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5175" tabRatio="810" activeTab="8"/>
  </bookViews>
  <sheets>
    <sheet name="parameters" sheetId="4" r:id="rId1"/>
    <sheet name="Incident Details WB" sheetId="1" r:id="rId2"/>
    <sheet name="Incident Details EB" sheetId="2" r:id="rId3"/>
    <sheet name="PeMS" sheetId="3" r:id="rId4"/>
    <sheet name="CHP WB" sheetId="5" r:id="rId5"/>
    <sheet name="CHP EB" sheetId="6" r:id="rId6"/>
    <sheet name="CHP" sheetId="11" r:id="rId7"/>
    <sheet name="WB AM" sheetId="7" r:id="rId8"/>
    <sheet name="WB PM" sheetId="9" r:id="rId9"/>
    <sheet name="EB AM" sheetId="10" r:id="rId10"/>
    <sheet name="EB PM" sheetId="8" r:id="rId11"/>
  </sheets>
  <externalReferences>
    <externalReference r:id="rId12"/>
  </externalReferences>
  <definedNames>
    <definedName name="_xlnm._FilterDatabase" localSheetId="5" hidden="1">'CHP EB'!$A$1:$F$392</definedName>
    <definedName name="_xlnm._FilterDatabase" localSheetId="4" hidden="1">'CHP WB'!$A$1:$F$477</definedName>
    <definedName name="_xlnm._FilterDatabase" localSheetId="10" hidden="1">'EB PM'!$B$1:$B$165</definedName>
    <definedName name="_xlnm._FilterDatabase" localSheetId="2" hidden="1">'Incident Details EB'!$Y$1:$Y$385</definedName>
  </definedNames>
  <calcPr calcId="145621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  <pivotCache cacheId="6" r:id="rId19"/>
  </pivotCaches>
</workbook>
</file>

<file path=xl/calcChain.xml><?xml version="1.0" encoding="utf-8"?>
<calcChain xmlns="http://schemas.openxmlformats.org/spreadsheetml/2006/main">
  <c r="E480" i="11" l="1"/>
  <c r="F480" i="11"/>
  <c r="G480" i="11"/>
  <c r="E500" i="11"/>
  <c r="F500" i="11"/>
  <c r="G500" i="11"/>
  <c r="E511" i="11"/>
  <c r="F511" i="11"/>
  <c r="G511" i="11"/>
  <c r="E550" i="11"/>
  <c r="F550" i="11"/>
  <c r="G550" i="11"/>
  <c r="E563" i="11"/>
  <c r="F563" i="11"/>
  <c r="G563" i="11"/>
  <c r="E567" i="11"/>
  <c r="F567" i="11"/>
  <c r="G567" i="11"/>
  <c r="E598" i="11"/>
  <c r="F598" i="11"/>
  <c r="G598" i="11"/>
  <c r="F648" i="11"/>
  <c r="G648" i="11"/>
  <c r="E650" i="11"/>
  <c r="F650" i="11"/>
  <c r="G650" i="11"/>
  <c r="D653" i="11"/>
  <c r="E653" i="11"/>
  <c r="F653" i="11"/>
  <c r="G653" i="11"/>
  <c r="D654" i="11"/>
  <c r="E654" i="11"/>
  <c r="F654" i="11"/>
  <c r="G654" i="11"/>
  <c r="E680" i="11"/>
  <c r="F680" i="11"/>
  <c r="G680" i="11"/>
  <c r="E690" i="11"/>
  <c r="F690" i="11"/>
  <c r="G690" i="11"/>
  <c r="E708" i="11"/>
  <c r="F708" i="11"/>
  <c r="G708" i="11"/>
  <c r="E808" i="11"/>
  <c r="F808" i="11"/>
  <c r="G808" i="11"/>
  <c r="D822" i="11"/>
  <c r="E822" i="11"/>
  <c r="F822" i="11"/>
  <c r="G822" i="11"/>
  <c r="E56" i="11"/>
  <c r="F56" i="11"/>
  <c r="G56" i="11"/>
  <c r="E110" i="11"/>
  <c r="F110" i="11"/>
  <c r="G110" i="11"/>
  <c r="E116" i="11"/>
  <c r="F116" i="11"/>
  <c r="G116" i="11"/>
  <c r="F133" i="11"/>
  <c r="G133" i="11"/>
  <c r="E187" i="11"/>
  <c r="F187" i="11"/>
  <c r="G187" i="11"/>
  <c r="D245" i="11"/>
  <c r="E245" i="11"/>
  <c r="F245" i="11"/>
  <c r="G245" i="11"/>
  <c r="E281" i="11"/>
  <c r="F281" i="11"/>
  <c r="G281" i="11"/>
  <c r="E304" i="11"/>
  <c r="F304" i="11"/>
  <c r="G304" i="11"/>
  <c r="D333" i="11"/>
  <c r="E333" i="11"/>
  <c r="F333" i="11"/>
  <c r="G333" i="11"/>
  <c r="E364" i="11"/>
  <c r="F364" i="11"/>
  <c r="G364" i="11"/>
  <c r="E384" i="11"/>
  <c r="F384" i="11"/>
  <c r="G384" i="11"/>
  <c r="E429" i="11"/>
  <c r="F429" i="11"/>
  <c r="G429" i="11"/>
  <c r="E430" i="11"/>
  <c r="F430" i="11"/>
  <c r="G430" i="11"/>
  <c r="E450" i="11"/>
  <c r="F450" i="11"/>
  <c r="G450" i="11"/>
  <c r="E452" i="11"/>
  <c r="F452" i="11"/>
  <c r="G452" i="11"/>
  <c r="E456" i="11"/>
  <c r="F456" i="11"/>
  <c r="G456" i="11"/>
  <c r="E457" i="11"/>
  <c r="F457" i="11"/>
  <c r="G457" i="11"/>
  <c r="N1" i="11"/>
  <c r="C1" i="11"/>
  <c r="D1" i="11"/>
  <c r="E1" i="11"/>
  <c r="F1" i="11"/>
  <c r="G1" i="11"/>
  <c r="H1" i="11"/>
  <c r="I1" i="11"/>
  <c r="J1" i="11"/>
  <c r="K1" i="11"/>
  <c r="L1" i="11"/>
  <c r="M1" i="11"/>
  <c r="B1" i="11"/>
  <c r="C110" i="7" l="1"/>
  <c r="C102" i="7"/>
  <c r="C46" i="7"/>
  <c r="C38" i="7"/>
  <c r="C35" i="7"/>
  <c r="C3" i="7"/>
  <c r="C139" i="9"/>
  <c r="C123" i="9"/>
  <c r="C43" i="9"/>
  <c r="C27" i="9"/>
  <c r="C19" i="9"/>
  <c r="C11" i="9"/>
  <c r="C125" i="10"/>
  <c r="C122" i="10"/>
  <c r="C109" i="10"/>
  <c r="C106" i="10"/>
  <c r="C61" i="10"/>
  <c r="C58" i="10"/>
  <c r="C45" i="10"/>
  <c r="C42" i="10"/>
  <c r="C10" i="8"/>
  <c r="C26" i="8"/>
  <c r="C42" i="8"/>
  <c r="C57" i="8"/>
  <c r="C58" i="8"/>
  <c r="C74" i="8"/>
  <c r="C90" i="8"/>
  <c r="C105" i="8"/>
  <c r="C106" i="8"/>
  <c r="C122" i="8"/>
  <c r="C137" i="8"/>
  <c r="C138" i="8"/>
  <c r="E138" i="8"/>
  <c r="F138" i="8" s="1"/>
  <c r="E47" i="9"/>
  <c r="F47" i="9" s="1"/>
  <c r="E48" i="9"/>
  <c r="F48" i="9" s="1"/>
  <c r="E111" i="9"/>
  <c r="F111" i="9" s="1"/>
  <c r="E112" i="9"/>
  <c r="F112" i="9" s="1"/>
  <c r="E152" i="9"/>
  <c r="F152" i="9" s="1"/>
  <c r="E6" i="7"/>
  <c r="F6" i="7" s="1"/>
  <c r="A3" i="10"/>
  <c r="B3" i="10"/>
  <c r="A4" i="10"/>
  <c r="B4" i="10"/>
  <c r="A5" i="10"/>
  <c r="B5" i="10"/>
  <c r="E5" i="10" s="1"/>
  <c r="F5" i="10" s="1"/>
  <c r="A6" i="10"/>
  <c r="B6" i="10"/>
  <c r="C6" i="10" s="1"/>
  <c r="A7" i="10"/>
  <c r="B7" i="10"/>
  <c r="C7" i="10" s="1"/>
  <c r="A8" i="10"/>
  <c r="B8" i="10"/>
  <c r="A9" i="10"/>
  <c r="B9" i="10"/>
  <c r="A10" i="10"/>
  <c r="B10" i="10"/>
  <c r="C10" i="10" s="1"/>
  <c r="A11" i="10"/>
  <c r="B11" i="10"/>
  <c r="A12" i="10"/>
  <c r="B12" i="10"/>
  <c r="A13" i="10"/>
  <c r="B13" i="10"/>
  <c r="E13" i="10" s="1"/>
  <c r="F13" i="10" s="1"/>
  <c r="A14" i="10"/>
  <c r="B14" i="10"/>
  <c r="C14" i="10" s="1"/>
  <c r="A15" i="10"/>
  <c r="B15" i="10"/>
  <c r="C15" i="10" s="1"/>
  <c r="A16" i="10"/>
  <c r="B16" i="10"/>
  <c r="A17" i="10"/>
  <c r="B17" i="10"/>
  <c r="A18" i="10"/>
  <c r="B18" i="10"/>
  <c r="A19" i="10"/>
  <c r="B19" i="10"/>
  <c r="A20" i="10"/>
  <c r="B20" i="10"/>
  <c r="A21" i="10"/>
  <c r="B21" i="10"/>
  <c r="E21" i="10" s="1"/>
  <c r="F21" i="10" s="1"/>
  <c r="A22" i="10"/>
  <c r="B22" i="10"/>
  <c r="C22" i="10" s="1"/>
  <c r="A23" i="10"/>
  <c r="B23" i="10"/>
  <c r="C23" i="10" s="1"/>
  <c r="A24" i="10"/>
  <c r="B24" i="10"/>
  <c r="A25" i="10"/>
  <c r="B25" i="10"/>
  <c r="A26" i="10"/>
  <c r="B26" i="10"/>
  <c r="E26" i="10" s="1"/>
  <c r="F26" i="10" s="1"/>
  <c r="A27" i="10"/>
  <c r="B27" i="10"/>
  <c r="A28" i="10"/>
  <c r="B28" i="10"/>
  <c r="A29" i="10"/>
  <c r="B29" i="10"/>
  <c r="C29" i="10" s="1"/>
  <c r="A30" i="10"/>
  <c r="B30" i="10"/>
  <c r="C30" i="10" s="1"/>
  <c r="A31" i="10"/>
  <c r="B31" i="10"/>
  <c r="C31" i="10" s="1"/>
  <c r="A32" i="10"/>
  <c r="B32" i="10"/>
  <c r="A33" i="10"/>
  <c r="B33" i="10"/>
  <c r="A34" i="10"/>
  <c r="B34" i="10"/>
  <c r="E34" i="10" s="1"/>
  <c r="F34" i="10" s="1"/>
  <c r="A35" i="10"/>
  <c r="B35" i="10"/>
  <c r="A36" i="10"/>
  <c r="B36" i="10"/>
  <c r="A37" i="10"/>
  <c r="B37" i="10"/>
  <c r="A38" i="10"/>
  <c r="B38" i="10"/>
  <c r="C38" i="10" s="1"/>
  <c r="A39" i="10"/>
  <c r="B39" i="10"/>
  <c r="C39" i="10" s="1"/>
  <c r="A40" i="10"/>
  <c r="B40" i="10"/>
  <c r="A41" i="10"/>
  <c r="B41" i="10"/>
  <c r="A42" i="10"/>
  <c r="B42" i="10"/>
  <c r="A43" i="10"/>
  <c r="B43" i="10"/>
  <c r="C43" i="10" s="1"/>
  <c r="A44" i="10"/>
  <c r="B44" i="10"/>
  <c r="C44" i="10" s="1"/>
  <c r="A45" i="10"/>
  <c r="B45" i="10"/>
  <c r="A46" i="10"/>
  <c r="B46" i="10"/>
  <c r="A47" i="10"/>
  <c r="B47" i="10"/>
  <c r="C47" i="10" s="1"/>
  <c r="A48" i="10"/>
  <c r="B48" i="10"/>
  <c r="C48" i="10" s="1"/>
  <c r="A49" i="10"/>
  <c r="B49" i="10"/>
  <c r="A50" i="10"/>
  <c r="B50" i="10"/>
  <c r="A51" i="10"/>
  <c r="B51" i="10"/>
  <c r="C51" i="10" s="1"/>
  <c r="A52" i="10"/>
  <c r="B52" i="10"/>
  <c r="C52" i="10" s="1"/>
  <c r="A53" i="10"/>
  <c r="B53" i="10"/>
  <c r="A54" i="10"/>
  <c r="B54" i="10"/>
  <c r="A55" i="10"/>
  <c r="B55" i="10"/>
  <c r="C55" i="10" s="1"/>
  <c r="A56" i="10"/>
  <c r="B56" i="10"/>
  <c r="C56" i="10" s="1"/>
  <c r="A57" i="10"/>
  <c r="B57" i="10"/>
  <c r="A58" i="10"/>
  <c r="B58" i="10"/>
  <c r="A59" i="10"/>
  <c r="B59" i="10"/>
  <c r="C59" i="10" s="1"/>
  <c r="A60" i="10"/>
  <c r="B60" i="10"/>
  <c r="C60" i="10" s="1"/>
  <c r="A61" i="10"/>
  <c r="B61" i="10"/>
  <c r="E61" i="10" s="1"/>
  <c r="F61" i="10" s="1"/>
  <c r="A62" i="10"/>
  <c r="B62" i="10"/>
  <c r="A63" i="10"/>
  <c r="B63" i="10"/>
  <c r="C63" i="10" s="1"/>
  <c r="A64" i="10"/>
  <c r="B64" i="10"/>
  <c r="C64" i="10" s="1"/>
  <c r="A65" i="10"/>
  <c r="B65" i="10"/>
  <c r="A66" i="10"/>
  <c r="B66" i="10"/>
  <c r="A67" i="10"/>
  <c r="B67" i="10"/>
  <c r="C67" i="10" s="1"/>
  <c r="A68" i="10"/>
  <c r="B68" i="10"/>
  <c r="C68" i="10" s="1"/>
  <c r="A69" i="10"/>
  <c r="B69" i="10"/>
  <c r="E69" i="10" s="1"/>
  <c r="F69" i="10" s="1"/>
  <c r="A70" i="10"/>
  <c r="B70" i="10"/>
  <c r="A71" i="10"/>
  <c r="B71" i="10"/>
  <c r="C71" i="10" s="1"/>
  <c r="A72" i="10"/>
  <c r="B72" i="10"/>
  <c r="C72" i="10" s="1"/>
  <c r="A73" i="10"/>
  <c r="B73" i="10"/>
  <c r="A74" i="10"/>
  <c r="B74" i="10"/>
  <c r="C74" i="10" s="1"/>
  <c r="A75" i="10"/>
  <c r="B75" i="10"/>
  <c r="A76" i="10"/>
  <c r="B76" i="10"/>
  <c r="C76" i="10" s="1"/>
  <c r="A77" i="10"/>
  <c r="B77" i="10"/>
  <c r="C77" i="10" s="1"/>
  <c r="A78" i="10"/>
  <c r="B78" i="10"/>
  <c r="A79" i="10"/>
  <c r="B79" i="10"/>
  <c r="C79" i="10" s="1"/>
  <c r="A80" i="10"/>
  <c r="B80" i="10"/>
  <c r="C80" i="10" s="1"/>
  <c r="A81" i="10"/>
  <c r="B81" i="10"/>
  <c r="A82" i="10"/>
  <c r="B82" i="10"/>
  <c r="E82" i="10" s="1"/>
  <c r="F82" i="10" s="1"/>
  <c r="A83" i="10"/>
  <c r="B83" i="10"/>
  <c r="A84" i="10"/>
  <c r="B84" i="10"/>
  <c r="C84" i="10" s="1"/>
  <c r="A85" i="10"/>
  <c r="B85" i="10"/>
  <c r="A86" i="10"/>
  <c r="B86" i="10"/>
  <c r="A87" i="10"/>
  <c r="B87" i="10"/>
  <c r="C87" i="10" s="1"/>
  <c r="A88" i="10"/>
  <c r="B88" i="10"/>
  <c r="C88" i="10" s="1"/>
  <c r="A89" i="10"/>
  <c r="B89" i="10"/>
  <c r="A90" i="10"/>
  <c r="B90" i="10"/>
  <c r="E90" i="10" s="1"/>
  <c r="F90" i="10" s="1"/>
  <c r="A91" i="10"/>
  <c r="B91" i="10"/>
  <c r="A92" i="10"/>
  <c r="B92" i="10"/>
  <c r="C92" i="10" s="1"/>
  <c r="A93" i="10"/>
  <c r="B93" i="10"/>
  <c r="C93" i="10" s="1"/>
  <c r="A94" i="10"/>
  <c r="B94" i="10"/>
  <c r="A95" i="10"/>
  <c r="B95" i="10"/>
  <c r="C95" i="10" s="1"/>
  <c r="A96" i="10"/>
  <c r="B96" i="10"/>
  <c r="C96" i="10" s="1"/>
  <c r="A97" i="10"/>
  <c r="B97" i="10"/>
  <c r="A98" i="10"/>
  <c r="B98" i="10"/>
  <c r="A99" i="10"/>
  <c r="B99" i="10"/>
  <c r="C99" i="10" s="1"/>
  <c r="A100" i="10"/>
  <c r="B100" i="10"/>
  <c r="C100" i="10" s="1"/>
  <c r="A101" i="10"/>
  <c r="B101" i="10"/>
  <c r="A102" i="10"/>
  <c r="B102" i="10"/>
  <c r="A103" i="10"/>
  <c r="B103" i="10"/>
  <c r="C103" i="10" s="1"/>
  <c r="A104" i="10"/>
  <c r="B104" i="10"/>
  <c r="C104" i="10" s="1"/>
  <c r="A105" i="10"/>
  <c r="B105" i="10"/>
  <c r="A106" i="10"/>
  <c r="B106" i="10"/>
  <c r="A107" i="10"/>
  <c r="B107" i="10"/>
  <c r="C107" i="10" s="1"/>
  <c r="A108" i="10"/>
  <c r="B108" i="10"/>
  <c r="C108" i="10" s="1"/>
  <c r="A109" i="10"/>
  <c r="B109" i="10"/>
  <c r="E109" i="10" s="1"/>
  <c r="F109" i="10" s="1"/>
  <c r="A110" i="10"/>
  <c r="B110" i="10"/>
  <c r="A111" i="10"/>
  <c r="B111" i="10"/>
  <c r="C111" i="10" s="1"/>
  <c r="A112" i="10"/>
  <c r="B112" i="10"/>
  <c r="C112" i="10" s="1"/>
  <c r="A113" i="10"/>
  <c r="B113" i="10"/>
  <c r="A114" i="10"/>
  <c r="B114" i="10"/>
  <c r="C114" i="10" s="1"/>
  <c r="A115" i="10"/>
  <c r="B115" i="10"/>
  <c r="C115" i="10" s="1"/>
  <c r="A116" i="10"/>
  <c r="B116" i="10"/>
  <c r="C116" i="10" s="1"/>
  <c r="A117" i="10"/>
  <c r="B117" i="10"/>
  <c r="E117" i="10" s="1"/>
  <c r="F117" i="10" s="1"/>
  <c r="A118" i="10"/>
  <c r="B118" i="10"/>
  <c r="A119" i="10"/>
  <c r="B119" i="10"/>
  <c r="C119" i="10" s="1"/>
  <c r="A120" i="10"/>
  <c r="B120" i="10"/>
  <c r="C120" i="10" s="1"/>
  <c r="A121" i="10"/>
  <c r="B121" i="10"/>
  <c r="A122" i="10"/>
  <c r="B122" i="10"/>
  <c r="A123" i="10"/>
  <c r="B123" i="10"/>
  <c r="C123" i="10" s="1"/>
  <c r="A124" i="10"/>
  <c r="B124" i="10"/>
  <c r="C124" i="10" s="1"/>
  <c r="A125" i="10"/>
  <c r="B125" i="10"/>
  <c r="E125" i="10" s="1"/>
  <c r="F125" i="10" s="1"/>
  <c r="A126" i="10"/>
  <c r="B126" i="10"/>
  <c r="A127" i="10"/>
  <c r="B127" i="10"/>
  <c r="C127" i="10" s="1"/>
  <c r="A128" i="10"/>
  <c r="B128" i="10"/>
  <c r="C128" i="10" s="1"/>
  <c r="A129" i="10"/>
  <c r="B129" i="10"/>
  <c r="A130" i="10"/>
  <c r="B130" i="10"/>
  <c r="A131" i="10"/>
  <c r="B131" i="10"/>
  <c r="A132" i="10"/>
  <c r="B132" i="10"/>
  <c r="C132" i="10" s="1"/>
  <c r="A133" i="10"/>
  <c r="B133" i="10"/>
  <c r="A134" i="10"/>
  <c r="B134" i="10"/>
  <c r="A135" i="10"/>
  <c r="B135" i="10"/>
  <c r="C135" i="10" s="1"/>
  <c r="A136" i="10"/>
  <c r="B136" i="10"/>
  <c r="A137" i="10"/>
  <c r="B137" i="10"/>
  <c r="A138" i="10"/>
  <c r="B138" i="10"/>
  <c r="E138" i="10" s="1"/>
  <c r="F138" i="10" s="1"/>
  <c r="A139" i="10"/>
  <c r="B139" i="10"/>
  <c r="A140" i="10"/>
  <c r="B140" i="10"/>
  <c r="A141" i="10"/>
  <c r="B141" i="10"/>
  <c r="C141" i="10" s="1"/>
  <c r="A142" i="10"/>
  <c r="B142" i="10"/>
  <c r="A143" i="10"/>
  <c r="B143" i="10"/>
  <c r="C143" i="10" s="1"/>
  <c r="A144" i="10"/>
  <c r="B144" i="10"/>
  <c r="A145" i="10"/>
  <c r="B145" i="10"/>
  <c r="A146" i="10"/>
  <c r="B146" i="10"/>
  <c r="A147" i="10"/>
  <c r="B147" i="10"/>
  <c r="A148" i="10"/>
  <c r="B148" i="10"/>
  <c r="A149" i="10"/>
  <c r="B149" i="10"/>
  <c r="A150" i="10"/>
  <c r="B150" i="10"/>
  <c r="A151" i="10"/>
  <c r="B151" i="10"/>
  <c r="C151" i="10" s="1"/>
  <c r="A152" i="10"/>
  <c r="B152" i="10"/>
  <c r="A3" i="9"/>
  <c r="B3" i="9"/>
  <c r="C3" i="9" s="1"/>
  <c r="A4" i="9"/>
  <c r="B4" i="9"/>
  <c r="A5" i="9"/>
  <c r="B5" i="9"/>
  <c r="C5" i="9" s="1"/>
  <c r="A6" i="9"/>
  <c r="B6" i="9"/>
  <c r="C6" i="9" s="1"/>
  <c r="A7" i="9"/>
  <c r="B7" i="9"/>
  <c r="A8" i="9"/>
  <c r="B8" i="9"/>
  <c r="A9" i="9"/>
  <c r="B9" i="9"/>
  <c r="C9" i="9" s="1"/>
  <c r="A10" i="9"/>
  <c r="B10" i="9"/>
  <c r="A11" i="9"/>
  <c r="B11" i="9"/>
  <c r="A12" i="9"/>
  <c r="B12" i="9"/>
  <c r="A13" i="9"/>
  <c r="B13" i="9"/>
  <c r="C13" i="9" s="1"/>
  <c r="A14" i="9"/>
  <c r="B14" i="9"/>
  <c r="C14" i="9" s="1"/>
  <c r="A15" i="9"/>
  <c r="B15" i="9"/>
  <c r="A16" i="9"/>
  <c r="B16" i="9"/>
  <c r="A17" i="9"/>
  <c r="B17" i="9"/>
  <c r="C17" i="9" s="1"/>
  <c r="A18" i="9"/>
  <c r="B18" i="9"/>
  <c r="C18" i="9" s="1"/>
  <c r="A19" i="9"/>
  <c r="B19" i="9"/>
  <c r="E19" i="9" s="1"/>
  <c r="F19" i="9" s="1"/>
  <c r="A20" i="9"/>
  <c r="B20" i="9"/>
  <c r="A21" i="9"/>
  <c r="B21" i="9"/>
  <c r="C21" i="9" s="1"/>
  <c r="A22" i="9"/>
  <c r="B22" i="9"/>
  <c r="C22" i="9" s="1"/>
  <c r="A23" i="9"/>
  <c r="B23" i="9"/>
  <c r="A24" i="9"/>
  <c r="B24" i="9"/>
  <c r="A25" i="9"/>
  <c r="B25" i="9"/>
  <c r="C25" i="9" s="1"/>
  <c r="A26" i="9"/>
  <c r="B26" i="9"/>
  <c r="E26" i="9" s="1"/>
  <c r="F26" i="9" s="1"/>
  <c r="A27" i="9"/>
  <c r="B27" i="9"/>
  <c r="E27" i="9" s="1"/>
  <c r="F27" i="9" s="1"/>
  <c r="A28" i="9"/>
  <c r="B28" i="9"/>
  <c r="A29" i="9"/>
  <c r="B29" i="9"/>
  <c r="C29" i="9" s="1"/>
  <c r="A30" i="9"/>
  <c r="B30" i="9"/>
  <c r="C30" i="9" s="1"/>
  <c r="A31" i="9"/>
  <c r="B31" i="9"/>
  <c r="A32" i="9"/>
  <c r="B32" i="9"/>
  <c r="A33" i="9"/>
  <c r="B33" i="9"/>
  <c r="A34" i="9"/>
  <c r="B34" i="9"/>
  <c r="E34" i="9" s="1"/>
  <c r="F34" i="9" s="1"/>
  <c r="A35" i="9"/>
  <c r="B35" i="9"/>
  <c r="A36" i="9"/>
  <c r="B36" i="9"/>
  <c r="A37" i="9"/>
  <c r="B37" i="9"/>
  <c r="A38" i="9"/>
  <c r="B38" i="9"/>
  <c r="C38" i="9" s="1"/>
  <c r="A39" i="9"/>
  <c r="B39" i="9"/>
  <c r="C39" i="9" s="1"/>
  <c r="A40" i="9"/>
  <c r="B40" i="9"/>
  <c r="A41" i="9"/>
  <c r="B41" i="9"/>
  <c r="A42" i="9"/>
  <c r="B42" i="9"/>
  <c r="A43" i="9"/>
  <c r="B43" i="9"/>
  <c r="A44" i="9"/>
  <c r="B44" i="9"/>
  <c r="C44" i="9" s="1"/>
  <c r="A45" i="9"/>
  <c r="B45" i="9"/>
  <c r="A46" i="9"/>
  <c r="B46" i="9"/>
  <c r="A47" i="9"/>
  <c r="B47" i="9"/>
  <c r="C47" i="9" s="1"/>
  <c r="A48" i="9"/>
  <c r="B48" i="9"/>
  <c r="C48" i="9" s="1"/>
  <c r="A49" i="9"/>
  <c r="B49" i="9"/>
  <c r="A50" i="9"/>
  <c r="B50" i="9"/>
  <c r="C50" i="9" s="1"/>
  <c r="A51" i="9"/>
  <c r="B51" i="9"/>
  <c r="C51" i="9" s="1"/>
  <c r="A52" i="9"/>
  <c r="B52" i="9"/>
  <c r="C52" i="9" s="1"/>
  <c r="A53" i="9"/>
  <c r="B53" i="9"/>
  <c r="A54" i="9"/>
  <c r="B54" i="9"/>
  <c r="A55" i="9"/>
  <c r="B55" i="9"/>
  <c r="C55" i="9" s="1"/>
  <c r="A56" i="9"/>
  <c r="B56" i="9"/>
  <c r="C56" i="9" s="1"/>
  <c r="A57" i="9"/>
  <c r="B57" i="9"/>
  <c r="A58" i="9"/>
  <c r="B58" i="9"/>
  <c r="A59" i="9"/>
  <c r="B59" i="9"/>
  <c r="C59" i="9" s="1"/>
  <c r="A60" i="9"/>
  <c r="B60" i="9"/>
  <c r="C60" i="9" s="1"/>
  <c r="A61" i="9"/>
  <c r="B61" i="9"/>
  <c r="A62" i="9"/>
  <c r="B62" i="9"/>
  <c r="A63" i="9"/>
  <c r="B63" i="9"/>
  <c r="C63" i="9" s="1"/>
  <c r="A64" i="9"/>
  <c r="B64" i="9"/>
  <c r="C64" i="9" s="1"/>
  <c r="A65" i="9"/>
  <c r="B65" i="9"/>
  <c r="A66" i="9"/>
  <c r="B66" i="9"/>
  <c r="A67" i="9"/>
  <c r="B67" i="9"/>
  <c r="C67" i="9" s="1"/>
  <c r="A68" i="9"/>
  <c r="B68" i="9"/>
  <c r="C68" i="9" s="1"/>
  <c r="A69" i="9"/>
  <c r="B69" i="9"/>
  <c r="A70" i="9"/>
  <c r="B70" i="9"/>
  <c r="A71" i="9"/>
  <c r="B71" i="9"/>
  <c r="C71" i="9" s="1"/>
  <c r="A72" i="9"/>
  <c r="B72" i="9"/>
  <c r="C72" i="9" s="1"/>
  <c r="A73" i="9"/>
  <c r="B73" i="9"/>
  <c r="A74" i="9"/>
  <c r="B74" i="9"/>
  <c r="C74" i="9" s="1"/>
  <c r="A75" i="9"/>
  <c r="B75" i="9"/>
  <c r="E75" i="9" s="1"/>
  <c r="F75" i="9" s="1"/>
  <c r="A76" i="9"/>
  <c r="B76" i="9"/>
  <c r="C76" i="9" s="1"/>
  <c r="A77" i="9"/>
  <c r="B77" i="9"/>
  <c r="A78" i="9"/>
  <c r="B78" i="9"/>
  <c r="A79" i="9"/>
  <c r="B79" i="9"/>
  <c r="C79" i="9" s="1"/>
  <c r="A80" i="9"/>
  <c r="B80" i="9"/>
  <c r="C80" i="9" s="1"/>
  <c r="A81" i="9"/>
  <c r="B81" i="9"/>
  <c r="A82" i="9"/>
  <c r="B82" i="9"/>
  <c r="E82" i="9" s="1"/>
  <c r="F82" i="9" s="1"/>
  <c r="A83" i="9"/>
  <c r="B83" i="9"/>
  <c r="C83" i="9" s="1"/>
  <c r="A84" i="9"/>
  <c r="B84" i="9"/>
  <c r="C84" i="9" s="1"/>
  <c r="A85" i="9"/>
  <c r="B85" i="9"/>
  <c r="A86" i="9"/>
  <c r="B86" i="9"/>
  <c r="A87" i="9"/>
  <c r="B87" i="9"/>
  <c r="C87" i="9" s="1"/>
  <c r="A88" i="9"/>
  <c r="B88" i="9"/>
  <c r="C88" i="9" s="1"/>
  <c r="A89" i="9"/>
  <c r="B89" i="9"/>
  <c r="A90" i="9"/>
  <c r="B90" i="9"/>
  <c r="E90" i="9" s="1"/>
  <c r="F90" i="9" s="1"/>
  <c r="A91" i="9"/>
  <c r="B91" i="9"/>
  <c r="E91" i="9" s="1"/>
  <c r="F91" i="9" s="1"/>
  <c r="A92" i="9"/>
  <c r="B92" i="9"/>
  <c r="C92" i="9" s="1"/>
  <c r="A93" i="9"/>
  <c r="B93" i="9"/>
  <c r="A94" i="9"/>
  <c r="B94" i="9"/>
  <c r="A95" i="9"/>
  <c r="B95" i="9"/>
  <c r="C95" i="9" s="1"/>
  <c r="A96" i="9"/>
  <c r="B96" i="9"/>
  <c r="C96" i="9" s="1"/>
  <c r="A97" i="9"/>
  <c r="B97" i="9"/>
  <c r="A98" i="9"/>
  <c r="B98" i="9"/>
  <c r="A99" i="9"/>
  <c r="B99" i="9"/>
  <c r="C99" i="9" s="1"/>
  <c r="A100" i="9"/>
  <c r="B100" i="9"/>
  <c r="C100" i="9" s="1"/>
  <c r="A101" i="9"/>
  <c r="B101" i="9"/>
  <c r="A102" i="9"/>
  <c r="B102" i="9"/>
  <c r="A103" i="9"/>
  <c r="B103" i="9"/>
  <c r="C103" i="9" s="1"/>
  <c r="A104" i="9"/>
  <c r="B104" i="9"/>
  <c r="C104" i="9" s="1"/>
  <c r="A105" i="9"/>
  <c r="B105" i="9"/>
  <c r="A106" i="9"/>
  <c r="B106" i="9"/>
  <c r="A107" i="9"/>
  <c r="B107" i="9"/>
  <c r="C107" i="9" s="1"/>
  <c r="A108" i="9"/>
  <c r="B108" i="9"/>
  <c r="C108" i="9" s="1"/>
  <c r="A109" i="9"/>
  <c r="B109" i="9"/>
  <c r="A110" i="9"/>
  <c r="B110" i="9"/>
  <c r="A111" i="9"/>
  <c r="B111" i="9"/>
  <c r="C111" i="9" s="1"/>
  <c r="A112" i="9"/>
  <c r="B112" i="9"/>
  <c r="C112" i="9" s="1"/>
  <c r="A113" i="9"/>
  <c r="B113" i="9"/>
  <c r="A114" i="9"/>
  <c r="B114" i="9"/>
  <c r="C114" i="9" s="1"/>
  <c r="A115" i="9"/>
  <c r="B115" i="9"/>
  <c r="C115" i="9" s="1"/>
  <c r="A116" i="9"/>
  <c r="B116" i="9"/>
  <c r="C116" i="9" s="1"/>
  <c r="A117" i="9"/>
  <c r="B117" i="9"/>
  <c r="A118" i="9"/>
  <c r="B118" i="9"/>
  <c r="A119" i="9"/>
  <c r="B119" i="9"/>
  <c r="C119" i="9" s="1"/>
  <c r="A120" i="9"/>
  <c r="B120" i="9"/>
  <c r="C120" i="9" s="1"/>
  <c r="A121" i="9"/>
  <c r="B121" i="9"/>
  <c r="A122" i="9"/>
  <c r="B122" i="9"/>
  <c r="A123" i="9"/>
  <c r="B123" i="9"/>
  <c r="A124" i="9"/>
  <c r="B124" i="9"/>
  <c r="C124" i="9" s="1"/>
  <c r="A125" i="9"/>
  <c r="B125" i="9"/>
  <c r="A126" i="9"/>
  <c r="B126" i="9"/>
  <c r="A127" i="9"/>
  <c r="B127" i="9"/>
  <c r="C127" i="9" s="1"/>
  <c r="A128" i="9"/>
  <c r="B128" i="9"/>
  <c r="C128" i="9" s="1"/>
  <c r="A129" i="9"/>
  <c r="B129" i="9"/>
  <c r="A130" i="9"/>
  <c r="B130" i="9"/>
  <c r="A131" i="9"/>
  <c r="B131" i="9"/>
  <c r="C131" i="9" s="1"/>
  <c r="A132" i="9"/>
  <c r="B132" i="9"/>
  <c r="C132" i="9" s="1"/>
  <c r="A133" i="9"/>
  <c r="B133" i="9"/>
  <c r="A134" i="9"/>
  <c r="B134" i="9"/>
  <c r="A135" i="9"/>
  <c r="B135" i="9"/>
  <c r="C135" i="9" s="1"/>
  <c r="A136" i="9"/>
  <c r="B136" i="9"/>
  <c r="C136" i="9" s="1"/>
  <c r="A137" i="9"/>
  <c r="B137" i="9"/>
  <c r="A138" i="9"/>
  <c r="B138" i="9"/>
  <c r="E138" i="9" s="1"/>
  <c r="F138" i="9" s="1"/>
  <c r="A139" i="9"/>
  <c r="B139" i="9"/>
  <c r="E139" i="9" s="1"/>
  <c r="F139" i="9" s="1"/>
  <c r="A140" i="9"/>
  <c r="B140" i="9"/>
  <c r="C140" i="9" s="1"/>
  <c r="A141" i="9"/>
  <c r="B141" i="9"/>
  <c r="A142" i="9"/>
  <c r="B142" i="9"/>
  <c r="A143" i="9"/>
  <c r="B143" i="9"/>
  <c r="C143" i="9" s="1"/>
  <c r="A144" i="9"/>
  <c r="B144" i="9"/>
  <c r="C144" i="9" s="1"/>
  <c r="A145" i="9"/>
  <c r="B145" i="9"/>
  <c r="A146" i="9"/>
  <c r="B146" i="9"/>
  <c r="E146" i="9" s="1"/>
  <c r="F146" i="9" s="1"/>
  <c r="A147" i="9"/>
  <c r="B147" i="9"/>
  <c r="C147" i="9" s="1"/>
  <c r="A148" i="9"/>
  <c r="B148" i="9"/>
  <c r="C148" i="9" s="1"/>
  <c r="A149" i="9"/>
  <c r="B149" i="9"/>
  <c r="A150" i="9"/>
  <c r="B150" i="9"/>
  <c r="A151" i="9"/>
  <c r="B151" i="9"/>
  <c r="C151" i="9" s="1"/>
  <c r="A152" i="9"/>
  <c r="B152" i="9"/>
  <c r="C152" i="9" s="1"/>
  <c r="B2" i="10"/>
  <c r="B2" i="9"/>
  <c r="A2" i="10"/>
  <c r="A2" i="9"/>
  <c r="B3" i="8"/>
  <c r="C3" i="8" s="1"/>
  <c r="B4" i="8"/>
  <c r="C4" i="8" s="1"/>
  <c r="B5" i="8"/>
  <c r="B6" i="8"/>
  <c r="B7" i="8"/>
  <c r="C7" i="8" s="1"/>
  <c r="B8" i="8"/>
  <c r="C8" i="8" s="1"/>
  <c r="B9" i="8"/>
  <c r="C9" i="8" s="1"/>
  <c r="B10" i="8"/>
  <c r="B11" i="8"/>
  <c r="C11" i="8" s="1"/>
  <c r="B12" i="8"/>
  <c r="E12" i="8" s="1"/>
  <c r="F12" i="8" s="1"/>
  <c r="B13" i="8"/>
  <c r="B14" i="8"/>
  <c r="C14" i="8" s="1"/>
  <c r="B15" i="8"/>
  <c r="C15" i="8" s="1"/>
  <c r="B16" i="8"/>
  <c r="C16" i="8" s="1"/>
  <c r="B17" i="8"/>
  <c r="C17" i="8" s="1"/>
  <c r="B18" i="8"/>
  <c r="C18" i="8" s="1"/>
  <c r="B19" i="8"/>
  <c r="E19" i="8" s="1"/>
  <c r="F19" i="8" s="1"/>
  <c r="B20" i="8"/>
  <c r="E20" i="8" s="1"/>
  <c r="F20" i="8" s="1"/>
  <c r="B21" i="8"/>
  <c r="B22" i="8"/>
  <c r="C22" i="8" s="1"/>
  <c r="B23" i="8"/>
  <c r="C23" i="8" s="1"/>
  <c r="B24" i="8"/>
  <c r="C24" i="8" s="1"/>
  <c r="B25" i="8"/>
  <c r="C25" i="8" s="1"/>
  <c r="B26" i="8"/>
  <c r="E26" i="8" s="1"/>
  <c r="F26" i="8" s="1"/>
  <c r="B27" i="8"/>
  <c r="E27" i="8" s="1"/>
  <c r="F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B34" i="8"/>
  <c r="E34" i="8" s="1"/>
  <c r="F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E40" i="8" s="1"/>
  <c r="F40" i="8" s="1"/>
  <c r="B41" i="8"/>
  <c r="B42" i="8"/>
  <c r="B43" i="8"/>
  <c r="C43" i="8" s="1"/>
  <c r="B44" i="8"/>
  <c r="C44" i="8" s="1"/>
  <c r="B45" i="8"/>
  <c r="C45" i="8" s="1"/>
  <c r="B46" i="8"/>
  <c r="C46" i="8" s="1"/>
  <c r="B47" i="8"/>
  <c r="E47" i="8" s="1"/>
  <c r="F47" i="8" s="1"/>
  <c r="B48" i="8"/>
  <c r="E48" i="8" s="1"/>
  <c r="F48" i="8" s="1"/>
  <c r="B49" i="8"/>
  <c r="B50" i="8"/>
  <c r="C50" i="8" s="1"/>
  <c r="B51" i="8"/>
  <c r="C51" i="8" s="1"/>
  <c r="B52" i="8"/>
  <c r="C52" i="8" s="1"/>
  <c r="B53" i="8"/>
  <c r="C53" i="8" s="1"/>
  <c r="B54" i="8"/>
  <c r="E54" i="8" s="1"/>
  <c r="F54" i="8" s="1"/>
  <c r="B55" i="8"/>
  <c r="E55" i="8" s="1"/>
  <c r="F55" i="8" s="1"/>
  <c r="B56" i="8"/>
  <c r="C56" i="8" s="1"/>
  <c r="B57" i="8"/>
  <c r="B58" i="8"/>
  <c r="B59" i="8"/>
  <c r="C59" i="8" s="1"/>
  <c r="B60" i="8"/>
  <c r="C60" i="8" s="1"/>
  <c r="B61" i="8"/>
  <c r="B62" i="8"/>
  <c r="B63" i="8"/>
  <c r="C63" i="8" s="1"/>
  <c r="B64" i="8"/>
  <c r="C64" i="8" s="1"/>
  <c r="B65" i="8"/>
  <c r="C65" i="8" s="1"/>
  <c r="B66" i="8"/>
  <c r="C66" i="8" s="1"/>
  <c r="B67" i="8"/>
  <c r="C67" i="8" s="1"/>
  <c r="B68" i="8"/>
  <c r="E68" i="8" s="1"/>
  <c r="F68" i="8" s="1"/>
  <c r="B69" i="8"/>
  <c r="B70" i="8"/>
  <c r="C70" i="8" s="1"/>
  <c r="B71" i="8"/>
  <c r="C71" i="8" s="1"/>
  <c r="B72" i="8"/>
  <c r="C72" i="8" s="1"/>
  <c r="B73" i="8"/>
  <c r="C73" i="8" s="1"/>
  <c r="B74" i="8"/>
  <c r="B75" i="8"/>
  <c r="E75" i="8" s="1"/>
  <c r="F75" i="8" s="1"/>
  <c r="B76" i="8"/>
  <c r="E76" i="8" s="1"/>
  <c r="F76" i="8" s="1"/>
  <c r="B77" i="8"/>
  <c r="C77" i="8" s="1"/>
  <c r="B78" i="8"/>
  <c r="C78" i="8" s="1"/>
  <c r="B79" i="8"/>
  <c r="C79" i="8" s="1"/>
  <c r="B80" i="8"/>
  <c r="C80" i="8" s="1"/>
  <c r="B81" i="8"/>
  <c r="C81" i="8" s="1"/>
  <c r="B82" i="8"/>
  <c r="C82" i="8" s="1"/>
  <c r="B83" i="8"/>
  <c r="E83" i="8" s="1"/>
  <c r="F83" i="8" s="1"/>
  <c r="B84" i="8"/>
  <c r="C84" i="8" s="1"/>
  <c r="B85" i="8"/>
  <c r="C85" i="8" s="1"/>
  <c r="B86" i="8"/>
  <c r="C86" i="8" s="1"/>
  <c r="B87" i="8"/>
  <c r="C87" i="8" s="1"/>
  <c r="B88" i="8"/>
  <c r="C88" i="8" s="1"/>
  <c r="B89" i="8"/>
  <c r="B90" i="8"/>
  <c r="E90" i="8" s="1"/>
  <c r="F90" i="8" s="1"/>
  <c r="B91" i="8"/>
  <c r="E91" i="8" s="1"/>
  <c r="F91" i="8" s="1"/>
  <c r="B92" i="8"/>
  <c r="C92" i="8" s="1"/>
  <c r="B93" i="8"/>
  <c r="C93" i="8" s="1"/>
  <c r="B94" i="8"/>
  <c r="C94" i="8" s="1"/>
  <c r="B95" i="8"/>
  <c r="C95" i="8" s="1"/>
  <c r="B96" i="8"/>
  <c r="E96" i="8" s="1"/>
  <c r="F96" i="8" s="1"/>
  <c r="B97" i="8"/>
  <c r="B98" i="8"/>
  <c r="C98" i="8" s="1"/>
  <c r="B99" i="8"/>
  <c r="C99" i="8" s="1"/>
  <c r="B100" i="8"/>
  <c r="C100" i="8" s="1"/>
  <c r="B101" i="8"/>
  <c r="C101" i="8" s="1"/>
  <c r="B102" i="8"/>
  <c r="C102" i="8" s="1"/>
  <c r="B103" i="8"/>
  <c r="E103" i="8" s="1"/>
  <c r="F103" i="8" s="1"/>
  <c r="B104" i="8"/>
  <c r="E104" i="8" s="1"/>
  <c r="F104" i="8" s="1"/>
  <c r="B105" i="8"/>
  <c r="B106" i="8"/>
  <c r="B107" i="8"/>
  <c r="C107" i="8" s="1"/>
  <c r="B108" i="8"/>
  <c r="C108" i="8" s="1"/>
  <c r="B109" i="8"/>
  <c r="B110" i="8"/>
  <c r="B111" i="8"/>
  <c r="E111" i="8" s="1"/>
  <c r="F111" i="8" s="1"/>
  <c r="B112" i="8"/>
  <c r="E112" i="8" s="1"/>
  <c r="F112" i="8" s="1"/>
  <c r="B113" i="8"/>
  <c r="C113" i="8" s="1"/>
  <c r="B114" i="8"/>
  <c r="C114" i="8" s="1"/>
  <c r="B115" i="8"/>
  <c r="C115" i="8" s="1"/>
  <c r="B116" i="8"/>
  <c r="C116" i="8" s="1"/>
  <c r="B117" i="8"/>
  <c r="B118" i="8"/>
  <c r="B119" i="8"/>
  <c r="C119" i="8" s="1"/>
  <c r="B120" i="8"/>
  <c r="C120" i="8" s="1"/>
  <c r="B121" i="8"/>
  <c r="C121" i="8" s="1"/>
  <c r="B122" i="8"/>
  <c r="B123" i="8"/>
  <c r="C123" i="8" s="1"/>
  <c r="B124" i="8"/>
  <c r="E124" i="8" s="1"/>
  <c r="F124" i="8" s="1"/>
  <c r="B125" i="8"/>
  <c r="B126" i="8"/>
  <c r="C126" i="8" s="1"/>
  <c r="B127" i="8"/>
  <c r="C127" i="8" s="1"/>
  <c r="B128" i="8"/>
  <c r="C128" i="8" s="1"/>
  <c r="B129" i="8"/>
  <c r="C129" i="8" s="1"/>
  <c r="B130" i="8"/>
  <c r="C130" i="8" s="1"/>
  <c r="B131" i="8"/>
  <c r="E131" i="8" s="1"/>
  <c r="F131" i="8" s="1"/>
  <c r="B132" i="8"/>
  <c r="E132" i="8" s="1"/>
  <c r="F132" i="8" s="1"/>
  <c r="B133" i="8"/>
  <c r="C133" i="8" s="1"/>
  <c r="B134" i="8"/>
  <c r="C134" i="8" s="1"/>
  <c r="B135" i="8"/>
  <c r="C135" i="8" s="1"/>
  <c r="B136" i="8"/>
  <c r="C136" i="8" s="1"/>
  <c r="B137" i="8"/>
  <c r="B138" i="8"/>
  <c r="B139" i="8"/>
  <c r="E139" i="8" s="1"/>
  <c r="F139" i="8" s="1"/>
  <c r="B140" i="8"/>
  <c r="C140" i="8" s="1"/>
  <c r="B141" i="8"/>
  <c r="C141" i="8" s="1"/>
  <c r="B142" i="8"/>
  <c r="C142" i="8" s="1"/>
  <c r="B143" i="8"/>
  <c r="C143" i="8" s="1"/>
  <c r="B144" i="8"/>
  <c r="C144" i="8" s="1"/>
  <c r="B145" i="8"/>
  <c r="B146" i="8"/>
  <c r="E146" i="8" s="1"/>
  <c r="F146" i="8" s="1"/>
  <c r="B147" i="8"/>
  <c r="E147" i="8" s="1"/>
  <c r="F147" i="8" s="1"/>
  <c r="B148" i="8"/>
  <c r="C148" i="8" s="1"/>
  <c r="B149" i="8"/>
  <c r="C149" i="8" s="1"/>
  <c r="B150" i="8"/>
  <c r="C150" i="8" s="1"/>
  <c r="B151" i="8"/>
  <c r="C151" i="8" s="1"/>
  <c r="B152" i="8"/>
  <c r="E152" i="8" s="1"/>
  <c r="F152" i="8" s="1"/>
  <c r="B2" i="8"/>
  <c r="A144" i="8"/>
  <c r="A145" i="8"/>
  <c r="A146" i="8"/>
  <c r="A147" i="8"/>
  <c r="A148" i="8"/>
  <c r="A149" i="8"/>
  <c r="A150" i="8"/>
  <c r="A151" i="8"/>
  <c r="A15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2" i="8"/>
  <c r="A3" i="7"/>
  <c r="B3" i="7"/>
  <c r="A4" i="7"/>
  <c r="B4" i="7"/>
  <c r="A5" i="7"/>
  <c r="B5" i="7"/>
  <c r="A6" i="7"/>
  <c r="B6" i="7"/>
  <c r="C6" i="7" s="1"/>
  <c r="A7" i="7"/>
  <c r="B7" i="7"/>
  <c r="A8" i="7"/>
  <c r="B8" i="7"/>
  <c r="A9" i="7"/>
  <c r="B9" i="7"/>
  <c r="A10" i="7"/>
  <c r="B10" i="7"/>
  <c r="A11" i="7"/>
  <c r="B11" i="7"/>
  <c r="C11" i="7" s="1"/>
  <c r="A12" i="7"/>
  <c r="B12" i="7"/>
  <c r="A13" i="7"/>
  <c r="B13" i="7"/>
  <c r="A14" i="7"/>
  <c r="B14" i="7"/>
  <c r="C14" i="7" s="1"/>
  <c r="A15" i="7"/>
  <c r="B15" i="7"/>
  <c r="A16" i="7"/>
  <c r="B16" i="7"/>
  <c r="A17" i="7"/>
  <c r="B17" i="7"/>
  <c r="A18" i="7"/>
  <c r="B18" i="7"/>
  <c r="A19" i="7"/>
  <c r="B19" i="7"/>
  <c r="E19" i="7" s="1"/>
  <c r="F19" i="7" s="1"/>
  <c r="A20" i="7"/>
  <c r="B20" i="7"/>
  <c r="A21" i="7"/>
  <c r="B21" i="7"/>
  <c r="A22" i="7"/>
  <c r="B22" i="7"/>
  <c r="C22" i="7" s="1"/>
  <c r="A23" i="7"/>
  <c r="B23" i="7"/>
  <c r="A24" i="7"/>
  <c r="B24" i="7"/>
  <c r="A25" i="7"/>
  <c r="B25" i="7"/>
  <c r="A26" i="7"/>
  <c r="B26" i="7"/>
  <c r="E26" i="7" s="1"/>
  <c r="F26" i="7" s="1"/>
  <c r="A27" i="7"/>
  <c r="B27" i="7"/>
  <c r="E27" i="7" s="1"/>
  <c r="F27" i="7" s="1"/>
  <c r="A28" i="7"/>
  <c r="B28" i="7"/>
  <c r="A29" i="7"/>
  <c r="B29" i="7"/>
  <c r="A30" i="7"/>
  <c r="B30" i="7"/>
  <c r="C30" i="7" s="1"/>
  <c r="A31" i="7"/>
  <c r="B31" i="7"/>
  <c r="A32" i="7"/>
  <c r="B32" i="7"/>
  <c r="A33" i="7"/>
  <c r="B33" i="7"/>
  <c r="A34" i="7"/>
  <c r="B34" i="7"/>
  <c r="C34" i="7" s="1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C44" i="7" s="1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C52" i="7" s="1"/>
  <c r="A53" i="7"/>
  <c r="B53" i="7"/>
  <c r="A54" i="7"/>
  <c r="B54" i="7"/>
  <c r="E54" i="7" s="1"/>
  <c r="F54" i="7" s="1"/>
  <c r="A55" i="7"/>
  <c r="B55" i="7"/>
  <c r="A56" i="7"/>
  <c r="B56" i="7"/>
  <c r="C56" i="7" s="1"/>
  <c r="A57" i="7"/>
  <c r="B57" i="7"/>
  <c r="A58" i="7"/>
  <c r="B58" i="7"/>
  <c r="A59" i="7"/>
  <c r="B59" i="7"/>
  <c r="A60" i="7"/>
  <c r="B60" i="7"/>
  <c r="C60" i="7" s="1"/>
  <c r="A61" i="7"/>
  <c r="B61" i="7"/>
  <c r="A62" i="7"/>
  <c r="B62" i="7"/>
  <c r="E62" i="7" s="1"/>
  <c r="F62" i="7" s="1"/>
  <c r="A63" i="7"/>
  <c r="B63" i="7"/>
  <c r="A64" i="7"/>
  <c r="B64" i="7"/>
  <c r="C64" i="7" s="1"/>
  <c r="A65" i="7"/>
  <c r="B65" i="7"/>
  <c r="A66" i="7"/>
  <c r="B66" i="7"/>
  <c r="A67" i="7"/>
  <c r="B67" i="7"/>
  <c r="A68" i="7"/>
  <c r="B68" i="7"/>
  <c r="A69" i="7"/>
  <c r="B69" i="7"/>
  <c r="A70" i="7"/>
  <c r="B70" i="7"/>
  <c r="C70" i="7" s="1"/>
  <c r="A71" i="7"/>
  <c r="B71" i="7"/>
  <c r="A72" i="7"/>
  <c r="B72" i="7"/>
  <c r="C72" i="7" s="1"/>
  <c r="A73" i="7"/>
  <c r="B73" i="7"/>
  <c r="A74" i="7"/>
  <c r="B74" i="7"/>
  <c r="A75" i="7"/>
  <c r="B75" i="7"/>
  <c r="A76" i="7"/>
  <c r="B76" i="7"/>
  <c r="A77" i="7"/>
  <c r="B77" i="7"/>
  <c r="A78" i="7"/>
  <c r="B78" i="7"/>
  <c r="C78" i="7" s="1"/>
  <c r="A79" i="7"/>
  <c r="B79" i="7"/>
  <c r="A80" i="7"/>
  <c r="B80" i="7"/>
  <c r="C80" i="7" s="1"/>
  <c r="A81" i="7"/>
  <c r="B81" i="7"/>
  <c r="A82" i="7"/>
  <c r="B82" i="7"/>
  <c r="E82" i="7" s="1"/>
  <c r="F82" i="7" s="1"/>
  <c r="A83" i="7"/>
  <c r="B83" i="7"/>
  <c r="A84" i="7"/>
  <c r="B84" i="7"/>
  <c r="C84" i="7" s="1"/>
  <c r="A85" i="7"/>
  <c r="B85" i="7"/>
  <c r="A86" i="7"/>
  <c r="B86" i="7"/>
  <c r="C86" i="7" s="1"/>
  <c r="A87" i="7"/>
  <c r="B87" i="7"/>
  <c r="A88" i="7"/>
  <c r="B88" i="7"/>
  <c r="C88" i="7" s="1"/>
  <c r="A89" i="7"/>
  <c r="B89" i="7"/>
  <c r="A90" i="7"/>
  <c r="B90" i="7"/>
  <c r="E90" i="7" s="1"/>
  <c r="F90" i="7" s="1"/>
  <c r="A91" i="7"/>
  <c r="B91" i="7"/>
  <c r="A92" i="7"/>
  <c r="B92" i="7"/>
  <c r="C92" i="7" s="1"/>
  <c r="A93" i="7"/>
  <c r="B93" i="7"/>
  <c r="A94" i="7"/>
  <c r="B94" i="7"/>
  <c r="C94" i="7" s="1"/>
  <c r="A95" i="7"/>
  <c r="B95" i="7"/>
  <c r="A96" i="7"/>
  <c r="B96" i="7"/>
  <c r="C96" i="7" s="1"/>
  <c r="A97" i="7"/>
  <c r="B97" i="7"/>
  <c r="A98" i="7"/>
  <c r="B98" i="7"/>
  <c r="A99" i="7"/>
  <c r="B99" i="7"/>
  <c r="A100" i="7"/>
  <c r="B100" i="7"/>
  <c r="C100" i="7" s="1"/>
  <c r="A101" i="7"/>
  <c r="B101" i="7"/>
  <c r="A102" i="7"/>
  <c r="B102" i="7"/>
  <c r="A103" i="7"/>
  <c r="B103" i="7"/>
  <c r="A104" i="7"/>
  <c r="B104" i="7"/>
  <c r="C104" i="7" s="1"/>
  <c r="A105" i="7"/>
  <c r="B105" i="7"/>
  <c r="A106" i="7"/>
  <c r="B106" i="7"/>
  <c r="A107" i="7"/>
  <c r="B107" i="7"/>
  <c r="A108" i="7"/>
  <c r="B108" i="7"/>
  <c r="C108" i="7" s="1"/>
  <c r="A109" i="7"/>
  <c r="B109" i="7"/>
  <c r="A110" i="7"/>
  <c r="B110" i="7"/>
  <c r="E110" i="7" s="1"/>
  <c r="F110" i="7" s="1"/>
  <c r="A111" i="7"/>
  <c r="B111" i="7"/>
  <c r="A112" i="7"/>
  <c r="B112" i="7"/>
  <c r="A113" i="7"/>
  <c r="B113" i="7"/>
  <c r="A114" i="7"/>
  <c r="B114" i="7"/>
  <c r="A115" i="7"/>
  <c r="B115" i="7"/>
  <c r="A116" i="7"/>
  <c r="B116" i="7"/>
  <c r="C116" i="7" s="1"/>
  <c r="A117" i="7"/>
  <c r="B117" i="7"/>
  <c r="A118" i="7"/>
  <c r="B118" i="7"/>
  <c r="E118" i="7" s="1"/>
  <c r="F118" i="7" s="1"/>
  <c r="A119" i="7"/>
  <c r="B119" i="7"/>
  <c r="A120" i="7"/>
  <c r="B120" i="7"/>
  <c r="C120" i="7" s="1"/>
  <c r="A121" i="7"/>
  <c r="B121" i="7"/>
  <c r="A122" i="7"/>
  <c r="B122" i="7"/>
  <c r="A123" i="7"/>
  <c r="B123" i="7"/>
  <c r="A124" i="7"/>
  <c r="B124" i="7"/>
  <c r="A125" i="7"/>
  <c r="B125" i="7"/>
  <c r="A126" i="7"/>
  <c r="B126" i="7"/>
  <c r="C126" i="7" s="1"/>
  <c r="A127" i="7"/>
  <c r="B127" i="7"/>
  <c r="A128" i="7"/>
  <c r="B128" i="7"/>
  <c r="C128" i="7" s="1"/>
  <c r="A129" i="7"/>
  <c r="B129" i="7"/>
  <c r="A130" i="7"/>
  <c r="B130" i="7"/>
  <c r="A131" i="7"/>
  <c r="B131" i="7"/>
  <c r="A132" i="7"/>
  <c r="B132" i="7"/>
  <c r="A133" i="7"/>
  <c r="B133" i="7"/>
  <c r="A134" i="7"/>
  <c r="B134" i="7"/>
  <c r="C134" i="7" s="1"/>
  <c r="A135" i="7"/>
  <c r="B135" i="7"/>
  <c r="A136" i="7"/>
  <c r="B136" i="7"/>
  <c r="C136" i="7" s="1"/>
  <c r="A137" i="7"/>
  <c r="B137" i="7"/>
  <c r="A138" i="7"/>
  <c r="B138" i="7"/>
  <c r="E138" i="7" s="1"/>
  <c r="F138" i="7" s="1"/>
  <c r="A139" i="7"/>
  <c r="B139" i="7"/>
  <c r="A140" i="7"/>
  <c r="B140" i="7"/>
  <c r="C140" i="7" s="1"/>
  <c r="A141" i="7"/>
  <c r="B141" i="7"/>
  <c r="A142" i="7"/>
  <c r="B142" i="7"/>
  <c r="C142" i="7" s="1"/>
  <c r="A143" i="7"/>
  <c r="B143" i="7"/>
  <c r="A144" i="7"/>
  <c r="B144" i="7"/>
  <c r="C144" i="7" s="1"/>
  <c r="A145" i="7"/>
  <c r="B145" i="7"/>
  <c r="A146" i="7"/>
  <c r="B146" i="7"/>
  <c r="E146" i="7" s="1"/>
  <c r="F146" i="7" s="1"/>
  <c r="A147" i="7"/>
  <c r="B147" i="7"/>
  <c r="A148" i="7"/>
  <c r="B148" i="7"/>
  <c r="C148" i="7" s="1"/>
  <c r="A149" i="7"/>
  <c r="B149" i="7"/>
  <c r="A150" i="7"/>
  <c r="B150" i="7"/>
  <c r="C150" i="7" s="1"/>
  <c r="A151" i="7"/>
  <c r="B151" i="7"/>
  <c r="A152" i="7"/>
  <c r="B152" i="7"/>
  <c r="B2" i="7"/>
  <c r="C2" i="7" s="1"/>
  <c r="A2" i="7"/>
  <c r="I21" i="6"/>
  <c r="I41" i="6"/>
  <c r="I52" i="6"/>
  <c r="J511" i="11" s="1"/>
  <c r="I91" i="6"/>
  <c r="J550" i="11" s="1"/>
  <c r="I104" i="6"/>
  <c r="I108" i="6"/>
  <c r="I139" i="6"/>
  <c r="L139" i="6"/>
  <c r="M598" i="11" s="1"/>
  <c r="I189" i="6"/>
  <c r="J648" i="11" s="1"/>
  <c r="I191" i="6"/>
  <c r="J650" i="11" s="1"/>
  <c r="I194" i="6"/>
  <c r="J653" i="11" s="1"/>
  <c r="J194" i="6"/>
  <c r="K653" i="11" s="1"/>
  <c r="K194" i="6"/>
  <c r="L653" i="11" s="1"/>
  <c r="I195" i="6"/>
  <c r="J195" i="6"/>
  <c r="K654" i="11" s="1"/>
  <c r="K195" i="6"/>
  <c r="L654" i="11" s="1"/>
  <c r="I221" i="6"/>
  <c r="I231" i="6"/>
  <c r="I249" i="6"/>
  <c r="J708" i="11" s="1"/>
  <c r="I342" i="6"/>
  <c r="J801" i="11" s="1"/>
  <c r="I349" i="6"/>
  <c r="J808" i="11" s="1"/>
  <c r="I363" i="6"/>
  <c r="J363" i="6"/>
  <c r="K822" i="11" s="1"/>
  <c r="K363" i="6"/>
  <c r="L822" i="11" s="1"/>
  <c r="J4" i="5"/>
  <c r="K4" i="11" s="1"/>
  <c r="J19" i="5"/>
  <c r="K19" i="11" s="1"/>
  <c r="J77" i="5"/>
  <c r="K77" i="11" s="1"/>
  <c r="J132" i="5"/>
  <c r="K132" i="11" s="1"/>
  <c r="J187" i="5"/>
  <c r="K187" i="11" s="1"/>
  <c r="J205" i="5"/>
  <c r="K205" i="11" s="1"/>
  <c r="J245" i="5"/>
  <c r="K245" i="11" s="1"/>
  <c r="K245" i="5"/>
  <c r="L245" i="11" s="1"/>
  <c r="J252" i="5"/>
  <c r="K252" i="11" s="1"/>
  <c r="K268" i="5"/>
  <c r="L268" i="11" s="1"/>
  <c r="K308" i="5"/>
  <c r="L308" i="11" s="1"/>
  <c r="J333" i="5"/>
  <c r="K333" i="11" s="1"/>
  <c r="K333" i="5"/>
  <c r="L333" i="11" s="1"/>
  <c r="J340" i="5"/>
  <c r="K340" i="11" s="1"/>
  <c r="J356" i="5"/>
  <c r="K356" i="11" s="1"/>
  <c r="J364" i="5"/>
  <c r="K364" i="11" s="1"/>
  <c r="J388" i="5"/>
  <c r="K388" i="11" s="1"/>
  <c r="J404" i="5"/>
  <c r="K404" i="11" s="1"/>
  <c r="J420" i="5"/>
  <c r="K420" i="11" s="1"/>
  <c r="J428" i="5"/>
  <c r="K428" i="11" s="1"/>
  <c r="J452" i="5"/>
  <c r="K452" i="11" s="1"/>
  <c r="J460" i="5"/>
  <c r="K460" i="11" s="1"/>
  <c r="I15" i="5"/>
  <c r="I46" i="5"/>
  <c r="I47" i="5"/>
  <c r="I56" i="5"/>
  <c r="I103" i="5"/>
  <c r="J103" i="11" s="1"/>
  <c r="I110" i="5"/>
  <c r="I116" i="5"/>
  <c r="I118" i="5"/>
  <c r="I133" i="5"/>
  <c r="I159" i="5"/>
  <c r="J159" i="11" s="1"/>
  <c r="I161" i="5"/>
  <c r="J161" i="11" s="1"/>
  <c r="I177" i="5"/>
  <c r="J177" i="11" s="1"/>
  <c r="I187" i="5"/>
  <c r="I238" i="5"/>
  <c r="J238" i="11" s="1"/>
  <c r="I245" i="5"/>
  <c r="I278" i="5"/>
  <c r="I281" i="5"/>
  <c r="I295" i="5"/>
  <c r="J295" i="11" s="1"/>
  <c r="I304" i="5"/>
  <c r="I319" i="5"/>
  <c r="J319" i="11" s="1"/>
  <c r="I326" i="5"/>
  <c r="J326" i="11" s="1"/>
  <c r="I333" i="5"/>
  <c r="I334" i="5"/>
  <c r="I350" i="5"/>
  <c r="J350" i="11" s="1"/>
  <c r="I364" i="5"/>
  <c r="I377" i="5"/>
  <c r="J377" i="11" s="1"/>
  <c r="I384" i="5"/>
  <c r="I391" i="5"/>
  <c r="J391" i="11" s="1"/>
  <c r="I429" i="5"/>
  <c r="I430" i="5"/>
  <c r="I431" i="5"/>
  <c r="I447" i="5"/>
  <c r="J447" i="11" s="1"/>
  <c r="I450" i="5"/>
  <c r="I452" i="5"/>
  <c r="I456" i="5"/>
  <c r="I457" i="5"/>
  <c r="H363" i="6"/>
  <c r="I822" i="11" s="1"/>
  <c r="H349" i="6"/>
  <c r="I808" i="11" s="1"/>
  <c r="H249" i="6"/>
  <c r="I708" i="11" s="1"/>
  <c r="H231" i="6"/>
  <c r="I690" i="11" s="1"/>
  <c r="H221" i="6"/>
  <c r="I680" i="11" s="1"/>
  <c r="H195" i="6"/>
  <c r="I654" i="11" s="1"/>
  <c r="H194" i="6"/>
  <c r="I653" i="11" s="1"/>
  <c r="H191" i="6"/>
  <c r="I650" i="11" s="1"/>
  <c r="H189" i="6"/>
  <c r="I648" i="11" s="1"/>
  <c r="H139" i="6"/>
  <c r="I598" i="11" s="1"/>
  <c r="H108" i="6"/>
  <c r="I567" i="11" s="1"/>
  <c r="H104" i="6"/>
  <c r="I563" i="11" s="1"/>
  <c r="H91" i="6"/>
  <c r="I550" i="11" s="1"/>
  <c r="H52" i="6"/>
  <c r="I511" i="11" s="1"/>
  <c r="H41" i="6"/>
  <c r="I500" i="11" s="1"/>
  <c r="H21" i="6"/>
  <c r="I480" i="11" s="1"/>
  <c r="H10" i="5"/>
  <c r="I10" i="11" s="1"/>
  <c r="H14" i="5"/>
  <c r="I14" i="11" s="1"/>
  <c r="H30" i="5"/>
  <c r="I30" i="11" s="1"/>
  <c r="H56" i="5"/>
  <c r="I56" i="11" s="1"/>
  <c r="H74" i="5"/>
  <c r="I74" i="11" s="1"/>
  <c r="H110" i="5"/>
  <c r="I110" i="11" s="1"/>
  <c r="H116" i="5"/>
  <c r="I116" i="11" s="1"/>
  <c r="H133" i="5"/>
  <c r="I133" i="11" s="1"/>
  <c r="H134" i="5"/>
  <c r="I134" i="11" s="1"/>
  <c r="H141" i="5"/>
  <c r="I141" i="11" s="1"/>
  <c r="H157" i="5"/>
  <c r="I157" i="11" s="1"/>
  <c r="H166" i="5"/>
  <c r="I166" i="11" s="1"/>
  <c r="H173" i="5"/>
  <c r="I173" i="11" s="1"/>
  <c r="H178" i="5"/>
  <c r="I178" i="11" s="1"/>
  <c r="H182" i="5"/>
  <c r="I182" i="11" s="1"/>
  <c r="H187" i="5"/>
  <c r="I187" i="11" s="1"/>
  <c r="H190" i="5"/>
  <c r="I190" i="11" s="1"/>
  <c r="H206" i="5"/>
  <c r="I206" i="11" s="1"/>
  <c r="H222" i="5"/>
  <c r="I222" i="11" s="1"/>
  <c r="H226" i="5"/>
  <c r="I226" i="11" s="1"/>
  <c r="H245" i="5"/>
  <c r="I245" i="11" s="1"/>
  <c r="H254" i="5"/>
  <c r="I254" i="11" s="1"/>
  <c r="H261" i="5"/>
  <c r="I261" i="11" s="1"/>
  <c r="H265" i="5"/>
  <c r="I265" i="11" s="1"/>
  <c r="H281" i="5"/>
  <c r="I281" i="11" s="1"/>
  <c r="H286" i="5"/>
  <c r="I286" i="11" s="1"/>
  <c r="H304" i="5"/>
  <c r="I304" i="11" s="1"/>
  <c r="H305" i="5"/>
  <c r="I305" i="11" s="1"/>
  <c r="H306" i="5"/>
  <c r="I306" i="11" s="1"/>
  <c r="H309" i="5"/>
  <c r="I309" i="11" s="1"/>
  <c r="H313" i="5"/>
  <c r="I313" i="11" s="1"/>
  <c r="H314" i="5"/>
  <c r="I314" i="11" s="1"/>
  <c r="H325" i="5"/>
  <c r="I325" i="11" s="1"/>
  <c r="H330" i="5"/>
  <c r="I330" i="11" s="1"/>
  <c r="H333" i="5"/>
  <c r="I333" i="11" s="1"/>
  <c r="H341" i="5"/>
  <c r="I341" i="11" s="1"/>
  <c r="H342" i="5"/>
  <c r="I342" i="11" s="1"/>
  <c r="H346" i="5"/>
  <c r="I346" i="11" s="1"/>
  <c r="H350" i="5"/>
  <c r="I350" i="11" s="1"/>
  <c r="H353" i="5"/>
  <c r="I353" i="11" s="1"/>
  <c r="H364" i="5"/>
  <c r="I364" i="11" s="1"/>
  <c r="H369" i="5"/>
  <c r="I369" i="11" s="1"/>
  <c r="H384" i="5"/>
  <c r="I384" i="11" s="1"/>
  <c r="H390" i="5"/>
  <c r="I390" i="11" s="1"/>
  <c r="H405" i="5"/>
  <c r="I405" i="11" s="1"/>
  <c r="H409" i="5"/>
  <c r="I409" i="11" s="1"/>
  <c r="H413" i="5"/>
  <c r="I413" i="11" s="1"/>
  <c r="H425" i="5"/>
  <c r="I425" i="11" s="1"/>
  <c r="H429" i="5"/>
  <c r="I429" i="11" s="1"/>
  <c r="H430" i="5"/>
  <c r="I430" i="11" s="1"/>
  <c r="H433" i="5"/>
  <c r="I433" i="11" s="1"/>
  <c r="H434" i="5"/>
  <c r="I434" i="11" s="1"/>
  <c r="H437" i="5"/>
  <c r="I437" i="11" s="1"/>
  <c r="H438" i="5"/>
  <c r="I438" i="11" s="1"/>
  <c r="H445" i="5"/>
  <c r="I445" i="11" s="1"/>
  <c r="H450" i="5"/>
  <c r="I450" i="11" s="1"/>
  <c r="H452" i="5"/>
  <c r="I452" i="11" s="1"/>
  <c r="H453" i="5"/>
  <c r="I453" i="11" s="1"/>
  <c r="H456" i="5"/>
  <c r="I456" i="11" s="1"/>
  <c r="H457" i="5"/>
  <c r="I457" i="11" s="1"/>
  <c r="H458" i="5"/>
  <c r="I458" i="11" s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2" i="6"/>
  <c r="F43" i="6"/>
  <c r="F44" i="6"/>
  <c r="F45" i="6"/>
  <c r="F46" i="6"/>
  <c r="F47" i="6"/>
  <c r="F48" i="6"/>
  <c r="F49" i="6"/>
  <c r="F50" i="6"/>
  <c r="F51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2" i="6"/>
  <c r="F93" i="6"/>
  <c r="F94" i="6"/>
  <c r="F95" i="6"/>
  <c r="F96" i="6"/>
  <c r="F97" i="6"/>
  <c r="F98" i="6"/>
  <c r="F99" i="6"/>
  <c r="F100" i="6"/>
  <c r="F101" i="6"/>
  <c r="F102" i="6"/>
  <c r="F103" i="6"/>
  <c r="F105" i="6"/>
  <c r="F106" i="6"/>
  <c r="F107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90" i="6"/>
  <c r="F192" i="6"/>
  <c r="F193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2" i="6"/>
  <c r="F223" i="6"/>
  <c r="F224" i="6"/>
  <c r="F225" i="6"/>
  <c r="F226" i="6"/>
  <c r="F227" i="6"/>
  <c r="F228" i="6"/>
  <c r="F229" i="6"/>
  <c r="F230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G801" i="11" s="1"/>
  <c r="F343" i="6"/>
  <c r="F344" i="6"/>
  <c r="F345" i="6"/>
  <c r="F346" i="6"/>
  <c r="F347" i="6"/>
  <c r="F348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2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F644" i="11" s="1"/>
  <c r="E186" i="6"/>
  <c r="E187" i="6"/>
  <c r="E188" i="6"/>
  <c r="E190" i="6"/>
  <c r="E192" i="6"/>
  <c r="E193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2" i="6"/>
  <c r="E223" i="6"/>
  <c r="E224" i="6"/>
  <c r="E225" i="6"/>
  <c r="E226" i="6"/>
  <c r="E227" i="6"/>
  <c r="E228" i="6"/>
  <c r="E229" i="6"/>
  <c r="E230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C3" i="6"/>
  <c r="D462" i="11" s="1"/>
  <c r="C4" i="6"/>
  <c r="D463" i="11" s="1"/>
  <c r="C5" i="6"/>
  <c r="D464" i="11" s="1"/>
  <c r="C6" i="6"/>
  <c r="D465" i="11" s="1"/>
  <c r="C7" i="6"/>
  <c r="D466" i="11" s="1"/>
  <c r="C8" i="6"/>
  <c r="D467" i="11" s="1"/>
  <c r="C9" i="6"/>
  <c r="D468" i="11" s="1"/>
  <c r="C10" i="6"/>
  <c r="D469" i="11" s="1"/>
  <c r="C11" i="6"/>
  <c r="D470" i="11" s="1"/>
  <c r="C12" i="6"/>
  <c r="D471" i="11" s="1"/>
  <c r="C13" i="6"/>
  <c r="D472" i="11" s="1"/>
  <c r="C14" i="6"/>
  <c r="D473" i="11" s="1"/>
  <c r="C15" i="6"/>
  <c r="D474" i="11" s="1"/>
  <c r="C16" i="6"/>
  <c r="D475" i="11" s="1"/>
  <c r="C17" i="6"/>
  <c r="D476" i="11" s="1"/>
  <c r="C18" i="6"/>
  <c r="D477" i="11" s="1"/>
  <c r="C19" i="6"/>
  <c r="D478" i="11" s="1"/>
  <c r="C20" i="6"/>
  <c r="D479" i="11" s="1"/>
  <c r="C21" i="6"/>
  <c r="D480" i="11" s="1"/>
  <c r="C22" i="6"/>
  <c r="D481" i="11" s="1"/>
  <c r="C23" i="6"/>
  <c r="D482" i="11" s="1"/>
  <c r="C24" i="6"/>
  <c r="D483" i="11" s="1"/>
  <c r="C25" i="6"/>
  <c r="D484" i="11" s="1"/>
  <c r="C26" i="6"/>
  <c r="D485" i="11" s="1"/>
  <c r="C27" i="6"/>
  <c r="D486" i="11" s="1"/>
  <c r="C28" i="6"/>
  <c r="D487" i="11" s="1"/>
  <c r="C29" i="6"/>
  <c r="D488" i="11" s="1"/>
  <c r="C30" i="6"/>
  <c r="D489" i="11" s="1"/>
  <c r="C31" i="6"/>
  <c r="D490" i="11" s="1"/>
  <c r="C32" i="6"/>
  <c r="D491" i="11" s="1"/>
  <c r="C33" i="6"/>
  <c r="D492" i="11" s="1"/>
  <c r="C34" i="6"/>
  <c r="D493" i="11" s="1"/>
  <c r="C35" i="6"/>
  <c r="D494" i="11" s="1"/>
  <c r="C36" i="6"/>
  <c r="D495" i="11" s="1"/>
  <c r="C37" i="6"/>
  <c r="D496" i="11" s="1"/>
  <c r="C38" i="6"/>
  <c r="D497" i="11" s="1"/>
  <c r="C39" i="6"/>
  <c r="D498" i="11" s="1"/>
  <c r="C40" i="6"/>
  <c r="D499" i="11" s="1"/>
  <c r="C41" i="6"/>
  <c r="D500" i="11" s="1"/>
  <c r="C42" i="6"/>
  <c r="D501" i="11" s="1"/>
  <c r="C43" i="6"/>
  <c r="D502" i="11" s="1"/>
  <c r="C44" i="6"/>
  <c r="D503" i="11" s="1"/>
  <c r="C45" i="6"/>
  <c r="D504" i="11" s="1"/>
  <c r="C46" i="6"/>
  <c r="D505" i="11" s="1"/>
  <c r="C47" i="6"/>
  <c r="D506" i="11" s="1"/>
  <c r="C48" i="6"/>
  <c r="D507" i="11" s="1"/>
  <c r="C49" i="6"/>
  <c r="D508" i="11" s="1"/>
  <c r="C50" i="6"/>
  <c r="D509" i="11" s="1"/>
  <c r="C51" i="6"/>
  <c r="D510" i="11" s="1"/>
  <c r="C52" i="6"/>
  <c r="D511" i="11" s="1"/>
  <c r="C53" i="6"/>
  <c r="D512" i="11" s="1"/>
  <c r="C54" i="6"/>
  <c r="D513" i="11" s="1"/>
  <c r="C55" i="6"/>
  <c r="D514" i="11" s="1"/>
  <c r="C56" i="6"/>
  <c r="D515" i="11" s="1"/>
  <c r="C57" i="6"/>
  <c r="D516" i="11" s="1"/>
  <c r="C58" i="6"/>
  <c r="D517" i="11" s="1"/>
  <c r="C59" i="6"/>
  <c r="D518" i="11" s="1"/>
  <c r="C60" i="6"/>
  <c r="D519" i="11" s="1"/>
  <c r="C61" i="6"/>
  <c r="D520" i="11" s="1"/>
  <c r="C62" i="6"/>
  <c r="D521" i="11" s="1"/>
  <c r="C63" i="6"/>
  <c r="D522" i="11" s="1"/>
  <c r="C64" i="6"/>
  <c r="D523" i="11" s="1"/>
  <c r="C65" i="6"/>
  <c r="D524" i="11" s="1"/>
  <c r="C66" i="6"/>
  <c r="D525" i="11" s="1"/>
  <c r="C67" i="6"/>
  <c r="D526" i="11" s="1"/>
  <c r="C68" i="6"/>
  <c r="D527" i="11" s="1"/>
  <c r="C69" i="6"/>
  <c r="D528" i="11" s="1"/>
  <c r="C70" i="6"/>
  <c r="D529" i="11" s="1"/>
  <c r="C71" i="6"/>
  <c r="D530" i="11" s="1"/>
  <c r="C72" i="6"/>
  <c r="D531" i="11" s="1"/>
  <c r="C73" i="6"/>
  <c r="D532" i="11" s="1"/>
  <c r="C74" i="6"/>
  <c r="D533" i="11" s="1"/>
  <c r="C75" i="6"/>
  <c r="D534" i="11" s="1"/>
  <c r="C76" i="6"/>
  <c r="D535" i="11" s="1"/>
  <c r="C77" i="6"/>
  <c r="D536" i="11" s="1"/>
  <c r="C78" i="6"/>
  <c r="D537" i="11" s="1"/>
  <c r="C79" i="6"/>
  <c r="D538" i="11" s="1"/>
  <c r="C80" i="6"/>
  <c r="D539" i="11" s="1"/>
  <c r="C81" i="6"/>
  <c r="D540" i="11" s="1"/>
  <c r="C82" i="6"/>
  <c r="D541" i="11" s="1"/>
  <c r="C83" i="6"/>
  <c r="D542" i="11" s="1"/>
  <c r="C84" i="6"/>
  <c r="D543" i="11" s="1"/>
  <c r="C85" i="6"/>
  <c r="D544" i="11" s="1"/>
  <c r="C86" i="6"/>
  <c r="D545" i="11" s="1"/>
  <c r="C87" i="6"/>
  <c r="D546" i="11" s="1"/>
  <c r="C88" i="6"/>
  <c r="D547" i="11" s="1"/>
  <c r="C89" i="6"/>
  <c r="D548" i="11" s="1"/>
  <c r="C90" i="6"/>
  <c r="D549" i="11" s="1"/>
  <c r="C91" i="6"/>
  <c r="D550" i="11" s="1"/>
  <c r="C92" i="6"/>
  <c r="D551" i="11" s="1"/>
  <c r="C93" i="6"/>
  <c r="D552" i="11" s="1"/>
  <c r="C94" i="6"/>
  <c r="D553" i="11" s="1"/>
  <c r="C95" i="6"/>
  <c r="D554" i="11" s="1"/>
  <c r="C96" i="6"/>
  <c r="D555" i="11" s="1"/>
  <c r="C97" i="6"/>
  <c r="D556" i="11" s="1"/>
  <c r="C98" i="6"/>
  <c r="D557" i="11" s="1"/>
  <c r="C99" i="6"/>
  <c r="D558" i="11" s="1"/>
  <c r="C100" i="6"/>
  <c r="D559" i="11" s="1"/>
  <c r="C101" i="6"/>
  <c r="D560" i="11" s="1"/>
  <c r="C102" i="6"/>
  <c r="D561" i="11" s="1"/>
  <c r="C103" i="6"/>
  <c r="D562" i="11" s="1"/>
  <c r="C104" i="6"/>
  <c r="D563" i="11" s="1"/>
  <c r="C105" i="6"/>
  <c r="D564" i="11" s="1"/>
  <c r="C106" i="6"/>
  <c r="D565" i="11" s="1"/>
  <c r="C107" i="6"/>
  <c r="D566" i="11" s="1"/>
  <c r="C108" i="6"/>
  <c r="D567" i="11" s="1"/>
  <c r="C109" i="6"/>
  <c r="D568" i="11" s="1"/>
  <c r="C110" i="6"/>
  <c r="D569" i="11" s="1"/>
  <c r="C111" i="6"/>
  <c r="D570" i="11" s="1"/>
  <c r="C112" i="6"/>
  <c r="D571" i="11" s="1"/>
  <c r="C113" i="6"/>
  <c r="D572" i="11" s="1"/>
  <c r="C114" i="6"/>
  <c r="D573" i="11" s="1"/>
  <c r="C115" i="6"/>
  <c r="D574" i="11" s="1"/>
  <c r="C116" i="6"/>
  <c r="D575" i="11" s="1"/>
  <c r="C117" i="6"/>
  <c r="D576" i="11" s="1"/>
  <c r="C118" i="6"/>
  <c r="D577" i="11" s="1"/>
  <c r="C119" i="6"/>
  <c r="D578" i="11" s="1"/>
  <c r="C120" i="6"/>
  <c r="D579" i="11" s="1"/>
  <c r="C121" i="6"/>
  <c r="D580" i="11" s="1"/>
  <c r="C122" i="6"/>
  <c r="D581" i="11" s="1"/>
  <c r="C123" i="6"/>
  <c r="D582" i="11" s="1"/>
  <c r="C124" i="6"/>
  <c r="D583" i="11" s="1"/>
  <c r="C125" i="6"/>
  <c r="D584" i="11" s="1"/>
  <c r="C126" i="6"/>
  <c r="D585" i="11" s="1"/>
  <c r="C127" i="6"/>
  <c r="D586" i="11" s="1"/>
  <c r="C128" i="6"/>
  <c r="D587" i="11" s="1"/>
  <c r="C129" i="6"/>
  <c r="C130" i="6"/>
  <c r="D589" i="11" s="1"/>
  <c r="C131" i="6"/>
  <c r="D590" i="11" s="1"/>
  <c r="C132" i="6"/>
  <c r="D591" i="11" s="1"/>
  <c r="C133" i="6"/>
  <c r="D592" i="11" s="1"/>
  <c r="C134" i="6"/>
  <c r="D593" i="11" s="1"/>
  <c r="C135" i="6"/>
  <c r="D594" i="11" s="1"/>
  <c r="C136" i="6"/>
  <c r="D595" i="11" s="1"/>
  <c r="C137" i="6"/>
  <c r="D596" i="11" s="1"/>
  <c r="C138" i="6"/>
  <c r="D597" i="11" s="1"/>
  <c r="C139" i="6"/>
  <c r="D598" i="11" s="1"/>
  <c r="C140" i="6"/>
  <c r="D599" i="11" s="1"/>
  <c r="C141" i="6"/>
  <c r="D600" i="11" s="1"/>
  <c r="C142" i="6"/>
  <c r="D601" i="11" s="1"/>
  <c r="C143" i="6"/>
  <c r="D602" i="11" s="1"/>
  <c r="C144" i="6"/>
  <c r="D603" i="11" s="1"/>
  <c r="C145" i="6"/>
  <c r="D604" i="11" s="1"/>
  <c r="C146" i="6"/>
  <c r="D605" i="11" s="1"/>
  <c r="C147" i="6"/>
  <c r="D606" i="11" s="1"/>
  <c r="C148" i="6"/>
  <c r="D607" i="11" s="1"/>
  <c r="C149" i="6"/>
  <c r="C150" i="6"/>
  <c r="D609" i="11" s="1"/>
  <c r="C151" i="6"/>
  <c r="D610" i="11" s="1"/>
  <c r="C152" i="6"/>
  <c r="D611" i="11" s="1"/>
  <c r="C153" i="6"/>
  <c r="D612" i="11" s="1"/>
  <c r="C154" i="6"/>
  <c r="D613" i="11" s="1"/>
  <c r="C155" i="6"/>
  <c r="D614" i="11" s="1"/>
  <c r="C156" i="6"/>
  <c r="D615" i="11" s="1"/>
  <c r="C157" i="6"/>
  <c r="D616" i="11" s="1"/>
  <c r="C158" i="6"/>
  <c r="D617" i="11" s="1"/>
  <c r="C159" i="6"/>
  <c r="D618" i="11" s="1"/>
  <c r="C160" i="6"/>
  <c r="D619" i="11" s="1"/>
  <c r="C161" i="6"/>
  <c r="D620" i="11" s="1"/>
  <c r="C162" i="6"/>
  <c r="D621" i="11" s="1"/>
  <c r="C163" i="6"/>
  <c r="D622" i="11" s="1"/>
  <c r="C164" i="6"/>
  <c r="D623" i="11" s="1"/>
  <c r="C165" i="6"/>
  <c r="D624" i="11" s="1"/>
  <c r="C166" i="6"/>
  <c r="D625" i="11" s="1"/>
  <c r="C167" i="6"/>
  <c r="D626" i="11" s="1"/>
  <c r="C168" i="6"/>
  <c r="D627" i="11" s="1"/>
  <c r="C169" i="6"/>
  <c r="D628" i="11" s="1"/>
  <c r="C170" i="6"/>
  <c r="D629" i="11" s="1"/>
  <c r="C171" i="6"/>
  <c r="D630" i="11" s="1"/>
  <c r="C172" i="6"/>
  <c r="D631" i="11" s="1"/>
  <c r="C173" i="6"/>
  <c r="D632" i="11" s="1"/>
  <c r="C174" i="6"/>
  <c r="D633" i="11" s="1"/>
  <c r="C175" i="6"/>
  <c r="D634" i="11" s="1"/>
  <c r="C176" i="6"/>
  <c r="D635" i="11" s="1"/>
  <c r="C177" i="6"/>
  <c r="D636" i="11" s="1"/>
  <c r="C178" i="6"/>
  <c r="D637" i="11" s="1"/>
  <c r="C179" i="6"/>
  <c r="D638" i="11" s="1"/>
  <c r="C180" i="6"/>
  <c r="D639" i="11" s="1"/>
  <c r="C181" i="6"/>
  <c r="D640" i="11" s="1"/>
  <c r="C182" i="6"/>
  <c r="D641" i="11" s="1"/>
  <c r="C183" i="6"/>
  <c r="D642" i="11" s="1"/>
  <c r="C184" i="6"/>
  <c r="D643" i="11" s="1"/>
  <c r="C185" i="6"/>
  <c r="D644" i="11" s="1"/>
  <c r="C186" i="6"/>
  <c r="D645" i="11" s="1"/>
  <c r="C187" i="6"/>
  <c r="D646" i="11" s="1"/>
  <c r="C188" i="6"/>
  <c r="D647" i="11" s="1"/>
  <c r="C189" i="6"/>
  <c r="D648" i="11" s="1"/>
  <c r="C190" i="6"/>
  <c r="C191" i="6"/>
  <c r="D650" i="11" s="1"/>
  <c r="C192" i="6"/>
  <c r="D651" i="11" s="1"/>
  <c r="C193" i="6"/>
  <c r="D652" i="11" s="1"/>
  <c r="C196" i="6"/>
  <c r="D655" i="11" s="1"/>
  <c r="C197" i="6"/>
  <c r="D656" i="11" s="1"/>
  <c r="C198" i="6"/>
  <c r="D657" i="11" s="1"/>
  <c r="C199" i="6"/>
  <c r="D658" i="11" s="1"/>
  <c r="C200" i="6"/>
  <c r="D659" i="11" s="1"/>
  <c r="C201" i="6"/>
  <c r="D660" i="11" s="1"/>
  <c r="C202" i="6"/>
  <c r="D661" i="11" s="1"/>
  <c r="C203" i="6"/>
  <c r="D662" i="11" s="1"/>
  <c r="C204" i="6"/>
  <c r="D663" i="11" s="1"/>
  <c r="C205" i="6"/>
  <c r="D664" i="11" s="1"/>
  <c r="C206" i="6"/>
  <c r="D665" i="11" s="1"/>
  <c r="C207" i="6"/>
  <c r="D666" i="11" s="1"/>
  <c r="C208" i="6"/>
  <c r="D667" i="11" s="1"/>
  <c r="C209" i="6"/>
  <c r="D668" i="11" s="1"/>
  <c r="C210" i="6"/>
  <c r="D669" i="11" s="1"/>
  <c r="C211" i="6"/>
  <c r="D670" i="11" s="1"/>
  <c r="C212" i="6"/>
  <c r="D671" i="11" s="1"/>
  <c r="C213" i="6"/>
  <c r="D672" i="11" s="1"/>
  <c r="C214" i="6"/>
  <c r="D673" i="11" s="1"/>
  <c r="C215" i="6"/>
  <c r="D674" i="11" s="1"/>
  <c r="C216" i="6"/>
  <c r="D675" i="11" s="1"/>
  <c r="C217" i="6"/>
  <c r="D676" i="11" s="1"/>
  <c r="C218" i="6"/>
  <c r="D677" i="11" s="1"/>
  <c r="C219" i="6"/>
  <c r="D678" i="11" s="1"/>
  <c r="C220" i="6"/>
  <c r="D679" i="11" s="1"/>
  <c r="C221" i="6"/>
  <c r="D680" i="11" s="1"/>
  <c r="C222" i="6"/>
  <c r="D681" i="11" s="1"/>
  <c r="C223" i="6"/>
  <c r="D682" i="11" s="1"/>
  <c r="C224" i="6"/>
  <c r="D683" i="11" s="1"/>
  <c r="C225" i="6"/>
  <c r="C226" i="6"/>
  <c r="D685" i="11" s="1"/>
  <c r="C227" i="6"/>
  <c r="D686" i="11" s="1"/>
  <c r="C228" i="6"/>
  <c r="D687" i="11" s="1"/>
  <c r="C229" i="6"/>
  <c r="D688" i="11" s="1"/>
  <c r="C230" i="6"/>
  <c r="D689" i="11" s="1"/>
  <c r="C231" i="6"/>
  <c r="D690" i="11" s="1"/>
  <c r="C232" i="6"/>
  <c r="D691" i="11" s="1"/>
  <c r="C233" i="6"/>
  <c r="D692" i="11" s="1"/>
  <c r="C234" i="6"/>
  <c r="D693" i="11" s="1"/>
  <c r="C235" i="6"/>
  <c r="D694" i="11" s="1"/>
  <c r="C236" i="6"/>
  <c r="D695" i="11" s="1"/>
  <c r="C237" i="6"/>
  <c r="D696" i="11" s="1"/>
  <c r="C238" i="6"/>
  <c r="D697" i="11" s="1"/>
  <c r="C239" i="6"/>
  <c r="D698" i="11" s="1"/>
  <c r="C240" i="6"/>
  <c r="D699" i="11" s="1"/>
  <c r="C241" i="6"/>
  <c r="D700" i="11" s="1"/>
  <c r="C242" i="6"/>
  <c r="D701" i="11" s="1"/>
  <c r="C243" i="6"/>
  <c r="D702" i="11" s="1"/>
  <c r="C244" i="6"/>
  <c r="C245" i="6"/>
  <c r="D704" i="11" s="1"/>
  <c r="C246" i="6"/>
  <c r="C247" i="6"/>
  <c r="D706" i="11" s="1"/>
  <c r="C248" i="6"/>
  <c r="D707" i="11" s="1"/>
  <c r="C249" i="6"/>
  <c r="C250" i="6"/>
  <c r="D709" i="11" s="1"/>
  <c r="C251" i="6"/>
  <c r="D710" i="11" s="1"/>
  <c r="C252" i="6"/>
  <c r="D711" i="11" s="1"/>
  <c r="C253" i="6"/>
  <c r="D712" i="11" s="1"/>
  <c r="C254" i="6"/>
  <c r="D713" i="11" s="1"/>
  <c r="C255" i="6"/>
  <c r="D714" i="11" s="1"/>
  <c r="C256" i="6"/>
  <c r="D715" i="11" s="1"/>
  <c r="C257" i="6"/>
  <c r="D716" i="11" s="1"/>
  <c r="C258" i="6"/>
  <c r="D717" i="11" s="1"/>
  <c r="C259" i="6"/>
  <c r="D718" i="11" s="1"/>
  <c r="C260" i="6"/>
  <c r="D719" i="11" s="1"/>
  <c r="C261" i="6"/>
  <c r="C262" i="6"/>
  <c r="C263" i="6"/>
  <c r="C264" i="6"/>
  <c r="D723" i="11" s="1"/>
  <c r="C265" i="6"/>
  <c r="D724" i="11" s="1"/>
  <c r="C266" i="6"/>
  <c r="D725" i="11" s="1"/>
  <c r="C267" i="6"/>
  <c r="C268" i="6"/>
  <c r="D727" i="11" s="1"/>
  <c r="C269" i="6"/>
  <c r="C270" i="6"/>
  <c r="D729" i="11" s="1"/>
  <c r="C271" i="6"/>
  <c r="D730" i="11" s="1"/>
  <c r="C272" i="6"/>
  <c r="D731" i="11" s="1"/>
  <c r="C273" i="6"/>
  <c r="C274" i="6"/>
  <c r="D733" i="11" s="1"/>
  <c r="C275" i="6"/>
  <c r="D734" i="11" s="1"/>
  <c r="C276" i="6"/>
  <c r="D735" i="11" s="1"/>
  <c r="C277" i="6"/>
  <c r="C278" i="6"/>
  <c r="C279" i="6"/>
  <c r="D738" i="11" s="1"/>
  <c r="C280" i="6"/>
  <c r="D739" i="11" s="1"/>
  <c r="C281" i="6"/>
  <c r="D740" i="11" s="1"/>
  <c r="C282" i="6"/>
  <c r="D741" i="11" s="1"/>
  <c r="C283" i="6"/>
  <c r="D742" i="11" s="1"/>
  <c r="C284" i="6"/>
  <c r="D743" i="11" s="1"/>
  <c r="C285" i="6"/>
  <c r="C286" i="6"/>
  <c r="C287" i="6"/>
  <c r="D746" i="11" s="1"/>
  <c r="C288" i="6"/>
  <c r="D747" i="11" s="1"/>
  <c r="C289" i="6"/>
  <c r="C290" i="6"/>
  <c r="C291" i="6"/>
  <c r="D750" i="11" s="1"/>
  <c r="C292" i="6"/>
  <c r="D751" i="11" s="1"/>
  <c r="C293" i="6"/>
  <c r="D752" i="11" s="1"/>
  <c r="C294" i="6"/>
  <c r="D753" i="11" s="1"/>
  <c r="C295" i="6"/>
  <c r="D754" i="11" s="1"/>
  <c r="C296" i="6"/>
  <c r="D755" i="11" s="1"/>
  <c r="C297" i="6"/>
  <c r="C298" i="6"/>
  <c r="D757" i="11" s="1"/>
  <c r="C299" i="6"/>
  <c r="D758" i="11" s="1"/>
  <c r="C300" i="6"/>
  <c r="D759" i="11" s="1"/>
  <c r="C301" i="6"/>
  <c r="C302" i="6"/>
  <c r="D761" i="11" s="1"/>
  <c r="C303" i="6"/>
  <c r="C304" i="6"/>
  <c r="D763" i="11" s="1"/>
  <c r="C305" i="6"/>
  <c r="D764" i="11" s="1"/>
  <c r="C306" i="6"/>
  <c r="D765" i="11" s="1"/>
  <c r="C307" i="6"/>
  <c r="C308" i="6"/>
  <c r="C309" i="6"/>
  <c r="D768" i="11" s="1"/>
  <c r="C310" i="6"/>
  <c r="D769" i="11" s="1"/>
  <c r="C311" i="6"/>
  <c r="D770" i="11" s="1"/>
  <c r="C312" i="6"/>
  <c r="D771" i="11" s="1"/>
  <c r="C313" i="6"/>
  <c r="D772" i="11" s="1"/>
  <c r="C314" i="6"/>
  <c r="D773" i="11" s="1"/>
  <c r="C315" i="6"/>
  <c r="D774" i="11" s="1"/>
  <c r="C316" i="6"/>
  <c r="D775" i="11" s="1"/>
  <c r="C317" i="6"/>
  <c r="D776" i="11" s="1"/>
  <c r="C318" i="6"/>
  <c r="C319" i="6"/>
  <c r="C320" i="6"/>
  <c r="C321" i="6"/>
  <c r="D780" i="11" s="1"/>
  <c r="C322" i="6"/>
  <c r="D781" i="11" s="1"/>
  <c r="C323" i="6"/>
  <c r="C324" i="6"/>
  <c r="D783" i="11" s="1"/>
  <c r="C325" i="6"/>
  <c r="D784" i="11" s="1"/>
  <c r="C326" i="6"/>
  <c r="D785" i="11" s="1"/>
  <c r="C327" i="6"/>
  <c r="C328" i="6"/>
  <c r="D787" i="11" s="1"/>
  <c r="C329" i="6"/>
  <c r="C330" i="6"/>
  <c r="D789" i="11" s="1"/>
  <c r="C331" i="6"/>
  <c r="C332" i="6"/>
  <c r="D791" i="11" s="1"/>
  <c r="C333" i="6"/>
  <c r="D792" i="11" s="1"/>
  <c r="C334" i="6"/>
  <c r="C335" i="6"/>
  <c r="C336" i="6"/>
  <c r="D795" i="11" s="1"/>
  <c r="C337" i="6"/>
  <c r="D796" i="11" s="1"/>
  <c r="C338" i="6"/>
  <c r="C339" i="6"/>
  <c r="D798" i="11" s="1"/>
  <c r="C340" i="6"/>
  <c r="D799" i="11" s="1"/>
  <c r="C341" i="6"/>
  <c r="D800" i="11" s="1"/>
  <c r="C342" i="6"/>
  <c r="D801" i="11" s="1"/>
  <c r="C343" i="6"/>
  <c r="D802" i="11" s="1"/>
  <c r="C344" i="6"/>
  <c r="D803" i="11" s="1"/>
  <c r="C345" i="6"/>
  <c r="C346" i="6"/>
  <c r="D805" i="11" s="1"/>
  <c r="C347" i="6"/>
  <c r="D806" i="11" s="1"/>
  <c r="C348" i="6"/>
  <c r="D807" i="11" s="1"/>
  <c r="C349" i="6"/>
  <c r="D808" i="11" s="1"/>
  <c r="C350" i="6"/>
  <c r="D809" i="11" s="1"/>
  <c r="C351" i="6"/>
  <c r="C352" i="6"/>
  <c r="D811" i="11" s="1"/>
  <c r="C353" i="6"/>
  <c r="C354" i="6"/>
  <c r="D813" i="11" s="1"/>
  <c r="C355" i="6"/>
  <c r="D814" i="11" s="1"/>
  <c r="C356" i="6"/>
  <c r="D815" i="11" s="1"/>
  <c r="C357" i="6"/>
  <c r="C358" i="6"/>
  <c r="D817" i="11" s="1"/>
  <c r="C359" i="6"/>
  <c r="C360" i="6"/>
  <c r="D819" i="11" s="1"/>
  <c r="C361" i="6"/>
  <c r="C362" i="6"/>
  <c r="D821" i="11" s="1"/>
  <c r="C364" i="6"/>
  <c r="D823" i="11" s="1"/>
  <c r="C365" i="6"/>
  <c r="C366" i="6"/>
  <c r="D825" i="11" s="1"/>
  <c r="C367" i="6"/>
  <c r="D826" i="11" s="1"/>
  <c r="C368" i="6"/>
  <c r="D827" i="11" s="1"/>
  <c r="C369" i="6"/>
  <c r="D828" i="11" s="1"/>
  <c r="C370" i="6"/>
  <c r="D829" i="11" s="1"/>
  <c r="C371" i="6"/>
  <c r="D830" i="11" s="1"/>
  <c r="C372" i="6"/>
  <c r="D831" i="11" s="1"/>
  <c r="C373" i="6"/>
  <c r="D832" i="11" s="1"/>
  <c r="C374" i="6"/>
  <c r="D833" i="11" s="1"/>
  <c r="C375" i="6"/>
  <c r="D834" i="11" s="1"/>
  <c r="C376" i="6"/>
  <c r="D835" i="11" s="1"/>
  <c r="C377" i="6"/>
  <c r="D836" i="11" s="1"/>
  <c r="C378" i="6"/>
  <c r="C379" i="6"/>
  <c r="D838" i="11" s="1"/>
  <c r="C380" i="6"/>
  <c r="C381" i="6"/>
  <c r="C382" i="6"/>
  <c r="C383" i="6"/>
  <c r="C384" i="6"/>
  <c r="D843" i="11" s="1"/>
  <c r="C2" i="6"/>
  <c r="D461" i="11" s="1"/>
  <c r="B8" i="6"/>
  <c r="C467" i="11" s="1"/>
  <c r="B125" i="6"/>
  <c r="C584" i="11" s="1"/>
  <c r="B270" i="6"/>
  <c r="C729" i="11" s="1"/>
  <c r="B281" i="6"/>
  <c r="B315" i="6"/>
  <c r="B352" i="6"/>
  <c r="C811" i="11" s="1"/>
  <c r="A3" i="6"/>
  <c r="B462" i="11" s="1"/>
  <c r="A4" i="6"/>
  <c r="B463" i="11" s="1"/>
  <c r="A5" i="6"/>
  <c r="B464" i="11" s="1"/>
  <c r="A6" i="6"/>
  <c r="B465" i="11" s="1"/>
  <c r="A7" i="6"/>
  <c r="B466" i="11" s="1"/>
  <c r="A8" i="6"/>
  <c r="B467" i="11" s="1"/>
  <c r="A9" i="6"/>
  <c r="B468" i="11" s="1"/>
  <c r="A10" i="6"/>
  <c r="B469" i="11" s="1"/>
  <c r="A11" i="6"/>
  <c r="B470" i="11" s="1"/>
  <c r="A12" i="6"/>
  <c r="B471" i="11" s="1"/>
  <c r="A13" i="6"/>
  <c r="B472" i="11" s="1"/>
  <c r="A14" i="6"/>
  <c r="B473" i="11" s="1"/>
  <c r="A15" i="6"/>
  <c r="B474" i="11" s="1"/>
  <c r="A16" i="6"/>
  <c r="B475" i="11" s="1"/>
  <c r="A17" i="6"/>
  <c r="B476" i="11" s="1"/>
  <c r="A18" i="6"/>
  <c r="B477" i="11" s="1"/>
  <c r="A19" i="6"/>
  <c r="B478" i="11" s="1"/>
  <c r="A20" i="6"/>
  <c r="B479" i="11" s="1"/>
  <c r="A21" i="6"/>
  <c r="B480" i="11" s="1"/>
  <c r="A22" i="6"/>
  <c r="B481" i="11" s="1"/>
  <c r="A23" i="6"/>
  <c r="B482" i="11" s="1"/>
  <c r="A24" i="6"/>
  <c r="B483" i="11" s="1"/>
  <c r="A25" i="6"/>
  <c r="B484" i="11" s="1"/>
  <c r="A26" i="6"/>
  <c r="B485" i="11" s="1"/>
  <c r="A27" i="6"/>
  <c r="B486" i="11" s="1"/>
  <c r="A28" i="6"/>
  <c r="B487" i="11" s="1"/>
  <c r="A29" i="6"/>
  <c r="B488" i="11" s="1"/>
  <c r="A30" i="6"/>
  <c r="B489" i="11" s="1"/>
  <c r="A31" i="6"/>
  <c r="B490" i="11" s="1"/>
  <c r="A32" i="6"/>
  <c r="B491" i="11" s="1"/>
  <c r="A33" i="6"/>
  <c r="B492" i="11" s="1"/>
  <c r="A34" i="6"/>
  <c r="B493" i="11" s="1"/>
  <c r="A35" i="6"/>
  <c r="B494" i="11" s="1"/>
  <c r="A36" i="6"/>
  <c r="B495" i="11" s="1"/>
  <c r="A37" i="6"/>
  <c r="B496" i="11" s="1"/>
  <c r="A38" i="6"/>
  <c r="B497" i="11" s="1"/>
  <c r="A39" i="6"/>
  <c r="B498" i="11" s="1"/>
  <c r="A40" i="6"/>
  <c r="B499" i="11" s="1"/>
  <c r="A41" i="6"/>
  <c r="B500" i="11" s="1"/>
  <c r="A42" i="6"/>
  <c r="B501" i="11" s="1"/>
  <c r="A43" i="6"/>
  <c r="B502" i="11" s="1"/>
  <c r="A44" i="6"/>
  <c r="B503" i="11" s="1"/>
  <c r="A45" i="6"/>
  <c r="B504" i="11" s="1"/>
  <c r="A46" i="6"/>
  <c r="B505" i="11" s="1"/>
  <c r="A47" i="6"/>
  <c r="B506" i="11" s="1"/>
  <c r="A48" i="6"/>
  <c r="B507" i="11" s="1"/>
  <c r="A49" i="6"/>
  <c r="B508" i="11" s="1"/>
  <c r="A50" i="6"/>
  <c r="B509" i="11" s="1"/>
  <c r="A51" i="6"/>
  <c r="B510" i="11" s="1"/>
  <c r="A52" i="6"/>
  <c r="B511" i="11" s="1"/>
  <c r="A53" i="6"/>
  <c r="B512" i="11" s="1"/>
  <c r="A54" i="6"/>
  <c r="B513" i="11" s="1"/>
  <c r="A55" i="6"/>
  <c r="B514" i="11" s="1"/>
  <c r="A56" i="6"/>
  <c r="B515" i="11" s="1"/>
  <c r="A57" i="6"/>
  <c r="B516" i="11" s="1"/>
  <c r="A58" i="6"/>
  <c r="B517" i="11" s="1"/>
  <c r="A59" i="6"/>
  <c r="B518" i="11" s="1"/>
  <c r="A60" i="6"/>
  <c r="B519" i="11" s="1"/>
  <c r="A61" i="6"/>
  <c r="B520" i="11" s="1"/>
  <c r="A62" i="6"/>
  <c r="B521" i="11" s="1"/>
  <c r="A63" i="6"/>
  <c r="B522" i="11" s="1"/>
  <c r="A64" i="6"/>
  <c r="B523" i="11" s="1"/>
  <c r="A65" i="6"/>
  <c r="B524" i="11" s="1"/>
  <c r="A66" i="6"/>
  <c r="B525" i="11" s="1"/>
  <c r="A67" i="6"/>
  <c r="B526" i="11" s="1"/>
  <c r="A68" i="6"/>
  <c r="B527" i="11" s="1"/>
  <c r="A69" i="6"/>
  <c r="B528" i="11" s="1"/>
  <c r="A70" i="6"/>
  <c r="B529" i="11" s="1"/>
  <c r="A71" i="6"/>
  <c r="B530" i="11" s="1"/>
  <c r="A72" i="6"/>
  <c r="B531" i="11" s="1"/>
  <c r="A73" i="6"/>
  <c r="B532" i="11" s="1"/>
  <c r="A74" i="6"/>
  <c r="B533" i="11" s="1"/>
  <c r="A75" i="6"/>
  <c r="B534" i="11" s="1"/>
  <c r="A76" i="6"/>
  <c r="B535" i="11" s="1"/>
  <c r="A77" i="6"/>
  <c r="B536" i="11" s="1"/>
  <c r="A78" i="6"/>
  <c r="B537" i="11" s="1"/>
  <c r="A79" i="6"/>
  <c r="B538" i="11" s="1"/>
  <c r="A80" i="6"/>
  <c r="B539" i="11" s="1"/>
  <c r="A81" i="6"/>
  <c r="B540" i="11" s="1"/>
  <c r="A82" i="6"/>
  <c r="B541" i="11" s="1"/>
  <c r="A83" i="6"/>
  <c r="B542" i="11" s="1"/>
  <c r="A84" i="6"/>
  <c r="B543" i="11" s="1"/>
  <c r="A85" i="6"/>
  <c r="B544" i="11" s="1"/>
  <c r="A86" i="6"/>
  <c r="B545" i="11" s="1"/>
  <c r="A87" i="6"/>
  <c r="B546" i="11" s="1"/>
  <c r="A88" i="6"/>
  <c r="B547" i="11" s="1"/>
  <c r="A89" i="6"/>
  <c r="B548" i="11" s="1"/>
  <c r="A90" i="6"/>
  <c r="B549" i="11" s="1"/>
  <c r="A91" i="6"/>
  <c r="B550" i="11" s="1"/>
  <c r="A92" i="6"/>
  <c r="B551" i="11" s="1"/>
  <c r="A93" i="6"/>
  <c r="B552" i="11" s="1"/>
  <c r="A94" i="6"/>
  <c r="B553" i="11" s="1"/>
  <c r="A95" i="6"/>
  <c r="B554" i="11" s="1"/>
  <c r="A96" i="6"/>
  <c r="B555" i="11" s="1"/>
  <c r="A97" i="6"/>
  <c r="B556" i="11" s="1"/>
  <c r="A98" i="6"/>
  <c r="B557" i="11" s="1"/>
  <c r="A99" i="6"/>
  <c r="B558" i="11" s="1"/>
  <c r="A100" i="6"/>
  <c r="B559" i="11" s="1"/>
  <c r="A101" i="6"/>
  <c r="B560" i="11" s="1"/>
  <c r="A102" i="6"/>
  <c r="B561" i="11" s="1"/>
  <c r="A103" i="6"/>
  <c r="B562" i="11" s="1"/>
  <c r="A104" i="6"/>
  <c r="B563" i="11" s="1"/>
  <c r="A105" i="6"/>
  <c r="B564" i="11" s="1"/>
  <c r="A106" i="6"/>
  <c r="B565" i="11" s="1"/>
  <c r="A107" i="6"/>
  <c r="B566" i="11" s="1"/>
  <c r="A108" i="6"/>
  <c r="B567" i="11" s="1"/>
  <c r="A109" i="6"/>
  <c r="B568" i="11" s="1"/>
  <c r="A110" i="6"/>
  <c r="B569" i="11" s="1"/>
  <c r="A111" i="6"/>
  <c r="B570" i="11" s="1"/>
  <c r="A112" i="6"/>
  <c r="B571" i="11" s="1"/>
  <c r="A113" i="6"/>
  <c r="B572" i="11" s="1"/>
  <c r="A114" i="6"/>
  <c r="B573" i="11" s="1"/>
  <c r="A115" i="6"/>
  <c r="B574" i="11" s="1"/>
  <c r="A116" i="6"/>
  <c r="B575" i="11" s="1"/>
  <c r="A117" i="6"/>
  <c r="B576" i="11" s="1"/>
  <c r="A118" i="6"/>
  <c r="B577" i="11" s="1"/>
  <c r="A119" i="6"/>
  <c r="B578" i="11" s="1"/>
  <c r="A120" i="6"/>
  <c r="B579" i="11" s="1"/>
  <c r="A121" i="6"/>
  <c r="B580" i="11" s="1"/>
  <c r="A122" i="6"/>
  <c r="B581" i="11" s="1"/>
  <c r="A123" i="6"/>
  <c r="B582" i="11" s="1"/>
  <c r="A124" i="6"/>
  <c r="B583" i="11" s="1"/>
  <c r="A125" i="6"/>
  <c r="B584" i="11" s="1"/>
  <c r="A126" i="6"/>
  <c r="B585" i="11" s="1"/>
  <c r="A127" i="6"/>
  <c r="B586" i="11" s="1"/>
  <c r="A128" i="6"/>
  <c r="B587" i="11" s="1"/>
  <c r="A129" i="6"/>
  <c r="B588" i="11" s="1"/>
  <c r="A130" i="6"/>
  <c r="B589" i="11" s="1"/>
  <c r="A131" i="6"/>
  <c r="B590" i="11" s="1"/>
  <c r="A132" i="6"/>
  <c r="B591" i="11" s="1"/>
  <c r="A133" i="6"/>
  <c r="B592" i="11" s="1"/>
  <c r="A134" i="6"/>
  <c r="B593" i="11" s="1"/>
  <c r="A135" i="6"/>
  <c r="B594" i="11" s="1"/>
  <c r="A136" i="6"/>
  <c r="B595" i="11" s="1"/>
  <c r="A137" i="6"/>
  <c r="B596" i="11" s="1"/>
  <c r="A138" i="6"/>
  <c r="B597" i="11" s="1"/>
  <c r="A139" i="6"/>
  <c r="B598" i="11" s="1"/>
  <c r="A140" i="6"/>
  <c r="B599" i="11" s="1"/>
  <c r="A141" i="6"/>
  <c r="B600" i="11" s="1"/>
  <c r="A142" i="6"/>
  <c r="B601" i="11" s="1"/>
  <c r="A143" i="6"/>
  <c r="B602" i="11" s="1"/>
  <c r="A144" i="6"/>
  <c r="B603" i="11" s="1"/>
  <c r="A145" i="6"/>
  <c r="B604" i="11" s="1"/>
  <c r="A146" i="6"/>
  <c r="B605" i="11" s="1"/>
  <c r="A147" i="6"/>
  <c r="B606" i="11" s="1"/>
  <c r="A148" i="6"/>
  <c r="B607" i="11" s="1"/>
  <c r="A149" i="6"/>
  <c r="B608" i="11" s="1"/>
  <c r="A150" i="6"/>
  <c r="B609" i="11" s="1"/>
  <c r="A151" i="6"/>
  <c r="B610" i="11" s="1"/>
  <c r="A152" i="6"/>
  <c r="B611" i="11" s="1"/>
  <c r="A153" i="6"/>
  <c r="B612" i="11" s="1"/>
  <c r="A154" i="6"/>
  <c r="B613" i="11" s="1"/>
  <c r="A155" i="6"/>
  <c r="B614" i="11" s="1"/>
  <c r="A156" i="6"/>
  <c r="B615" i="11" s="1"/>
  <c r="A157" i="6"/>
  <c r="B616" i="11" s="1"/>
  <c r="A158" i="6"/>
  <c r="B617" i="11" s="1"/>
  <c r="A159" i="6"/>
  <c r="B618" i="11" s="1"/>
  <c r="A160" i="6"/>
  <c r="B619" i="11" s="1"/>
  <c r="A161" i="6"/>
  <c r="B620" i="11" s="1"/>
  <c r="A162" i="6"/>
  <c r="B621" i="11" s="1"/>
  <c r="A163" i="6"/>
  <c r="B622" i="11" s="1"/>
  <c r="A164" i="6"/>
  <c r="B623" i="11" s="1"/>
  <c r="A165" i="6"/>
  <c r="B624" i="11" s="1"/>
  <c r="A166" i="6"/>
  <c r="B625" i="11" s="1"/>
  <c r="A167" i="6"/>
  <c r="B626" i="11" s="1"/>
  <c r="A168" i="6"/>
  <c r="B627" i="11" s="1"/>
  <c r="A169" i="6"/>
  <c r="B628" i="11" s="1"/>
  <c r="A170" i="6"/>
  <c r="B629" i="11" s="1"/>
  <c r="A171" i="6"/>
  <c r="B630" i="11" s="1"/>
  <c r="A172" i="6"/>
  <c r="B631" i="11" s="1"/>
  <c r="A173" i="6"/>
  <c r="B632" i="11" s="1"/>
  <c r="A174" i="6"/>
  <c r="B633" i="11" s="1"/>
  <c r="A175" i="6"/>
  <c r="B634" i="11" s="1"/>
  <c r="A176" i="6"/>
  <c r="B635" i="11" s="1"/>
  <c r="A177" i="6"/>
  <c r="B636" i="11" s="1"/>
  <c r="A178" i="6"/>
  <c r="B637" i="11" s="1"/>
  <c r="A179" i="6"/>
  <c r="B638" i="11" s="1"/>
  <c r="A180" i="6"/>
  <c r="B639" i="11" s="1"/>
  <c r="A181" i="6"/>
  <c r="B640" i="11" s="1"/>
  <c r="A182" i="6"/>
  <c r="B641" i="11" s="1"/>
  <c r="A183" i="6"/>
  <c r="B642" i="11" s="1"/>
  <c r="A184" i="6"/>
  <c r="B643" i="11" s="1"/>
  <c r="A185" i="6"/>
  <c r="B644" i="11" s="1"/>
  <c r="A186" i="6"/>
  <c r="B645" i="11" s="1"/>
  <c r="A187" i="6"/>
  <c r="B646" i="11" s="1"/>
  <c r="A188" i="6"/>
  <c r="B647" i="11" s="1"/>
  <c r="A189" i="6"/>
  <c r="B648" i="11" s="1"/>
  <c r="A190" i="6"/>
  <c r="B649" i="11" s="1"/>
  <c r="A191" i="6"/>
  <c r="B650" i="11" s="1"/>
  <c r="A192" i="6"/>
  <c r="B651" i="11" s="1"/>
  <c r="A193" i="6"/>
  <c r="B652" i="11" s="1"/>
  <c r="A194" i="6"/>
  <c r="B653" i="11" s="1"/>
  <c r="A195" i="6"/>
  <c r="B654" i="11" s="1"/>
  <c r="A196" i="6"/>
  <c r="B655" i="11" s="1"/>
  <c r="A197" i="6"/>
  <c r="B656" i="11" s="1"/>
  <c r="A198" i="6"/>
  <c r="B657" i="11" s="1"/>
  <c r="A199" i="6"/>
  <c r="B658" i="11" s="1"/>
  <c r="A200" i="6"/>
  <c r="B659" i="11" s="1"/>
  <c r="A201" i="6"/>
  <c r="B660" i="11" s="1"/>
  <c r="A202" i="6"/>
  <c r="B661" i="11" s="1"/>
  <c r="A203" i="6"/>
  <c r="B662" i="11" s="1"/>
  <c r="A204" i="6"/>
  <c r="B663" i="11" s="1"/>
  <c r="A205" i="6"/>
  <c r="B664" i="11" s="1"/>
  <c r="A206" i="6"/>
  <c r="B665" i="11" s="1"/>
  <c r="A207" i="6"/>
  <c r="B666" i="11" s="1"/>
  <c r="A208" i="6"/>
  <c r="B667" i="11" s="1"/>
  <c r="A209" i="6"/>
  <c r="B668" i="11" s="1"/>
  <c r="A210" i="6"/>
  <c r="B669" i="11" s="1"/>
  <c r="A211" i="6"/>
  <c r="B670" i="11" s="1"/>
  <c r="A212" i="6"/>
  <c r="B671" i="11" s="1"/>
  <c r="A213" i="6"/>
  <c r="B672" i="11" s="1"/>
  <c r="A214" i="6"/>
  <c r="B673" i="11" s="1"/>
  <c r="A215" i="6"/>
  <c r="B674" i="11" s="1"/>
  <c r="A216" i="6"/>
  <c r="B675" i="11" s="1"/>
  <c r="A217" i="6"/>
  <c r="B676" i="11" s="1"/>
  <c r="A218" i="6"/>
  <c r="B677" i="11" s="1"/>
  <c r="A219" i="6"/>
  <c r="B678" i="11" s="1"/>
  <c r="A220" i="6"/>
  <c r="B679" i="11" s="1"/>
  <c r="A221" i="6"/>
  <c r="B680" i="11" s="1"/>
  <c r="A222" i="6"/>
  <c r="B681" i="11" s="1"/>
  <c r="A223" i="6"/>
  <c r="B682" i="11" s="1"/>
  <c r="A224" i="6"/>
  <c r="B683" i="11" s="1"/>
  <c r="A225" i="6"/>
  <c r="B684" i="11" s="1"/>
  <c r="A226" i="6"/>
  <c r="B685" i="11" s="1"/>
  <c r="A227" i="6"/>
  <c r="B686" i="11" s="1"/>
  <c r="A228" i="6"/>
  <c r="B687" i="11" s="1"/>
  <c r="A229" i="6"/>
  <c r="B688" i="11" s="1"/>
  <c r="A230" i="6"/>
  <c r="B689" i="11" s="1"/>
  <c r="A231" i="6"/>
  <c r="B690" i="11" s="1"/>
  <c r="A232" i="6"/>
  <c r="B691" i="11" s="1"/>
  <c r="A233" i="6"/>
  <c r="B692" i="11" s="1"/>
  <c r="A234" i="6"/>
  <c r="B693" i="11" s="1"/>
  <c r="A235" i="6"/>
  <c r="B694" i="11" s="1"/>
  <c r="A236" i="6"/>
  <c r="B695" i="11" s="1"/>
  <c r="A237" i="6"/>
  <c r="B696" i="11" s="1"/>
  <c r="A238" i="6"/>
  <c r="B697" i="11" s="1"/>
  <c r="A239" i="6"/>
  <c r="B698" i="11" s="1"/>
  <c r="A240" i="6"/>
  <c r="B699" i="11" s="1"/>
  <c r="A241" i="6"/>
  <c r="B700" i="11" s="1"/>
  <c r="A242" i="6"/>
  <c r="B701" i="11" s="1"/>
  <c r="A243" i="6"/>
  <c r="B702" i="11" s="1"/>
  <c r="A244" i="6"/>
  <c r="B703" i="11" s="1"/>
  <c r="A245" i="6"/>
  <c r="B704" i="11" s="1"/>
  <c r="A246" i="6"/>
  <c r="B705" i="11" s="1"/>
  <c r="A247" i="6"/>
  <c r="B706" i="11" s="1"/>
  <c r="A248" i="6"/>
  <c r="B707" i="11" s="1"/>
  <c r="A249" i="6"/>
  <c r="B708" i="11" s="1"/>
  <c r="A250" i="6"/>
  <c r="B709" i="11" s="1"/>
  <c r="A251" i="6"/>
  <c r="B710" i="11" s="1"/>
  <c r="A252" i="6"/>
  <c r="B711" i="11" s="1"/>
  <c r="A253" i="6"/>
  <c r="B712" i="11" s="1"/>
  <c r="A254" i="6"/>
  <c r="B713" i="11" s="1"/>
  <c r="A255" i="6"/>
  <c r="B714" i="11" s="1"/>
  <c r="A256" i="6"/>
  <c r="B715" i="11" s="1"/>
  <c r="A257" i="6"/>
  <c r="B716" i="11" s="1"/>
  <c r="A258" i="6"/>
  <c r="B717" i="11" s="1"/>
  <c r="A259" i="6"/>
  <c r="B718" i="11" s="1"/>
  <c r="A260" i="6"/>
  <c r="B719" i="11" s="1"/>
  <c r="A261" i="6"/>
  <c r="B720" i="11" s="1"/>
  <c r="A262" i="6"/>
  <c r="B721" i="11" s="1"/>
  <c r="A263" i="6"/>
  <c r="B722" i="11" s="1"/>
  <c r="A264" i="6"/>
  <c r="B723" i="11" s="1"/>
  <c r="A265" i="6"/>
  <c r="B724" i="11" s="1"/>
  <c r="A266" i="6"/>
  <c r="B725" i="11" s="1"/>
  <c r="A267" i="6"/>
  <c r="B726" i="11" s="1"/>
  <c r="A268" i="6"/>
  <c r="B727" i="11" s="1"/>
  <c r="A269" i="6"/>
  <c r="B728" i="11" s="1"/>
  <c r="A270" i="6"/>
  <c r="B729" i="11" s="1"/>
  <c r="A271" i="6"/>
  <c r="B730" i="11" s="1"/>
  <c r="A272" i="6"/>
  <c r="B731" i="11" s="1"/>
  <c r="A273" i="6"/>
  <c r="B732" i="11" s="1"/>
  <c r="A274" i="6"/>
  <c r="B733" i="11" s="1"/>
  <c r="A275" i="6"/>
  <c r="B734" i="11" s="1"/>
  <c r="A276" i="6"/>
  <c r="B735" i="11" s="1"/>
  <c r="A277" i="6"/>
  <c r="B736" i="11" s="1"/>
  <c r="A278" i="6"/>
  <c r="B737" i="11" s="1"/>
  <c r="A279" i="6"/>
  <c r="B738" i="11" s="1"/>
  <c r="A280" i="6"/>
  <c r="B739" i="11" s="1"/>
  <c r="A281" i="6"/>
  <c r="B740" i="11" s="1"/>
  <c r="A282" i="6"/>
  <c r="B741" i="11" s="1"/>
  <c r="A283" i="6"/>
  <c r="B742" i="11" s="1"/>
  <c r="A284" i="6"/>
  <c r="B743" i="11" s="1"/>
  <c r="A285" i="6"/>
  <c r="B744" i="11" s="1"/>
  <c r="A286" i="6"/>
  <c r="B745" i="11" s="1"/>
  <c r="A287" i="6"/>
  <c r="B746" i="11" s="1"/>
  <c r="A288" i="6"/>
  <c r="B747" i="11" s="1"/>
  <c r="A289" i="6"/>
  <c r="B748" i="11" s="1"/>
  <c r="A290" i="6"/>
  <c r="B749" i="11" s="1"/>
  <c r="A291" i="6"/>
  <c r="B750" i="11" s="1"/>
  <c r="A292" i="6"/>
  <c r="B751" i="11" s="1"/>
  <c r="A293" i="6"/>
  <c r="B752" i="11" s="1"/>
  <c r="A294" i="6"/>
  <c r="B753" i="11" s="1"/>
  <c r="A295" i="6"/>
  <c r="B754" i="11" s="1"/>
  <c r="A296" i="6"/>
  <c r="B755" i="11" s="1"/>
  <c r="A297" i="6"/>
  <c r="B756" i="11" s="1"/>
  <c r="A298" i="6"/>
  <c r="B757" i="11" s="1"/>
  <c r="A299" i="6"/>
  <c r="B758" i="11" s="1"/>
  <c r="A300" i="6"/>
  <c r="B759" i="11" s="1"/>
  <c r="A301" i="6"/>
  <c r="B760" i="11" s="1"/>
  <c r="A302" i="6"/>
  <c r="B761" i="11" s="1"/>
  <c r="A303" i="6"/>
  <c r="B762" i="11" s="1"/>
  <c r="A304" i="6"/>
  <c r="B763" i="11" s="1"/>
  <c r="A305" i="6"/>
  <c r="B764" i="11" s="1"/>
  <c r="A306" i="6"/>
  <c r="B765" i="11" s="1"/>
  <c r="A307" i="6"/>
  <c r="B766" i="11" s="1"/>
  <c r="A308" i="6"/>
  <c r="B767" i="11" s="1"/>
  <c r="A309" i="6"/>
  <c r="B768" i="11" s="1"/>
  <c r="A310" i="6"/>
  <c r="B769" i="11" s="1"/>
  <c r="A311" i="6"/>
  <c r="B770" i="11" s="1"/>
  <c r="A312" i="6"/>
  <c r="B771" i="11" s="1"/>
  <c r="A313" i="6"/>
  <c r="B772" i="11" s="1"/>
  <c r="A314" i="6"/>
  <c r="B773" i="11" s="1"/>
  <c r="A315" i="6"/>
  <c r="B774" i="11" s="1"/>
  <c r="A316" i="6"/>
  <c r="B775" i="11" s="1"/>
  <c r="A317" i="6"/>
  <c r="B776" i="11" s="1"/>
  <c r="A318" i="6"/>
  <c r="B777" i="11" s="1"/>
  <c r="A319" i="6"/>
  <c r="B778" i="11" s="1"/>
  <c r="A320" i="6"/>
  <c r="B779" i="11" s="1"/>
  <c r="A321" i="6"/>
  <c r="B780" i="11" s="1"/>
  <c r="A322" i="6"/>
  <c r="B781" i="11" s="1"/>
  <c r="A323" i="6"/>
  <c r="B782" i="11" s="1"/>
  <c r="A324" i="6"/>
  <c r="B783" i="11" s="1"/>
  <c r="A325" i="6"/>
  <c r="B784" i="11" s="1"/>
  <c r="A326" i="6"/>
  <c r="B785" i="11" s="1"/>
  <c r="A327" i="6"/>
  <c r="B786" i="11" s="1"/>
  <c r="A328" i="6"/>
  <c r="B787" i="11" s="1"/>
  <c r="A329" i="6"/>
  <c r="B788" i="11" s="1"/>
  <c r="A330" i="6"/>
  <c r="B789" i="11" s="1"/>
  <c r="A331" i="6"/>
  <c r="B790" i="11" s="1"/>
  <c r="A332" i="6"/>
  <c r="B791" i="11" s="1"/>
  <c r="A333" i="6"/>
  <c r="B792" i="11" s="1"/>
  <c r="A334" i="6"/>
  <c r="B793" i="11" s="1"/>
  <c r="A335" i="6"/>
  <c r="B794" i="11" s="1"/>
  <c r="A336" i="6"/>
  <c r="B795" i="11" s="1"/>
  <c r="A337" i="6"/>
  <c r="B796" i="11" s="1"/>
  <c r="A338" i="6"/>
  <c r="B797" i="11" s="1"/>
  <c r="A339" i="6"/>
  <c r="B798" i="11" s="1"/>
  <c r="A340" i="6"/>
  <c r="B799" i="11" s="1"/>
  <c r="A341" i="6"/>
  <c r="B800" i="11" s="1"/>
  <c r="A342" i="6"/>
  <c r="B801" i="11" s="1"/>
  <c r="A343" i="6"/>
  <c r="B802" i="11" s="1"/>
  <c r="A344" i="6"/>
  <c r="B803" i="11" s="1"/>
  <c r="A345" i="6"/>
  <c r="B804" i="11" s="1"/>
  <c r="A346" i="6"/>
  <c r="B805" i="11" s="1"/>
  <c r="A347" i="6"/>
  <c r="B806" i="11" s="1"/>
  <c r="A348" i="6"/>
  <c r="B807" i="11" s="1"/>
  <c r="A349" i="6"/>
  <c r="B808" i="11" s="1"/>
  <c r="A350" i="6"/>
  <c r="B809" i="11" s="1"/>
  <c r="A351" i="6"/>
  <c r="B810" i="11" s="1"/>
  <c r="A352" i="6"/>
  <c r="B811" i="11" s="1"/>
  <c r="A353" i="6"/>
  <c r="B812" i="11" s="1"/>
  <c r="A354" i="6"/>
  <c r="B813" i="11" s="1"/>
  <c r="A355" i="6"/>
  <c r="B814" i="11" s="1"/>
  <c r="A356" i="6"/>
  <c r="B815" i="11" s="1"/>
  <c r="A357" i="6"/>
  <c r="B816" i="11" s="1"/>
  <c r="A358" i="6"/>
  <c r="B817" i="11" s="1"/>
  <c r="A359" i="6"/>
  <c r="B818" i="11" s="1"/>
  <c r="A360" i="6"/>
  <c r="B819" i="11" s="1"/>
  <c r="A361" i="6"/>
  <c r="B820" i="11" s="1"/>
  <c r="A362" i="6"/>
  <c r="B821" i="11" s="1"/>
  <c r="A363" i="6"/>
  <c r="B822" i="11" s="1"/>
  <c r="A364" i="6"/>
  <c r="B823" i="11" s="1"/>
  <c r="A365" i="6"/>
  <c r="B824" i="11" s="1"/>
  <c r="A366" i="6"/>
  <c r="B825" i="11" s="1"/>
  <c r="A367" i="6"/>
  <c r="B826" i="11" s="1"/>
  <c r="A368" i="6"/>
  <c r="B827" i="11" s="1"/>
  <c r="A369" i="6"/>
  <c r="B828" i="11" s="1"/>
  <c r="A370" i="6"/>
  <c r="B829" i="11" s="1"/>
  <c r="A371" i="6"/>
  <c r="B830" i="11" s="1"/>
  <c r="A372" i="6"/>
  <c r="B831" i="11" s="1"/>
  <c r="A373" i="6"/>
  <c r="B832" i="11" s="1"/>
  <c r="A374" i="6"/>
  <c r="B833" i="11" s="1"/>
  <c r="A375" i="6"/>
  <c r="B834" i="11" s="1"/>
  <c r="A376" i="6"/>
  <c r="B835" i="11" s="1"/>
  <c r="A377" i="6"/>
  <c r="B836" i="11" s="1"/>
  <c r="A378" i="6"/>
  <c r="B837" i="11" s="1"/>
  <c r="A379" i="6"/>
  <c r="B838" i="11" s="1"/>
  <c r="A380" i="6"/>
  <c r="B839" i="11" s="1"/>
  <c r="A381" i="6"/>
  <c r="B840" i="11" s="1"/>
  <c r="A382" i="6"/>
  <c r="B841" i="11" s="1"/>
  <c r="A383" i="6"/>
  <c r="B842" i="11" s="1"/>
  <c r="A384" i="6"/>
  <c r="B843" i="11" s="1"/>
  <c r="A2" i="6"/>
  <c r="B461" i="11" s="1"/>
  <c r="C6" i="5"/>
  <c r="E6" i="5"/>
  <c r="F6" i="5"/>
  <c r="C7" i="5"/>
  <c r="E7" i="5"/>
  <c r="F7" i="5"/>
  <c r="C8" i="5"/>
  <c r="E8" i="5"/>
  <c r="F8" i="5"/>
  <c r="C9" i="5"/>
  <c r="E9" i="5"/>
  <c r="F9" i="5"/>
  <c r="C10" i="5"/>
  <c r="E10" i="5"/>
  <c r="F10" i="11" s="1"/>
  <c r="F10" i="5"/>
  <c r="C11" i="5"/>
  <c r="E11" i="5"/>
  <c r="F11" i="5"/>
  <c r="C12" i="5"/>
  <c r="E12" i="5"/>
  <c r="F12" i="5"/>
  <c r="C13" i="5"/>
  <c r="E13" i="5"/>
  <c r="F13" i="5"/>
  <c r="C14" i="5"/>
  <c r="E14" i="5"/>
  <c r="F14" i="11" s="1"/>
  <c r="F14" i="5"/>
  <c r="C15" i="5"/>
  <c r="E15" i="5"/>
  <c r="F15" i="5"/>
  <c r="G15" i="11" s="1"/>
  <c r="C16" i="5"/>
  <c r="E16" i="5"/>
  <c r="F16" i="5"/>
  <c r="C17" i="5"/>
  <c r="E17" i="5"/>
  <c r="F17" i="5"/>
  <c r="C18" i="5"/>
  <c r="E18" i="5"/>
  <c r="F18" i="5"/>
  <c r="C19" i="5"/>
  <c r="E19" i="5"/>
  <c r="F19" i="5"/>
  <c r="C20" i="5"/>
  <c r="E20" i="5"/>
  <c r="F20" i="5"/>
  <c r="C21" i="5"/>
  <c r="E21" i="5"/>
  <c r="F21" i="11" s="1"/>
  <c r="F21" i="5"/>
  <c r="C22" i="5"/>
  <c r="E22" i="5"/>
  <c r="F22" i="5"/>
  <c r="C23" i="5"/>
  <c r="E23" i="5"/>
  <c r="F23" i="5"/>
  <c r="C24" i="5"/>
  <c r="E24" i="5"/>
  <c r="F24" i="5"/>
  <c r="C25" i="5"/>
  <c r="E25" i="5"/>
  <c r="F25" i="5"/>
  <c r="C26" i="5"/>
  <c r="E26" i="5"/>
  <c r="F26" i="11" s="1"/>
  <c r="F26" i="5"/>
  <c r="C27" i="5"/>
  <c r="E27" i="5"/>
  <c r="F27" i="5"/>
  <c r="C28" i="5"/>
  <c r="E28" i="5"/>
  <c r="F28" i="5"/>
  <c r="C29" i="5"/>
  <c r="E29" i="5"/>
  <c r="F29" i="5"/>
  <c r="C30" i="5"/>
  <c r="E30" i="5"/>
  <c r="F30" i="11" s="1"/>
  <c r="F30" i="5"/>
  <c r="C31" i="5"/>
  <c r="E31" i="5"/>
  <c r="F31" i="5"/>
  <c r="G31" i="11" s="1"/>
  <c r="C32" i="5"/>
  <c r="E32" i="5"/>
  <c r="F32" i="5"/>
  <c r="C33" i="5"/>
  <c r="E33" i="5"/>
  <c r="F33" i="5"/>
  <c r="C34" i="5"/>
  <c r="E34" i="5"/>
  <c r="F34" i="5"/>
  <c r="C35" i="5"/>
  <c r="E35" i="5"/>
  <c r="F35" i="5"/>
  <c r="C36" i="5"/>
  <c r="E36" i="5"/>
  <c r="F36" i="5"/>
  <c r="C37" i="5"/>
  <c r="E37" i="5"/>
  <c r="F37" i="5"/>
  <c r="C38" i="5"/>
  <c r="E38" i="5"/>
  <c r="F38" i="5"/>
  <c r="C39" i="5"/>
  <c r="E39" i="5"/>
  <c r="F39" i="5"/>
  <c r="C40" i="5"/>
  <c r="E40" i="5"/>
  <c r="F40" i="5"/>
  <c r="C41" i="5"/>
  <c r="E41" i="5"/>
  <c r="F41" i="5"/>
  <c r="C42" i="5"/>
  <c r="E42" i="5"/>
  <c r="F42" i="5"/>
  <c r="C43" i="5"/>
  <c r="E43" i="5"/>
  <c r="F43" i="5"/>
  <c r="C44" i="5"/>
  <c r="E44" i="5"/>
  <c r="F44" i="5"/>
  <c r="C45" i="5"/>
  <c r="E45" i="5"/>
  <c r="F45" i="5"/>
  <c r="C46" i="5"/>
  <c r="E46" i="5"/>
  <c r="F46" i="11" s="1"/>
  <c r="F46" i="5"/>
  <c r="G46" i="11" s="1"/>
  <c r="C47" i="5"/>
  <c r="E47" i="5"/>
  <c r="F47" i="5"/>
  <c r="G47" i="11" s="1"/>
  <c r="C48" i="5"/>
  <c r="E48" i="5"/>
  <c r="F48" i="5"/>
  <c r="C49" i="5"/>
  <c r="E49" i="5"/>
  <c r="F49" i="5"/>
  <c r="C50" i="5"/>
  <c r="E50" i="5"/>
  <c r="F50" i="5"/>
  <c r="C51" i="5"/>
  <c r="E51" i="5"/>
  <c r="F51" i="5"/>
  <c r="C52" i="5"/>
  <c r="E52" i="5"/>
  <c r="F52" i="5"/>
  <c r="C53" i="5"/>
  <c r="E53" i="5"/>
  <c r="F53" i="5"/>
  <c r="C54" i="5"/>
  <c r="E54" i="5"/>
  <c r="F54" i="5"/>
  <c r="C55" i="5"/>
  <c r="E55" i="5"/>
  <c r="F55" i="5"/>
  <c r="C56" i="5"/>
  <c r="C57" i="5"/>
  <c r="E57" i="5"/>
  <c r="F57" i="5"/>
  <c r="C58" i="5"/>
  <c r="E58" i="5"/>
  <c r="F58" i="5"/>
  <c r="C59" i="5"/>
  <c r="E59" i="5"/>
  <c r="F59" i="5"/>
  <c r="C60" i="5"/>
  <c r="E60" i="5"/>
  <c r="F60" i="5"/>
  <c r="C61" i="5"/>
  <c r="E61" i="5"/>
  <c r="F61" i="5"/>
  <c r="C62" i="5"/>
  <c r="E62" i="5"/>
  <c r="F62" i="5"/>
  <c r="C63" i="5"/>
  <c r="E63" i="5"/>
  <c r="F63" i="5"/>
  <c r="C64" i="5"/>
  <c r="E64" i="5"/>
  <c r="F64" i="5"/>
  <c r="C65" i="5"/>
  <c r="E65" i="5"/>
  <c r="F65" i="5"/>
  <c r="C66" i="5"/>
  <c r="E66" i="5"/>
  <c r="F66" i="11" s="1"/>
  <c r="F66" i="5"/>
  <c r="C67" i="5"/>
  <c r="E67" i="5"/>
  <c r="F67" i="5"/>
  <c r="C68" i="5"/>
  <c r="E68" i="5"/>
  <c r="F68" i="5"/>
  <c r="C69" i="5"/>
  <c r="E69" i="5"/>
  <c r="F69" i="5"/>
  <c r="C70" i="5"/>
  <c r="E70" i="5"/>
  <c r="F70" i="11" s="1"/>
  <c r="F70" i="5"/>
  <c r="C71" i="5"/>
  <c r="E71" i="5"/>
  <c r="F71" i="5"/>
  <c r="G71" i="11" s="1"/>
  <c r="C72" i="5"/>
  <c r="E72" i="5"/>
  <c r="F72" i="5"/>
  <c r="C73" i="5"/>
  <c r="E73" i="5"/>
  <c r="F73" i="5"/>
  <c r="C74" i="5"/>
  <c r="E74" i="5"/>
  <c r="F74" i="11" s="1"/>
  <c r="F74" i="5"/>
  <c r="C75" i="5"/>
  <c r="E75" i="5"/>
  <c r="F75" i="5"/>
  <c r="C76" i="5"/>
  <c r="E76" i="5"/>
  <c r="F76" i="5"/>
  <c r="C77" i="5"/>
  <c r="E77" i="5"/>
  <c r="F77" i="5"/>
  <c r="C78" i="5"/>
  <c r="E78" i="5"/>
  <c r="F78" i="5"/>
  <c r="C79" i="5"/>
  <c r="E79" i="5"/>
  <c r="F79" i="5"/>
  <c r="C80" i="5"/>
  <c r="E80" i="5"/>
  <c r="F80" i="5"/>
  <c r="C81" i="5"/>
  <c r="E81" i="5"/>
  <c r="F81" i="5"/>
  <c r="C82" i="5"/>
  <c r="E82" i="5"/>
  <c r="F82" i="5"/>
  <c r="C83" i="5"/>
  <c r="E83" i="5"/>
  <c r="F83" i="5"/>
  <c r="C84" i="5"/>
  <c r="E84" i="5"/>
  <c r="F84" i="5"/>
  <c r="C85" i="5"/>
  <c r="E85" i="5"/>
  <c r="F85" i="5"/>
  <c r="C86" i="5"/>
  <c r="E86" i="5"/>
  <c r="F86" i="11" s="1"/>
  <c r="F86" i="5"/>
  <c r="C87" i="5"/>
  <c r="E87" i="5"/>
  <c r="F87" i="5"/>
  <c r="G87" i="11" s="1"/>
  <c r="C88" i="5"/>
  <c r="E88" i="5"/>
  <c r="F88" i="5"/>
  <c r="C89" i="5"/>
  <c r="E89" i="5"/>
  <c r="F89" i="5"/>
  <c r="C90" i="5"/>
  <c r="E90" i="5"/>
  <c r="F90" i="11" s="1"/>
  <c r="F90" i="5"/>
  <c r="C91" i="5"/>
  <c r="E91" i="5"/>
  <c r="F91" i="5"/>
  <c r="C92" i="5"/>
  <c r="E92" i="5"/>
  <c r="F92" i="5"/>
  <c r="C93" i="5"/>
  <c r="E93" i="5"/>
  <c r="F93" i="5"/>
  <c r="C94" i="5"/>
  <c r="E94" i="5"/>
  <c r="F94" i="5"/>
  <c r="C95" i="5"/>
  <c r="E95" i="5"/>
  <c r="F95" i="5"/>
  <c r="C96" i="5"/>
  <c r="E96" i="5"/>
  <c r="F96" i="5"/>
  <c r="C97" i="5"/>
  <c r="E97" i="5"/>
  <c r="F97" i="5"/>
  <c r="C98" i="5"/>
  <c r="E98" i="5"/>
  <c r="F98" i="5"/>
  <c r="C99" i="5"/>
  <c r="E99" i="5"/>
  <c r="F99" i="5"/>
  <c r="C100" i="5"/>
  <c r="E100" i="5"/>
  <c r="F100" i="5"/>
  <c r="C101" i="5"/>
  <c r="E101" i="5"/>
  <c r="F101" i="5"/>
  <c r="C102" i="5"/>
  <c r="E102" i="5"/>
  <c r="F102" i="11" s="1"/>
  <c r="F102" i="5"/>
  <c r="C103" i="5"/>
  <c r="E103" i="5"/>
  <c r="F103" i="5"/>
  <c r="G103" i="11" s="1"/>
  <c r="C104" i="5"/>
  <c r="E104" i="5"/>
  <c r="F104" i="5"/>
  <c r="C105" i="5"/>
  <c r="E105" i="5"/>
  <c r="F105" i="5"/>
  <c r="C106" i="5"/>
  <c r="E106" i="5"/>
  <c r="F106" i="11" s="1"/>
  <c r="F106" i="5"/>
  <c r="C107" i="5"/>
  <c r="E107" i="5"/>
  <c r="F107" i="5"/>
  <c r="C108" i="5"/>
  <c r="E108" i="5"/>
  <c r="F108" i="5"/>
  <c r="C109" i="5"/>
  <c r="E109" i="5"/>
  <c r="F109" i="5"/>
  <c r="C110" i="5"/>
  <c r="C111" i="5"/>
  <c r="E111" i="5"/>
  <c r="F111" i="5"/>
  <c r="C112" i="5"/>
  <c r="E112" i="5"/>
  <c r="F112" i="5"/>
  <c r="C113" i="5"/>
  <c r="E113" i="5"/>
  <c r="F113" i="5"/>
  <c r="C114" i="5"/>
  <c r="E114" i="5"/>
  <c r="F114" i="5"/>
  <c r="C115" i="5"/>
  <c r="E115" i="5"/>
  <c r="F115" i="5"/>
  <c r="C116" i="5"/>
  <c r="C117" i="5"/>
  <c r="E117" i="5"/>
  <c r="F117" i="5"/>
  <c r="C118" i="5"/>
  <c r="E118" i="5"/>
  <c r="F118" i="5"/>
  <c r="G118" i="11" s="1"/>
  <c r="C119" i="5"/>
  <c r="E119" i="5"/>
  <c r="F119" i="5"/>
  <c r="C120" i="5"/>
  <c r="E120" i="5"/>
  <c r="F120" i="5"/>
  <c r="C121" i="5"/>
  <c r="E121" i="5"/>
  <c r="F121" i="5"/>
  <c r="C122" i="5"/>
  <c r="E122" i="5"/>
  <c r="F122" i="11" s="1"/>
  <c r="F122" i="5"/>
  <c r="C123" i="5"/>
  <c r="E123" i="5"/>
  <c r="F123" i="5"/>
  <c r="C124" i="5"/>
  <c r="E124" i="5"/>
  <c r="F124" i="5"/>
  <c r="C125" i="5"/>
  <c r="E125" i="5"/>
  <c r="F125" i="5"/>
  <c r="C126" i="5"/>
  <c r="E126" i="5"/>
  <c r="F126" i="5"/>
  <c r="C127" i="5"/>
  <c r="E127" i="5"/>
  <c r="F127" i="5"/>
  <c r="C128" i="5"/>
  <c r="E128" i="5"/>
  <c r="F128" i="5"/>
  <c r="G128" i="11" s="1"/>
  <c r="C129" i="5"/>
  <c r="E129" i="5"/>
  <c r="F129" i="5"/>
  <c r="C130" i="5"/>
  <c r="E130" i="5"/>
  <c r="F130" i="5"/>
  <c r="C131" i="5"/>
  <c r="E131" i="5"/>
  <c r="F131" i="5"/>
  <c r="C132" i="5"/>
  <c r="E132" i="5"/>
  <c r="F132" i="5"/>
  <c r="C133" i="5"/>
  <c r="C134" i="5"/>
  <c r="E134" i="5"/>
  <c r="F134" i="11" s="1"/>
  <c r="F134" i="5"/>
  <c r="C135" i="5"/>
  <c r="E135" i="5"/>
  <c r="F135" i="5"/>
  <c r="C136" i="5"/>
  <c r="E136" i="5"/>
  <c r="F136" i="5"/>
  <c r="C137" i="5"/>
  <c r="E137" i="5"/>
  <c r="F137" i="5"/>
  <c r="C138" i="5"/>
  <c r="E138" i="5"/>
  <c r="F138" i="5"/>
  <c r="C139" i="5"/>
  <c r="E139" i="5"/>
  <c r="F139" i="5"/>
  <c r="C140" i="5"/>
  <c r="E140" i="5"/>
  <c r="F140" i="5"/>
  <c r="C141" i="5"/>
  <c r="E141" i="5"/>
  <c r="F141" i="11" s="1"/>
  <c r="F141" i="5"/>
  <c r="C142" i="5"/>
  <c r="E142" i="5"/>
  <c r="F142" i="5"/>
  <c r="C143" i="5"/>
  <c r="E143" i="5"/>
  <c r="F143" i="5"/>
  <c r="G143" i="11" s="1"/>
  <c r="C144" i="5"/>
  <c r="E144" i="5"/>
  <c r="F144" i="5"/>
  <c r="C145" i="5"/>
  <c r="E145" i="5"/>
  <c r="F145" i="5"/>
  <c r="G145" i="11" s="1"/>
  <c r="C146" i="5"/>
  <c r="E146" i="5"/>
  <c r="F146" i="11" s="1"/>
  <c r="F146" i="5"/>
  <c r="C147" i="5"/>
  <c r="E147" i="5"/>
  <c r="F147" i="5"/>
  <c r="C148" i="5"/>
  <c r="E148" i="5"/>
  <c r="F148" i="5"/>
  <c r="C149" i="5"/>
  <c r="E149" i="5"/>
  <c r="F149" i="5"/>
  <c r="C150" i="5"/>
  <c r="E150" i="5"/>
  <c r="F150" i="11" s="1"/>
  <c r="F150" i="5"/>
  <c r="C151" i="5"/>
  <c r="E151" i="5"/>
  <c r="F151" i="5"/>
  <c r="C152" i="5"/>
  <c r="E152" i="5"/>
  <c r="F152" i="5"/>
  <c r="C153" i="5"/>
  <c r="E153" i="5"/>
  <c r="F153" i="5"/>
  <c r="C154" i="5"/>
  <c r="E154" i="5"/>
  <c r="F154" i="5"/>
  <c r="C155" i="5"/>
  <c r="E155" i="5"/>
  <c r="F155" i="5"/>
  <c r="C156" i="5"/>
  <c r="E156" i="5"/>
  <c r="F156" i="5"/>
  <c r="C157" i="5"/>
  <c r="E157" i="5"/>
  <c r="F157" i="11" s="1"/>
  <c r="F157" i="5"/>
  <c r="C158" i="5"/>
  <c r="E158" i="5"/>
  <c r="F158" i="5"/>
  <c r="C159" i="5"/>
  <c r="E159" i="5"/>
  <c r="F159" i="5"/>
  <c r="G159" i="11" s="1"/>
  <c r="C160" i="5"/>
  <c r="E160" i="5"/>
  <c r="F160" i="5"/>
  <c r="C161" i="5"/>
  <c r="E161" i="5"/>
  <c r="F161" i="5"/>
  <c r="G161" i="11" s="1"/>
  <c r="C162" i="5"/>
  <c r="E162" i="5"/>
  <c r="F162" i="11" s="1"/>
  <c r="F162" i="5"/>
  <c r="C163" i="5"/>
  <c r="E163" i="5"/>
  <c r="F163" i="5"/>
  <c r="C164" i="5"/>
  <c r="E164" i="5"/>
  <c r="F164" i="5"/>
  <c r="C165" i="5"/>
  <c r="E165" i="5"/>
  <c r="F165" i="5"/>
  <c r="C166" i="5"/>
  <c r="E166" i="5"/>
  <c r="F166" i="11" s="1"/>
  <c r="F166" i="5"/>
  <c r="C167" i="5"/>
  <c r="E167" i="5"/>
  <c r="F167" i="5"/>
  <c r="C168" i="5"/>
  <c r="E168" i="5"/>
  <c r="F168" i="5"/>
  <c r="C169" i="5"/>
  <c r="E169" i="5"/>
  <c r="F169" i="5"/>
  <c r="C170" i="5"/>
  <c r="E170" i="5"/>
  <c r="F170" i="5"/>
  <c r="C171" i="5"/>
  <c r="E171" i="5"/>
  <c r="F171" i="5"/>
  <c r="C172" i="5"/>
  <c r="E172" i="5"/>
  <c r="F172" i="5"/>
  <c r="C173" i="5"/>
  <c r="E173" i="5"/>
  <c r="F173" i="11" s="1"/>
  <c r="F173" i="5"/>
  <c r="C174" i="5"/>
  <c r="E174" i="5"/>
  <c r="F174" i="5"/>
  <c r="C175" i="5"/>
  <c r="E175" i="5"/>
  <c r="F175" i="5"/>
  <c r="G175" i="11" s="1"/>
  <c r="C176" i="5"/>
  <c r="E176" i="5"/>
  <c r="F176" i="5"/>
  <c r="C177" i="5"/>
  <c r="E177" i="5"/>
  <c r="F177" i="5"/>
  <c r="G177" i="11" s="1"/>
  <c r="C178" i="5"/>
  <c r="E178" i="5"/>
  <c r="F178" i="11" s="1"/>
  <c r="F178" i="5"/>
  <c r="C179" i="5"/>
  <c r="E179" i="5"/>
  <c r="F179" i="5"/>
  <c r="C180" i="5"/>
  <c r="E180" i="5"/>
  <c r="F180" i="5"/>
  <c r="C181" i="5"/>
  <c r="E181" i="5"/>
  <c r="F181" i="5"/>
  <c r="C182" i="5"/>
  <c r="E182" i="5"/>
  <c r="F182" i="11" s="1"/>
  <c r="F182" i="5"/>
  <c r="C183" i="5"/>
  <c r="E183" i="5"/>
  <c r="F183" i="5"/>
  <c r="C184" i="5"/>
  <c r="E184" i="5"/>
  <c r="F184" i="5"/>
  <c r="C185" i="5"/>
  <c r="E185" i="5"/>
  <c r="F185" i="5"/>
  <c r="C186" i="5"/>
  <c r="E186" i="5"/>
  <c r="F186" i="5"/>
  <c r="C187" i="5"/>
  <c r="C188" i="5"/>
  <c r="E188" i="5"/>
  <c r="F188" i="5"/>
  <c r="C189" i="5"/>
  <c r="E189" i="5"/>
  <c r="F189" i="5"/>
  <c r="C190" i="5"/>
  <c r="E190" i="5"/>
  <c r="F190" i="11" s="1"/>
  <c r="F190" i="5"/>
  <c r="C191" i="5"/>
  <c r="E191" i="5"/>
  <c r="F191" i="5"/>
  <c r="C192" i="5"/>
  <c r="E192" i="5"/>
  <c r="F192" i="5"/>
  <c r="C193" i="5"/>
  <c r="E193" i="5"/>
  <c r="F193" i="5"/>
  <c r="C194" i="5"/>
  <c r="E194" i="5"/>
  <c r="F194" i="11" s="1"/>
  <c r="F194" i="5"/>
  <c r="C195" i="5"/>
  <c r="E195" i="5"/>
  <c r="F195" i="5"/>
  <c r="C196" i="5"/>
  <c r="E196" i="5"/>
  <c r="F196" i="5"/>
  <c r="C197" i="5"/>
  <c r="E197" i="5"/>
  <c r="F197" i="5"/>
  <c r="C198" i="5"/>
  <c r="E198" i="5"/>
  <c r="F198" i="5"/>
  <c r="C199" i="5"/>
  <c r="E199" i="5"/>
  <c r="F199" i="5"/>
  <c r="C200" i="5"/>
  <c r="E200" i="5"/>
  <c r="F200" i="5"/>
  <c r="C201" i="5"/>
  <c r="E201" i="5"/>
  <c r="F201" i="11" s="1"/>
  <c r="F201" i="5"/>
  <c r="C202" i="5"/>
  <c r="E202" i="5"/>
  <c r="F202" i="5"/>
  <c r="C203" i="5"/>
  <c r="E203" i="5"/>
  <c r="F203" i="5"/>
  <c r="C204" i="5"/>
  <c r="E204" i="5"/>
  <c r="F204" i="5"/>
  <c r="C205" i="5"/>
  <c r="E205" i="5"/>
  <c r="F205" i="5"/>
  <c r="C206" i="5"/>
  <c r="E206" i="5"/>
  <c r="F206" i="11" s="1"/>
  <c r="F206" i="5"/>
  <c r="C207" i="5"/>
  <c r="E207" i="5"/>
  <c r="F207" i="5"/>
  <c r="C208" i="5"/>
  <c r="E208" i="5"/>
  <c r="F208" i="5"/>
  <c r="C209" i="5"/>
  <c r="E209" i="5"/>
  <c r="F209" i="5"/>
  <c r="C210" i="5"/>
  <c r="E210" i="5"/>
  <c r="F210" i="11" s="1"/>
  <c r="F210" i="5"/>
  <c r="C211" i="5"/>
  <c r="J211" i="5" s="1"/>
  <c r="K211" i="11" s="1"/>
  <c r="E211" i="5"/>
  <c r="F211" i="5"/>
  <c r="C212" i="5"/>
  <c r="E212" i="5"/>
  <c r="F212" i="5"/>
  <c r="C213" i="5"/>
  <c r="E213" i="5"/>
  <c r="F213" i="5"/>
  <c r="C214" i="5"/>
  <c r="E214" i="5"/>
  <c r="F214" i="5"/>
  <c r="C215" i="5"/>
  <c r="E215" i="5"/>
  <c r="F215" i="5"/>
  <c r="C216" i="5"/>
  <c r="E216" i="5"/>
  <c r="F216" i="5"/>
  <c r="G216" i="11" s="1"/>
  <c r="C217" i="5"/>
  <c r="E217" i="5"/>
  <c r="F217" i="5"/>
  <c r="C218" i="5"/>
  <c r="E218" i="5"/>
  <c r="F218" i="5"/>
  <c r="C219" i="5"/>
  <c r="E219" i="5"/>
  <c r="F219" i="5"/>
  <c r="C220" i="5"/>
  <c r="J220" i="5" s="1"/>
  <c r="K220" i="11" s="1"/>
  <c r="E220" i="5"/>
  <c r="F220" i="5"/>
  <c r="C221" i="5"/>
  <c r="E221" i="5"/>
  <c r="F221" i="5"/>
  <c r="C222" i="5"/>
  <c r="E222" i="5"/>
  <c r="F222" i="11" s="1"/>
  <c r="F222" i="5"/>
  <c r="G222" i="11" s="1"/>
  <c r="C223" i="5"/>
  <c r="E223" i="5"/>
  <c r="F223" i="5"/>
  <c r="C224" i="5"/>
  <c r="E224" i="5"/>
  <c r="F224" i="5"/>
  <c r="C225" i="5"/>
  <c r="E225" i="5"/>
  <c r="F225" i="5"/>
  <c r="C226" i="5"/>
  <c r="E226" i="5"/>
  <c r="F226" i="11" s="1"/>
  <c r="F226" i="5"/>
  <c r="C227" i="5"/>
  <c r="E227" i="5"/>
  <c r="F227" i="5"/>
  <c r="C228" i="5"/>
  <c r="E228" i="5"/>
  <c r="F228" i="5"/>
  <c r="C229" i="5"/>
  <c r="E229" i="5"/>
  <c r="F229" i="11" s="1"/>
  <c r="F229" i="5"/>
  <c r="C230" i="5"/>
  <c r="E230" i="5"/>
  <c r="F230" i="5"/>
  <c r="C231" i="5"/>
  <c r="E231" i="5"/>
  <c r="F231" i="5"/>
  <c r="C232" i="5"/>
  <c r="E232" i="5"/>
  <c r="F232" i="5"/>
  <c r="C233" i="5"/>
  <c r="E233" i="5"/>
  <c r="F233" i="5"/>
  <c r="C234" i="5"/>
  <c r="E234" i="5"/>
  <c r="F234" i="5"/>
  <c r="C235" i="5"/>
  <c r="E235" i="5"/>
  <c r="F235" i="5"/>
  <c r="C236" i="5"/>
  <c r="E236" i="5"/>
  <c r="F236" i="5"/>
  <c r="C237" i="5"/>
  <c r="E237" i="5"/>
  <c r="F237" i="5"/>
  <c r="C238" i="5"/>
  <c r="E238" i="5"/>
  <c r="F238" i="11" s="1"/>
  <c r="F238" i="5"/>
  <c r="G238" i="11" s="1"/>
  <c r="C239" i="5"/>
  <c r="E239" i="5"/>
  <c r="F239" i="5"/>
  <c r="C240" i="5"/>
  <c r="E240" i="5"/>
  <c r="F240" i="5"/>
  <c r="C241" i="5"/>
  <c r="E241" i="5"/>
  <c r="F241" i="5"/>
  <c r="C242" i="5"/>
  <c r="E242" i="5"/>
  <c r="F242" i="11" s="1"/>
  <c r="F242" i="5"/>
  <c r="C243" i="5"/>
  <c r="E243" i="5"/>
  <c r="F243" i="5"/>
  <c r="C244" i="5"/>
  <c r="E244" i="5"/>
  <c r="F244" i="5"/>
  <c r="C246" i="5"/>
  <c r="E246" i="5"/>
  <c r="F246" i="5"/>
  <c r="C247" i="5"/>
  <c r="E247" i="5"/>
  <c r="F247" i="5"/>
  <c r="C248" i="5"/>
  <c r="E248" i="5"/>
  <c r="F248" i="5"/>
  <c r="C249" i="5"/>
  <c r="E249" i="5"/>
  <c r="F249" i="11" s="1"/>
  <c r="F249" i="5"/>
  <c r="C250" i="5"/>
  <c r="E250" i="5"/>
  <c r="F250" i="5"/>
  <c r="C251" i="5"/>
  <c r="E251" i="5"/>
  <c r="F251" i="5"/>
  <c r="C252" i="5"/>
  <c r="E252" i="5"/>
  <c r="F252" i="5"/>
  <c r="C253" i="5"/>
  <c r="E253" i="5"/>
  <c r="F253" i="5"/>
  <c r="C254" i="5"/>
  <c r="E254" i="5"/>
  <c r="F254" i="11" s="1"/>
  <c r="F254" i="5"/>
  <c r="C255" i="5"/>
  <c r="E255" i="5"/>
  <c r="F255" i="5"/>
  <c r="C256" i="5"/>
  <c r="E256" i="5"/>
  <c r="F256" i="5"/>
  <c r="C257" i="5"/>
  <c r="E257" i="5"/>
  <c r="F257" i="5"/>
  <c r="C258" i="5"/>
  <c r="E258" i="5"/>
  <c r="F258" i="5"/>
  <c r="C259" i="5"/>
  <c r="E259" i="5"/>
  <c r="F259" i="5"/>
  <c r="C260" i="5"/>
  <c r="E260" i="5"/>
  <c r="F260" i="5"/>
  <c r="C261" i="5"/>
  <c r="E261" i="5"/>
  <c r="F261" i="11" s="1"/>
  <c r="F261" i="5"/>
  <c r="C262" i="5"/>
  <c r="E262" i="5"/>
  <c r="F262" i="5"/>
  <c r="C263" i="5"/>
  <c r="E263" i="5"/>
  <c r="F263" i="5"/>
  <c r="C264" i="5"/>
  <c r="E264" i="5"/>
  <c r="F264" i="5"/>
  <c r="C265" i="5"/>
  <c r="E265" i="5"/>
  <c r="F265" i="11" s="1"/>
  <c r="F265" i="5"/>
  <c r="C266" i="5"/>
  <c r="E266" i="5"/>
  <c r="F266" i="5"/>
  <c r="C267" i="5"/>
  <c r="E267" i="5"/>
  <c r="F267" i="5"/>
  <c r="C268" i="5"/>
  <c r="E268" i="5"/>
  <c r="F268" i="5"/>
  <c r="C269" i="5"/>
  <c r="E269" i="5"/>
  <c r="F269" i="11" s="1"/>
  <c r="F269" i="5"/>
  <c r="C270" i="5"/>
  <c r="E270" i="5"/>
  <c r="F270" i="11" s="1"/>
  <c r="F270" i="5"/>
  <c r="C271" i="5"/>
  <c r="E271" i="5"/>
  <c r="F271" i="5"/>
  <c r="C272" i="5"/>
  <c r="E272" i="5"/>
  <c r="F272" i="5"/>
  <c r="C273" i="5"/>
  <c r="E273" i="5"/>
  <c r="F273" i="5"/>
  <c r="C274" i="5"/>
  <c r="E274" i="5"/>
  <c r="F274" i="5"/>
  <c r="C275" i="5"/>
  <c r="E275" i="5"/>
  <c r="F275" i="5"/>
  <c r="C276" i="5"/>
  <c r="E276" i="5"/>
  <c r="F276" i="5"/>
  <c r="C277" i="5"/>
  <c r="E277" i="5"/>
  <c r="F277" i="11" s="1"/>
  <c r="F277" i="5"/>
  <c r="C278" i="5"/>
  <c r="E278" i="5"/>
  <c r="F278" i="5"/>
  <c r="G278" i="11" s="1"/>
  <c r="C279" i="5"/>
  <c r="E279" i="5"/>
  <c r="F279" i="5"/>
  <c r="C280" i="5"/>
  <c r="E280" i="5"/>
  <c r="F280" i="5"/>
  <c r="C281" i="5"/>
  <c r="C282" i="5"/>
  <c r="E282" i="5"/>
  <c r="F282" i="5"/>
  <c r="C283" i="5"/>
  <c r="E283" i="5"/>
  <c r="F283" i="5"/>
  <c r="C284" i="5"/>
  <c r="E284" i="5"/>
  <c r="F284" i="5"/>
  <c r="C285" i="5"/>
  <c r="E285" i="5"/>
  <c r="F285" i="5"/>
  <c r="C286" i="5"/>
  <c r="E286" i="5"/>
  <c r="F286" i="11" s="1"/>
  <c r="F286" i="5"/>
  <c r="C287" i="5"/>
  <c r="E287" i="5"/>
  <c r="F287" i="5"/>
  <c r="C288" i="5"/>
  <c r="E288" i="5"/>
  <c r="F288" i="5"/>
  <c r="C289" i="5"/>
  <c r="E289" i="5"/>
  <c r="F289" i="5"/>
  <c r="C290" i="5"/>
  <c r="E290" i="5"/>
  <c r="F290" i="11" s="1"/>
  <c r="F290" i="5"/>
  <c r="C291" i="5"/>
  <c r="E291" i="5"/>
  <c r="F291" i="5"/>
  <c r="C292" i="5"/>
  <c r="E292" i="5"/>
  <c r="F292" i="5"/>
  <c r="C293" i="5"/>
  <c r="E293" i="5"/>
  <c r="F293" i="5"/>
  <c r="C294" i="5"/>
  <c r="E294" i="5"/>
  <c r="F294" i="5"/>
  <c r="G294" i="11" s="1"/>
  <c r="C295" i="5"/>
  <c r="E295" i="5"/>
  <c r="F295" i="5"/>
  <c r="G295" i="11" s="1"/>
  <c r="C296" i="5"/>
  <c r="E296" i="5"/>
  <c r="F296" i="5"/>
  <c r="C297" i="5"/>
  <c r="E297" i="5"/>
  <c r="F297" i="5"/>
  <c r="C298" i="5"/>
  <c r="E298" i="5"/>
  <c r="F298" i="5"/>
  <c r="C299" i="5"/>
  <c r="E299" i="5"/>
  <c r="F299" i="5"/>
  <c r="C300" i="5"/>
  <c r="E300" i="5"/>
  <c r="F300" i="5"/>
  <c r="C301" i="5"/>
  <c r="E301" i="5"/>
  <c r="F301" i="11" s="1"/>
  <c r="F301" i="5"/>
  <c r="C302" i="5"/>
  <c r="E302" i="5"/>
  <c r="F302" i="5"/>
  <c r="C303" i="5"/>
  <c r="K303" i="5" s="1"/>
  <c r="L303" i="11" s="1"/>
  <c r="E303" i="5"/>
  <c r="F303" i="5"/>
  <c r="C304" i="5"/>
  <c r="C305" i="5"/>
  <c r="E305" i="5"/>
  <c r="F305" i="11" s="1"/>
  <c r="F305" i="5"/>
  <c r="C306" i="5"/>
  <c r="E306" i="5"/>
  <c r="F306" i="11" s="1"/>
  <c r="F306" i="5"/>
  <c r="C307" i="5"/>
  <c r="E307" i="5"/>
  <c r="F307" i="5"/>
  <c r="C308" i="5"/>
  <c r="E308" i="5"/>
  <c r="F308" i="5"/>
  <c r="C309" i="5"/>
  <c r="E309" i="5"/>
  <c r="F309" i="11" s="1"/>
  <c r="F309" i="5"/>
  <c r="C310" i="5"/>
  <c r="E310" i="5"/>
  <c r="F310" i="5"/>
  <c r="C311" i="5"/>
  <c r="E311" i="5"/>
  <c r="F311" i="5"/>
  <c r="C312" i="5"/>
  <c r="E312" i="5"/>
  <c r="F312" i="5"/>
  <c r="C313" i="5"/>
  <c r="E313" i="5"/>
  <c r="F313" i="11" s="1"/>
  <c r="F313" i="5"/>
  <c r="C314" i="5"/>
  <c r="E314" i="5"/>
  <c r="F314" i="11" s="1"/>
  <c r="F314" i="5"/>
  <c r="C315" i="5"/>
  <c r="E315" i="5"/>
  <c r="F315" i="5"/>
  <c r="C316" i="5"/>
  <c r="E316" i="5"/>
  <c r="F316" i="5"/>
  <c r="C317" i="5"/>
  <c r="E317" i="5"/>
  <c r="F317" i="5"/>
  <c r="C318" i="5"/>
  <c r="E318" i="5"/>
  <c r="F318" i="11" s="1"/>
  <c r="F318" i="5"/>
  <c r="C319" i="5"/>
  <c r="E319" i="5"/>
  <c r="F319" i="5"/>
  <c r="G319" i="11" s="1"/>
  <c r="C320" i="5"/>
  <c r="E320" i="5"/>
  <c r="F320" i="5"/>
  <c r="C321" i="5"/>
  <c r="E321" i="5"/>
  <c r="F321" i="11" s="1"/>
  <c r="F321" i="5"/>
  <c r="C322" i="5"/>
  <c r="E322" i="5"/>
  <c r="F322" i="5"/>
  <c r="C323" i="5"/>
  <c r="E323" i="5"/>
  <c r="F323" i="5"/>
  <c r="C324" i="5"/>
  <c r="E324" i="5"/>
  <c r="F324" i="5"/>
  <c r="C325" i="5"/>
  <c r="E325" i="5"/>
  <c r="F325" i="11" s="1"/>
  <c r="F325" i="5"/>
  <c r="C326" i="5"/>
  <c r="E326" i="5"/>
  <c r="F326" i="5"/>
  <c r="G326" i="11" s="1"/>
  <c r="C327" i="5"/>
  <c r="E327" i="5"/>
  <c r="F327" i="5"/>
  <c r="C328" i="5"/>
  <c r="E328" i="5"/>
  <c r="F328" i="5"/>
  <c r="C329" i="5"/>
  <c r="E329" i="5"/>
  <c r="F329" i="5"/>
  <c r="C330" i="5"/>
  <c r="E330" i="5"/>
  <c r="F330" i="11" s="1"/>
  <c r="F330" i="5"/>
  <c r="C331" i="5"/>
  <c r="E331" i="5"/>
  <c r="F331" i="5"/>
  <c r="C332" i="5"/>
  <c r="E332" i="5"/>
  <c r="F332" i="5"/>
  <c r="C334" i="5"/>
  <c r="E334" i="5"/>
  <c r="F334" i="11" s="1"/>
  <c r="F334" i="5"/>
  <c r="G334" i="11" s="1"/>
  <c r="C335" i="5"/>
  <c r="E335" i="5"/>
  <c r="F335" i="5"/>
  <c r="C336" i="5"/>
  <c r="E336" i="5"/>
  <c r="F336" i="5"/>
  <c r="C337" i="5"/>
  <c r="E337" i="5"/>
  <c r="F337" i="11" s="1"/>
  <c r="F337" i="5"/>
  <c r="C338" i="5"/>
  <c r="E338" i="5"/>
  <c r="F338" i="11" s="1"/>
  <c r="F338" i="5"/>
  <c r="C339" i="5"/>
  <c r="E339" i="5"/>
  <c r="F339" i="5"/>
  <c r="C340" i="5"/>
  <c r="E340" i="5"/>
  <c r="F340" i="5"/>
  <c r="C341" i="5"/>
  <c r="E341" i="5"/>
  <c r="F341" i="11" s="1"/>
  <c r="F341" i="5"/>
  <c r="C342" i="5"/>
  <c r="E342" i="5"/>
  <c r="F342" i="11" s="1"/>
  <c r="F342" i="5"/>
  <c r="C343" i="5"/>
  <c r="E343" i="5"/>
  <c r="F343" i="5"/>
  <c r="C344" i="5"/>
  <c r="E344" i="5"/>
  <c r="F344" i="5"/>
  <c r="G344" i="11" s="1"/>
  <c r="C345" i="5"/>
  <c r="E345" i="5"/>
  <c r="F345" i="11" s="1"/>
  <c r="F345" i="5"/>
  <c r="C346" i="5"/>
  <c r="E346" i="5"/>
  <c r="F346" i="11" s="1"/>
  <c r="F346" i="5"/>
  <c r="C347" i="5"/>
  <c r="E347" i="5"/>
  <c r="F347" i="5"/>
  <c r="C348" i="5"/>
  <c r="E348" i="5"/>
  <c r="F348" i="5"/>
  <c r="C349" i="5"/>
  <c r="E349" i="5"/>
  <c r="F349" i="11" s="1"/>
  <c r="F349" i="5"/>
  <c r="C350" i="5"/>
  <c r="E350" i="5"/>
  <c r="F350" i="11" s="1"/>
  <c r="F350" i="5"/>
  <c r="G350" i="11" s="1"/>
  <c r="C351" i="5"/>
  <c r="E351" i="5"/>
  <c r="F351" i="5"/>
  <c r="C352" i="5"/>
  <c r="E352" i="5"/>
  <c r="F352" i="5"/>
  <c r="C353" i="5"/>
  <c r="E353" i="5"/>
  <c r="F353" i="11" s="1"/>
  <c r="F353" i="5"/>
  <c r="C354" i="5"/>
  <c r="E354" i="5"/>
  <c r="F354" i="5"/>
  <c r="C355" i="5"/>
  <c r="E355" i="5"/>
  <c r="F355" i="5"/>
  <c r="C356" i="5"/>
  <c r="E356" i="5"/>
  <c r="F356" i="5"/>
  <c r="C357" i="5"/>
  <c r="E357" i="5"/>
  <c r="F357" i="11" s="1"/>
  <c r="F357" i="5"/>
  <c r="C358" i="5"/>
  <c r="E358" i="5"/>
  <c r="F358" i="5"/>
  <c r="C359" i="5"/>
  <c r="E359" i="5"/>
  <c r="F359" i="5"/>
  <c r="C360" i="5"/>
  <c r="E360" i="5"/>
  <c r="F360" i="5"/>
  <c r="G360" i="11" s="1"/>
  <c r="C361" i="5"/>
  <c r="E361" i="5"/>
  <c r="F361" i="5"/>
  <c r="C362" i="5"/>
  <c r="E362" i="5"/>
  <c r="F362" i="11" s="1"/>
  <c r="F362" i="5"/>
  <c r="C363" i="5"/>
  <c r="E363" i="5"/>
  <c r="F363" i="5"/>
  <c r="C364" i="5"/>
  <c r="C365" i="5"/>
  <c r="E365" i="5"/>
  <c r="F365" i="11" s="1"/>
  <c r="F365" i="5"/>
  <c r="C366" i="5"/>
  <c r="E366" i="5"/>
  <c r="F366" i="5"/>
  <c r="C367" i="5"/>
  <c r="E367" i="5"/>
  <c r="F367" i="5"/>
  <c r="C368" i="5"/>
  <c r="E368" i="5"/>
  <c r="F368" i="5"/>
  <c r="C369" i="5"/>
  <c r="E369" i="5"/>
  <c r="F369" i="11" s="1"/>
  <c r="F369" i="5"/>
  <c r="C370" i="5"/>
  <c r="E370" i="5"/>
  <c r="F370" i="5"/>
  <c r="C371" i="5"/>
  <c r="E371" i="5"/>
  <c r="F371" i="5"/>
  <c r="C372" i="5"/>
  <c r="J372" i="5" s="1"/>
  <c r="K372" i="11" s="1"/>
  <c r="E372" i="5"/>
  <c r="F372" i="5"/>
  <c r="C373" i="5"/>
  <c r="E373" i="5"/>
  <c r="F373" i="5"/>
  <c r="C374" i="5"/>
  <c r="E374" i="5"/>
  <c r="F374" i="11" s="1"/>
  <c r="F374" i="5"/>
  <c r="C375" i="5"/>
  <c r="E375" i="5"/>
  <c r="F375" i="5"/>
  <c r="C376" i="5"/>
  <c r="E376" i="5"/>
  <c r="F376" i="5"/>
  <c r="C377" i="5"/>
  <c r="E377" i="5"/>
  <c r="F377" i="5"/>
  <c r="G377" i="11" s="1"/>
  <c r="C378" i="5"/>
  <c r="E378" i="5"/>
  <c r="F378" i="5"/>
  <c r="C379" i="5"/>
  <c r="E379" i="5"/>
  <c r="F379" i="5"/>
  <c r="C380" i="5"/>
  <c r="E380" i="5"/>
  <c r="F380" i="5"/>
  <c r="C381" i="5"/>
  <c r="E381" i="5"/>
  <c r="F381" i="11" s="1"/>
  <c r="F381" i="5"/>
  <c r="C382" i="5"/>
  <c r="E382" i="5"/>
  <c r="F382" i="11" s="1"/>
  <c r="F382" i="5"/>
  <c r="C383" i="5"/>
  <c r="E383" i="5"/>
  <c r="F383" i="5"/>
  <c r="C384" i="5"/>
  <c r="C385" i="5"/>
  <c r="E385" i="5"/>
  <c r="F385" i="5"/>
  <c r="C386" i="5"/>
  <c r="E386" i="5"/>
  <c r="F386" i="5"/>
  <c r="C387" i="5"/>
  <c r="E387" i="5"/>
  <c r="F387" i="5"/>
  <c r="C388" i="5"/>
  <c r="E388" i="5"/>
  <c r="F388" i="5"/>
  <c r="C389" i="5"/>
  <c r="E389" i="5"/>
  <c r="F389" i="5"/>
  <c r="C390" i="5"/>
  <c r="E390" i="5"/>
  <c r="F390" i="11" s="1"/>
  <c r="F390" i="5"/>
  <c r="C391" i="5"/>
  <c r="E391" i="5"/>
  <c r="F391" i="5"/>
  <c r="G391" i="11" s="1"/>
  <c r="C392" i="5"/>
  <c r="E392" i="5"/>
  <c r="F392" i="5"/>
  <c r="C393" i="5"/>
  <c r="E393" i="5"/>
  <c r="F393" i="11" s="1"/>
  <c r="F393" i="5"/>
  <c r="C394" i="5"/>
  <c r="E394" i="5"/>
  <c r="F394" i="5"/>
  <c r="C395" i="5"/>
  <c r="E395" i="5"/>
  <c r="F395" i="5"/>
  <c r="C396" i="5"/>
  <c r="E396" i="5"/>
  <c r="F396" i="5"/>
  <c r="C397" i="5"/>
  <c r="E397" i="5"/>
  <c r="F397" i="11" s="1"/>
  <c r="F397" i="5"/>
  <c r="C398" i="5"/>
  <c r="E398" i="5"/>
  <c r="F398" i="5"/>
  <c r="C399" i="5"/>
  <c r="E399" i="5"/>
  <c r="F399" i="5"/>
  <c r="C400" i="5"/>
  <c r="E400" i="5"/>
  <c r="F400" i="5"/>
  <c r="C401" i="5"/>
  <c r="E401" i="5"/>
  <c r="F401" i="11" s="1"/>
  <c r="F401" i="5"/>
  <c r="C402" i="5"/>
  <c r="E402" i="5"/>
  <c r="F402" i="5"/>
  <c r="C403" i="5"/>
  <c r="E403" i="5"/>
  <c r="F403" i="5"/>
  <c r="C404" i="5"/>
  <c r="E404" i="5"/>
  <c r="F404" i="5"/>
  <c r="C405" i="5"/>
  <c r="E405" i="5"/>
  <c r="F405" i="11" s="1"/>
  <c r="F405" i="5"/>
  <c r="C406" i="5"/>
  <c r="E406" i="5"/>
  <c r="F406" i="5"/>
  <c r="C407" i="5"/>
  <c r="E407" i="5"/>
  <c r="F407" i="5"/>
  <c r="G407" i="11" s="1"/>
  <c r="C408" i="5"/>
  <c r="E408" i="5"/>
  <c r="F408" i="5"/>
  <c r="C409" i="5"/>
  <c r="E409" i="5"/>
  <c r="F409" i="11" s="1"/>
  <c r="F409" i="5"/>
  <c r="C410" i="5"/>
  <c r="E410" i="5"/>
  <c r="F410" i="5"/>
  <c r="C411" i="5"/>
  <c r="E411" i="5"/>
  <c r="F411" i="5"/>
  <c r="C412" i="5"/>
  <c r="J412" i="5" s="1"/>
  <c r="K412" i="11" s="1"/>
  <c r="E412" i="5"/>
  <c r="F412" i="5"/>
  <c r="C413" i="5"/>
  <c r="E413" i="5"/>
  <c r="F413" i="11" s="1"/>
  <c r="F413" i="5"/>
  <c r="C414" i="5"/>
  <c r="E414" i="5"/>
  <c r="F414" i="5"/>
  <c r="C415" i="5"/>
  <c r="E415" i="5"/>
  <c r="F415" i="5"/>
  <c r="C416" i="5"/>
  <c r="E416" i="5"/>
  <c r="F416" i="5"/>
  <c r="C417" i="5"/>
  <c r="E417" i="5"/>
  <c r="F417" i="5"/>
  <c r="C418" i="5"/>
  <c r="E418" i="5"/>
  <c r="F418" i="5"/>
  <c r="C419" i="5"/>
  <c r="E419" i="5"/>
  <c r="F419" i="5"/>
  <c r="C420" i="5"/>
  <c r="E420" i="5"/>
  <c r="F420" i="5"/>
  <c r="C421" i="5"/>
  <c r="E421" i="5"/>
  <c r="F421" i="5"/>
  <c r="C422" i="5"/>
  <c r="E422" i="5"/>
  <c r="F422" i="5"/>
  <c r="C423" i="5"/>
  <c r="E423" i="5"/>
  <c r="F423" i="5"/>
  <c r="C424" i="5"/>
  <c r="E424" i="5"/>
  <c r="F424" i="5"/>
  <c r="C425" i="5"/>
  <c r="E425" i="5"/>
  <c r="F425" i="11" s="1"/>
  <c r="F425" i="5"/>
  <c r="C426" i="5"/>
  <c r="E426" i="5"/>
  <c r="F426" i="5"/>
  <c r="C427" i="5"/>
  <c r="E427" i="5"/>
  <c r="F427" i="5"/>
  <c r="C428" i="5"/>
  <c r="E428" i="5"/>
  <c r="F428" i="5"/>
  <c r="C429" i="5"/>
  <c r="C430" i="5"/>
  <c r="C431" i="5"/>
  <c r="E431" i="5"/>
  <c r="F431" i="5"/>
  <c r="G431" i="11" s="1"/>
  <c r="C432" i="5"/>
  <c r="E432" i="5"/>
  <c r="F432" i="5"/>
  <c r="C433" i="5"/>
  <c r="E433" i="5"/>
  <c r="F433" i="11" s="1"/>
  <c r="F433" i="5"/>
  <c r="C434" i="5"/>
  <c r="E434" i="5"/>
  <c r="F434" i="11" s="1"/>
  <c r="F434" i="5"/>
  <c r="C435" i="5"/>
  <c r="E435" i="5"/>
  <c r="F435" i="5"/>
  <c r="C436" i="5"/>
  <c r="E436" i="5"/>
  <c r="F436" i="5"/>
  <c r="C437" i="5"/>
  <c r="E437" i="5"/>
  <c r="F437" i="11" s="1"/>
  <c r="F437" i="5"/>
  <c r="C438" i="5"/>
  <c r="E438" i="5"/>
  <c r="F438" i="11" s="1"/>
  <c r="F438" i="5"/>
  <c r="C439" i="5"/>
  <c r="E439" i="5"/>
  <c r="F439" i="5"/>
  <c r="C440" i="5"/>
  <c r="E440" i="5"/>
  <c r="F440" i="5"/>
  <c r="C441" i="5"/>
  <c r="E441" i="5"/>
  <c r="F441" i="11" s="1"/>
  <c r="F441" i="5"/>
  <c r="C442" i="5"/>
  <c r="E442" i="5"/>
  <c r="F442" i="5"/>
  <c r="C443" i="5"/>
  <c r="E443" i="5"/>
  <c r="F443" i="5"/>
  <c r="C444" i="5"/>
  <c r="E444" i="5"/>
  <c r="F444" i="5"/>
  <c r="C445" i="5"/>
  <c r="E445" i="5"/>
  <c r="F445" i="11" s="1"/>
  <c r="F445" i="5"/>
  <c r="C446" i="5"/>
  <c r="E446" i="5"/>
  <c r="F446" i="5"/>
  <c r="C447" i="5"/>
  <c r="E447" i="5"/>
  <c r="F447" i="5"/>
  <c r="G447" i="11" s="1"/>
  <c r="C448" i="5"/>
  <c r="E448" i="5"/>
  <c r="F448" i="5"/>
  <c r="C449" i="5"/>
  <c r="E449" i="5"/>
  <c r="F449" i="5"/>
  <c r="C450" i="5"/>
  <c r="C451" i="5"/>
  <c r="E451" i="5"/>
  <c r="F451" i="5"/>
  <c r="C452" i="5"/>
  <c r="C453" i="5"/>
  <c r="E453" i="5"/>
  <c r="F453" i="11" s="1"/>
  <c r="F453" i="5"/>
  <c r="C454" i="5"/>
  <c r="E454" i="5"/>
  <c r="F454" i="5"/>
  <c r="G454" i="11" s="1"/>
  <c r="C455" i="5"/>
  <c r="E455" i="5"/>
  <c r="F455" i="5"/>
  <c r="C456" i="5"/>
  <c r="C457" i="5"/>
  <c r="C458" i="5"/>
  <c r="E458" i="5"/>
  <c r="F458" i="11" s="1"/>
  <c r="F458" i="5"/>
  <c r="C459" i="5"/>
  <c r="E459" i="5"/>
  <c r="F459" i="5"/>
  <c r="C460" i="5"/>
  <c r="E460" i="5"/>
  <c r="F460" i="5"/>
  <c r="C3" i="5"/>
  <c r="E3" i="5"/>
  <c r="F3" i="5"/>
  <c r="C4" i="5"/>
  <c r="E4" i="5"/>
  <c r="F4" i="5"/>
  <c r="C5" i="5"/>
  <c r="E5" i="5"/>
  <c r="F5" i="11" s="1"/>
  <c r="F5" i="5"/>
  <c r="E2" i="5"/>
  <c r="F2" i="11" s="1"/>
  <c r="F2" i="5"/>
  <c r="C2" i="5"/>
  <c r="F418" i="11" l="1"/>
  <c r="H418" i="5"/>
  <c r="I418" i="11" s="1"/>
  <c r="G230" i="11"/>
  <c r="I230" i="5"/>
  <c r="D172" i="11"/>
  <c r="J172" i="5"/>
  <c r="K172" i="11" s="1"/>
  <c r="G150" i="11"/>
  <c r="I150" i="5"/>
  <c r="G453" i="11"/>
  <c r="I453" i="5"/>
  <c r="J453" i="11" s="1"/>
  <c r="F398" i="11"/>
  <c r="H398" i="5"/>
  <c r="I398" i="11" s="1"/>
  <c r="D284" i="11"/>
  <c r="J284" i="5"/>
  <c r="K284" i="11" s="1"/>
  <c r="F258" i="11"/>
  <c r="H258" i="5"/>
  <c r="I258" i="11" s="1"/>
  <c r="F193" i="11"/>
  <c r="H193" i="5"/>
  <c r="I193" i="11" s="1"/>
  <c r="D177" i="11"/>
  <c r="J177" i="5"/>
  <c r="K177" i="11" s="1"/>
  <c r="D161" i="11"/>
  <c r="D137" i="11"/>
  <c r="J137" i="5"/>
  <c r="K137" i="11" s="1"/>
  <c r="F414" i="11"/>
  <c r="H414" i="5"/>
  <c r="I414" i="11" s="1"/>
  <c r="G404" i="11"/>
  <c r="I404" i="5"/>
  <c r="D376" i="11"/>
  <c r="J376" i="5"/>
  <c r="K376" i="11" s="1"/>
  <c r="D368" i="11"/>
  <c r="F302" i="11"/>
  <c r="H302" i="5"/>
  <c r="I302" i="11" s="1"/>
  <c r="D300" i="11"/>
  <c r="G276" i="11"/>
  <c r="I276" i="5"/>
  <c r="G271" i="11"/>
  <c r="I271" i="5"/>
  <c r="J271" i="11" s="1"/>
  <c r="F209" i="11"/>
  <c r="H209" i="5"/>
  <c r="I209" i="11" s="1"/>
  <c r="F127" i="11"/>
  <c r="H127" i="5"/>
  <c r="I127" i="11" s="1"/>
  <c r="F451" i="11"/>
  <c r="H451" i="5"/>
  <c r="I451" i="11" s="1"/>
  <c r="F416" i="11"/>
  <c r="H416" i="5"/>
  <c r="I416" i="11" s="1"/>
  <c r="G383" i="11"/>
  <c r="I383" i="5"/>
  <c r="J383" i="11" s="1"/>
  <c r="D381" i="11"/>
  <c r="K381" i="5"/>
  <c r="L381" i="11" s="1"/>
  <c r="J381" i="5"/>
  <c r="K381" i="11" s="1"/>
  <c r="F378" i="11"/>
  <c r="H378" i="5"/>
  <c r="I378" i="11" s="1"/>
  <c r="G375" i="11"/>
  <c r="I375" i="5"/>
  <c r="D373" i="11"/>
  <c r="K373" i="5"/>
  <c r="L373" i="11" s="1"/>
  <c r="J373" i="5"/>
  <c r="K373" i="11" s="1"/>
  <c r="F370" i="11"/>
  <c r="H370" i="5"/>
  <c r="I370" i="11" s="1"/>
  <c r="G367" i="11"/>
  <c r="I367" i="5"/>
  <c r="D365" i="11"/>
  <c r="J365" i="5"/>
  <c r="K365" i="11" s="1"/>
  <c r="D302" i="11"/>
  <c r="J302" i="5"/>
  <c r="K302" i="11" s="1"/>
  <c r="F287" i="11"/>
  <c r="H287" i="5"/>
  <c r="I287" i="11" s="1"/>
  <c r="F276" i="11"/>
  <c r="H276" i="5"/>
  <c r="I276" i="11" s="1"/>
  <c r="F243" i="11"/>
  <c r="H243" i="5"/>
  <c r="I243" i="11" s="1"/>
  <c r="F211" i="11"/>
  <c r="H211" i="5"/>
  <c r="I211" i="11" s="1"/>
  <c r="F129" i="11"/>
  <c r="H129" i="5"/>
  <c r="I129" i="11" s="1"/>
  <c r="D127" i="11"/>
  <c r="J127" i="5"/>
  <c r="K127" i="11" s="1"/>
  <c r="K127" i="5"/>
  <c r="L127" i="11" s="1"/>
  <c r="F124" i="11"/>
  <c r="H124" i="5"/>
  <c r="I124" i="11" s="1"/>
  <c r="M47" i="5"/>
  <c r="N47" i="11" s="1"/>
  <c r="J47" i="11"/>
  <c r="F408" i="11"/>
  <c r="H408" i="5"/>
  <c r="I408" i="11" s="1"/>
  <c r="F284" i="11"/>
  <c r="H284" i="5"/>
  <c r="I284" i="11" s="1"/>
  <c r="F268" i="11"/>
  <c r="H268" i="5"/>
  <c r="I268" i="11" s="1"/>
  <c r="F235" i="11"/>
  <c r="H235" i="5"/>
  <c r="I235" i="11" s="1"/>
  <c r="F213" i="11"/>
  <c r="H213" i="5"/>
  <c r="I213" i="11" s="1"/>
  <c r="F203" i="11"/>
  <c r="H203" i="5"/>
  <c r="I203" i="11" s="1"/>
  <c r="D180" i="11"/>
  <c r="J180" i="5"/>
  <c r="K180" i="11" s="1"/>
  <c r="F169" i="11"/>
  <c r="H169" i="5"/>
  <c r="I169" i="11" s="1"/>
  <c r="F161" i="11"/>
  <c r="H161" i="5"/>
  <c r="I161" i="11" s="1"/>
  <c r="D156" i="11"/>
  <c r="J156" i="5"/>
  <c r="K156" i="11" s="1"/>
  <c r="D148" i="11"/>
  <c r="G142" i="11"/>
  <c r="I142" i="5"/>
  <c r="D140" i="11"/>
  <c r="F131" i="11"/>
  <c r="H131" i="5"/>
  <c r="I131" i="11" s="1"/>
  <c r="D119" i="11"/>
  <c r="J119" i="5"/>
  <c r="K119" i="11" s="1"/>
  <c r="G427" i="11"/>
  <c r="I427" i="5"/>
  <c r="J427" i="11" s="1"/>
  <c r="G420" i="11"/>
  <c r="I420" i="5"/>
  <c r="J420" i="11" s="1"/>
  <c r="G395" i="11"/>
  <c r="I395" i="5"/>
  <c r="G388" i="11"/>
  <c r="I388" i="5"/>
  <c r="J388" i="11" s="1"/>
  <c r="G280" i="11"/>
  <c r="I280" i="5"/>
  <c r="G255" i="11"/>
  <c r="I255" i="5"/>
  <c r="F225" i="11"/>
  <c r="H225" i="5"/>
  <c r="I225" i="11" s="1"/>
  <c r="G215" i="11"/>
  <c r="I215" i="5"/>
  <c r="M118" i="5"/>
  <c r="N118" i="11" s="1"/>
  <c r="J118" i="11"/>
  <c r="G416" i="11"/>
  <c r="I416" i="5"/>
  <c r="G411" i="11"/>
  <c r="I411" i="5"/>
  <c r="J411" i="11" s="1"/>
  <c r="D384" i="11"/>
  <c r="K384" i="5"/>
  <c r="L384" i="11" s="1"/>
  <c r="J384" i="5"/>
  <c r="K384" i="11" s="1"/>
  <c r="F297" i="11"/>
  <c r="H297" i="5"/>
  <c r="I297" i="11" s="1"/>
  <c r="F274" i="11"/>
  <c r="H274" i="5"/>
  <c r="I274" i="11" s="1"/>
  <c r="G264" i="11"/>
  <c r="I264" i="5"/>
  <c r="J264" i="11" s="1"/>
  <c r="G243" i="11"/>
  <c r="I243" i="5"/>
  <c r="J243" i="11" s="1"/>
  <c r="F241" i="11"/>
  <c r="H241" i="5"/>
  <c r="I241" i="11" s="1"/>
  <c r="G231" i="11"/>
  <c r="I231" i="5"/>
  <c r="G211" i="11"/>
  <c r="I211" i="5"/>
  <c r="G206" i="11"/>
  <c r="I206" i="5"/>
  <c r="G199" i="11"/>
  <c r="I199" i="5"/>
  <c r="L21" i="6"/>
  <c r="M480" i="11" s="1"/>
  <c r="J480" i="11"/>
  <c r="M21" i="6"/>
  <c r="N480" i="11" s="1"/>
  <c r="G425" i="11"/>
  <c r="I425" i="5"/>
  <c r="J425" i="11" s="1"/>
  <c r="G418" i="11"/>
  <c r="I418" i="5"/>
  <c r="G413" i="11"/>
  <c r="I413" i="5"/>
  <c r="J413" i="11" s="1"/>
  <c r="G393" i="11"/>
  <c r="I393" i="5"/>
  <c r="J393" i="11" s="1"/>
  <c r="G386" i="11"/>
  <c r="I386" i="5"/>
  <c r="J386" i="11" s="1"/>
  <c r="D378" i="11"/>
  <c r="J378" i="5"/>
  <c r="K378" i="11" s="1"/>
  <c r="D370" i="11"/>
  <c r="J370" i="5"/>
  <c r="K370" i="11" s="1"/>
  <c r="F294" i="11"/>
  <c r="H294" i="5"/>
  <c r="I294" i="11" s="1"/>
  <c r="D292" i="11"/>
  <c r="D282" i="11"/>
  <c r="G273" i="11"/>
  <c r="I273" i="5"/>
  <c r="J273" i="11" s="1"/>
  <c r="G253" i="11"/>
  <c r="I253" i="5"/>
  <c r="J253" i="11" s="1"/>
  <c r="G246" i="11"/>
  <c r="I246" i="5"/>
  <c r="J246" i="11" s="1"/>
  <c r="G240" i="11"/>
  <c r="I240" i="5"/>
  <c r="G220" i="11"/>
  <c r="I220" i="5"/>
  <c r="G213" i="11"/>
  <c r="I213" i="5"/>
  <c r="G208" i="11"/>
  <c r="I208" i="5"/>
  <c r="G188" i="11"/>
  <c r="I188" i="5"/>
  <c r="J188" i="11" s="1"/>
  <c r="D183" i="11"/>
  <c r="D175" i="11"/>
  <c r="D167" i="11"/>
  <c r="D159" i="11"/>
  <c r="D151" i="11"/>
  <c r="J151" i="5"/>
  <c r="K151" i="11" s="1"/>
  <c r="D143" i="11"/>
  <c r="J143" i="5"/>
  <c r="K143" i="11" s="1"/>
  <c r="D135" i="11"/>
  <c r="D129" i="11"/>
  <c r="J129" i="5"/>
  <c r="K129" i="11" s="1"/>
  <c r="G113" i="11"/>
  <c r="I113" i="5"/>
  <c r="J113" i="11" s="1"/>
  <c r="F111" i="11"/>
  <c r="H111" i="5"/>
  <c r="I111" i="11" s="1"/>
  <c r="D108" i="11"/>
  <c r="J108" i="5"/>
  <c r="K108" i="11" s="1"/>
  <c r="F105" i="11"/>
  <c r="H105" i="5"/>
  <c r="I105" i="11" s="1"/>
  <c r="G102" i="11"/>
  <c r="I102" i="5"/>
  <c r="J102" i="11" s="1"/>
  <c r="D100" i="11"/>
  <c r="J100" i="5"/>
  <c r="K100" i="11" s="1"/>
  <c r="F97" i="11"/>
  <c r="H97" i="5"/>
  <c r="I97" i="11" s="1"/>
  <c r="G94" i="11"/>
  <c r="I94" i="5"/>
  <c r="J94" i="11" s="1"/>
  <c r="D92" i="11"/>
  <c r="J92" i="5"/>
  <c r="K92" i="11" s="1"/>
  <c r="F89" i="11"/>
  <c r="H89" i="5"/>
  <c r="I89" i="11" s="1"/>
  <c r="G86" i="11"/>
  <c r="I86" i="5"/>
  <c r="J86" i="11" s="1"/>
  <c r="D84" i="11"/>
  <c r="J84" i="5"/>
  <c r="K84" i="11" s="1"/>
  <c r="F81" i="11"/>
  <c r="H81" i="5"/>
  <c r="I81" i="11" s="1"/>
  <c r="G78" i="11"/>
  <c r="I78" i="5"/>
  <c r="J78" i="11" s="1"/>
  <c r="D76" i="11"/>
  <c r="J76" i="5"/>
  <c r="K76" i="11" s="1"/>
  <c r="K76" i="5"/>
  <c r="L76" i="11" s="1"/>
  <c r="F73" i="11"/>
  <c r="H73" i="5"/>
  <c r="I73" i="11" s="1"/>
  <c r="G70" i="11"/>
  <c r="I70" i="5"/>
  <c r="D68" i="11"/>
  <c r="J68" i="5"/>
  <c r="K68" i="11" s="1"/>
  <c r="F65" i="11"/>
  <c r="H65" i="5"/>
  <c r="I65" i="11" s="1"/>
  <c r="G62" i="11"/>
  <c r="I62" i="5"/>
  <c r="J62" i="11" s="1"/>
  <c r="D60" i="11"/>
  <c r="J60" i="5"/>
  <c r="K60" i="11" s="1"/>
  <c r="F57" i="11"/>
  <c r="H57" i="5"/>
  <c r="I57" i="11" s="1"/>
  <c r="M46" i="5"/>
  <c r="N46" i="11" s="1"/>
  <c r="J46" i="11"/>
  <c r="G403" i="11"/>
  <c r="I403" i="5"/>
  <c r="J403" i="11" s="1"/>
  <c r="G270" i="11"/>
  <c r="I270" i="5"/>
  <c r="F246" i="11"/>
  <c r="H246" i="5"/>
  <c r="I246" i="11" s="1"/>
  <c r="G198" i="11"/>
  <c r="I198" i="5"/>
  <c r="F185" i="11"/>
  <c r="H185" i="5"/>
  <c r="I185" i="11" s="1"/>
  <c r="F177" i="11"/>
  <c r="H177" i="5"/>
  <c r="I177" i="11" s="1"/>
  <c r="G166" i="11"/>
  <c r="I166" i="5"/>
  <c r="G158" i="11"/>
  <c r="I158" i="5"/>
  <c r="J158" i="11" s="1"/>
  <c r="F145" i="11"/>
  <c r="H145" i="5"/>
  <c r="I145" i="11" s="1"/>
  <c r="G134" i="11"/>
  <c r="I134" i="5"/>
  <c r="L278" i="5"/>
  <c r="M278" i="11" s="1"/>
  <c r="J278" i="11"/>
  <c r="G260" i="11"/>
  <c r="I260" i="5"/>
  <c r="J260" i="11" s="1"/>
  <c r="G248" i="11"/>
  <c r="I248" i="5"/>
  <c r="G227" i="11"/>
  <c r="I227" i="5"/>
  <c r="J227" i="11" s="1"/>
  <c r="G195" i="11"/>
  <c r="I195" i="5"/>
  <c r="J195" i="11" s="1"/>
  <c r="G190" i="11"/>
  <c r="I190" i="5"/>
  <c r="J190" i="11" s="1"/>
  <c r="D153" i="11"/>
  <c r="F400" i="11"/>
  <c r="H400" i="5"/>
  <c r="I400" i="11" s="1"/>
  <c r="D369" i="11"/>
  <c r="J369" i="5"/>
  <c r="K369" i="11" s="1"/>
  <c r="F293" i="11"/>
  <c r="H293" i="5"/>
  <c r="I293" i="11" s="1"/>
  <c r="F260" i="11"/>
  <c r="H260" i="5"/>
  <c r="I260" i="11" s="1"/>
  <c r="F195" i="11"/>
  <c r="H195" i="5"/>
  <c r="I195" i="11" s="1"/>
  <c r="D107" i="11"/>
  <c r="J107" i="5"/>
  <c r="K107" i="11" s="1"/>
  <c r="D83" i="11"/>
  <c r="D67" i="11"/>
  <c r="D59" i="11"/>
  <c r="J59" i="5"/>
  <c r="K59" i="11" s="1"/>
  <c r="F295" i="11"/>
  <c r="H295" i="5"/>
  <c r="I295" i="11" s="1"/>
  <c r="G262" i="11"/>
  <c r="I262" i="5"/>
  <c r="G236" i="11"/>
  <c r="I236" i="5"/>
  <c r="F120" i="11"/>
  <c r="H120" i="5"/>
  <c r="I120" i="11" s="1"/>
  <c r="G106" i="11"/>
  <c r="I106" i="5"/>
  <c r="D96" i="11"/>
  <c r="J96" i="5"/>
  <c r="K96" i="11" s="1"/>
  <c r="G90" i="11"/>
  <c r="I90" i="5"/>
  <c r="J90" i="11" s="1"/>
  <c r="F85" i="11"/>
  <c r="H85" i="5"/>
  <c r="I85" i="11" s="1"/>
  <c r="D80" i="11"/>
  <c r="J80" i="5"/>
  <c r="K80" i="11" s="1"/>
  <c r="G74" i="11"/>
  <c r="I74" i="5"/>
  <c r="F69" i="11"/>
  <c r="H69" i="5"/>
  <c r="I69" i="11" s="1"/>
  <c r="G66" i="11"/>
  <c r="I66" i="5"/>
  <c r="J66" i="11" s="1"/>
  <c r="F61" i="11"/>
  <c r="H61" i="5"/>
  <c r="I61" i="11" s="1"/>
  <c r="G58" i="11"/>
  <c r="I58" i="5"/>
  <c r="J58" i="11" s="1"/>
  <c r="J380" i="6"/>
  <c r="K839" i="11" s="1"/>
  <c r="D839" i="11"/>
  <c r="J331" i="6"/>
  <c r="K790" i="11" s="1"/>
  <c r="D790" i="11"/>
  <c r="J323" i="6"/>
  <c r="K782" i="11" s="1"/>
  <c r="D782" i="11"/>
  <c r="J307" i="6"/>
  <c r="K766" i="11" s="1"/>
  <c r="D766" i="11"/>
  <c r="J267" i="6"/>
  <c r="K726" i="11" s="1"/>
  <c r="D726" i="11"/>
  <c r="J129" i="6"/>
  <c r="K588" i="11" s="1"/>
  <c r="D588" i="11"/>
  <c r="H383" i="6"/>
  <c r="I842" i="11" s="1"/>
  <c r="F842" i="11"/>
  <c r="H375" i="6"/>
  <c r="I834" i="11" s="1"/>
  <c r="F834" i="11"/>
  <c r="H367" i="6"/>
  <c r="I826" i="11" s="1"/>
  <c r="F826" i="11"/>
  <c r="H358" i="6"/>
  <c r="I817" i="11" s="1"/>
  <c r="F817" i="11"/>
  <c r="H350" i="6"/>
  <c r="I809" i="11" s="1"/>
  <c r="F809" i="11"/>
  <c r="H341" i="6"/>
  <c r="I800" i="11" s="1"/>
  <c r="F800" i="11"/>
  <c r="H333" i="6"/>
  <c r="I792" i="11" s="1"/>
  <c r="F792" i="11"/>
  <c r="H325" i="6"/>
  <c r="I784" i="11" s="1"/>
  <c r="F784" i="11"/>
  <c r="H317" i="6"/>
  <c r="I776" i="11" s="1"/>
  <c r="F776" i="11"/>
  <c r="H309" i="6"/>
  <c r="I768" i="11" s="1"/>
  <c r="F768" i="11"/>
  <c r="H301" i="6"/>
  <c r="I760" i="11" s="1"/>
  <c r="F760" i="11"/>
  <c r="H293" i="6"/>
  <c r="I752" i="11" s="1"/>
  <c r="F752" i="11"/>
  <c r="H285" i="6"/>
  <c r="I744" i="11" s="1"/>
  <c r="F744" i="11"/>
  <c r="H277" i="6"/>
  <c r="I736" i="11" s="1"/>
  <c r="F736" i="11"/>
  <c r="H269" i="6"/>
  <c r="I728" i="11" s="1"/>
  <c r="F728" i="11"/>
  <c r="H261" i="6"/>
  <c r="I720" i="11" s="1"/>
  <c r="F720" i="11"/>
  <c r="H253" i="6"/>
  <c r="I712" i="11" s="1"/>
  <c r="F712" i="11"/>
  <c r="H244" i="6"/>
  <c r="I703" i="11" s="1"/>
  <c r="F703" i="11"/>
  <c r="H236" i="6"/>
  <c r="I695" i="11" s="1"/>
  <c r="F695" i="11"/>
  <c r="H227" i="6"/>
  <c r="I686" i="11" s="1"/>
  <c r="F686" i="11"/>
  <c r="H218" i="6"/>
  <c r="I677" i="11" s="1"/>
  <c r="F677" i="11"/>
  <c r="H210" i="6"/>
  <c r="I669" i="11" s="1"/>
  <c r="F669" i="11"/>
  <c r="H202" i="6"/>
  <c r="I661" i="11" s="1"/>
  <c r="F661" i="11"/>
  <c r="H192" i="6"/>
  <c r="I651" i="11" s="1"/>
  <c r="F651" i="11"/>
  <c r="H182" i="6"/>
  <c r="I641" i="11" s="1"/>
  <c r="F641" i="11"/>
  <c r="H174" i="6"/>
  <c r="I633" i="11" s="1"/>
  <c r="F633" i="11"/>
  <c r="H166" i="6"/>
  <c r="I625" i="11" s="1"/>
  <c r="F625" i="11"/>
  <c r="H158" i="6"/>
  <c r="I617" i="11" s="1"/>
  <c r="F617" i="11"/>
  <c r="H150" i="6"/>
  <c r="I609" i="11" s="1"/>
  <c r="F609" i="11"/>
  <c r="H142" i="6"/>
  <c r="I601" i="11" s="1"/>
  <c r="F601" i="11"/>
  <c r="I380" i="6"/>
  <c r="J839" i="11" s="1"/>
  <c r="G839" i="11"/>
  <c r="I372" i="6"/>
  <c r="J831" i="11" s="1"/>
  <c r="G831" i="11"/>
  <c r="I364" i="6"/>
  <c r="J823" i="11" s="1"/>
  <c r="G823" i="11"/>
  <c r="I355" i="6"/>
  <c r="J814" i="11" s="1"/>
  <c r="G814" i="11"/>
  <c r="I346" i="6"/>
  <c r="J805" i="11" s="1"/>
  <c r="G805" i="11"/>
  <c r="I338" i="6"/>
  <c r="G797" i="11"/>
  <c r="I330" i="6"/>
  <c r="J789" i="11" s="1"/>
  <c r="G789" i="11"/>
  <c r="I322" i="6"/>
  <c r="G781" i="11"/>
  <c r="I314" i="6"/>
  <c r="G773" i="11"/>
  <c r="I306" i="6"/>
  <c r="J765" i="11" s="1"/>
  <c r="G765" i="11"/>
  <c r="I298" i="6"/>
  <c r="J757" i="11" s="1"/>
  <c r="G757" i="11"/>
  <c r="I290" i="6"/>
  <c r="G749" i="11"/>
  <c r="I282" i="6"/>
  <c r="J741" i="11" s="1"/>
  <c r="G741" i="11"/>
  <c r="I274" i="6"/>
  <c r="J733" i="11" s="1"/>
  <c r="G733" i="11"/>
  <c r="I266" i="6"/>
  <c r="J725" i="11" s="1"/>
  <c r="G725" i="11"/>
  <c r="I258" i="6"/>
  <c r="J717" i="11" s="1"/>
  <c r="G717" i="11"/>
  <c r="I250" i="6"/>
  <c r="G709" i="11"/>
  <c r="I241" i="6"/>
  <c r="J700" i="11" s="1"/>
  <c r="G700" i="11"/>
  <c r="I233" i="6"/>
  <c r="J692" i="11" s="1"/>
  <c r="G692" i="11"/>
  <c r="I224" i="6"/>
  <c r="J683" i="11" s="1"/>
  <c r="G683" i="11"/>
  <c r="I215" i="6"/>
  <c r="J674" i="11" s="1"/>
  <c r="G674" i="11"/>
  <c r="I207" i="6"/>
  <c r="J666" i="11" s="1"/>
  <c r="G666" i="11"/>
  <c r="I199" i="6"/>
  <c r="J658" i="11" s="1"/>
  <c r="G658" i="11"/>
  <c r="I187" i="6"/>
  <c r="J646" i="11" s="1"/>
  <c r="G646" i="11"/>
  <c r="I179" i="6"/>
  <c r="J638" i="11" s="1"/>
  <c r="G638" i="11"/>
  <c r="I171" i="6"/>
  <c r="J630" i="11" s="1"/>
  <c r="G630" i="11"/>
  <c r="I163" i="6"/>
  <c r="J622" i="11" s="1"/>
  <c r="G622" i="11"/>
  <c r="I155" i="6"/>
  <c r="J614" i="11" s="1"/>
  <c r="G614" i="11"/>
  <c r="I147" i="6"/>
  <c r="J606" i="11" s="1"/>
  <c r="G606" i="11"/>
  <c r="I138" i="6"/>
  <c r="J597" i="11" s="1"/>
  <c r="G597" i="11"/>
  <c r="I130" i="6"/>
  <c r="J589" i="11" s="1"/>
  <c r="G589" i="11"/>
  <c r="I122" i="6"/>
  <c r="J581" i="11" s="1"/>
  <c r="G581" i="11"/>
  <c r="I114" i="6"/>
  <c r="J573" i="11" s="1"/>
  <c r="G573" i="11"/>
  <c r="I105" i="6"/>
  <c r="J564" i="11" s="1"/>
  <c r="G564" i="11"/>
  <c r="I96" i="6"/>
  <c r="J555" i="11" s="1"/>
  <c r="G555" i="11"/>
  <c r="I87" i="6"/>
  <c r="J546" i="11" s="1"/>
  <c r="G546" i="11"/>
  <c r="I79" i="6"/>
  <c r="J538" i="11" s="1"/>
  <c r="G538" i="11"/>
  <c r="I71" i="6"/>
  <c r="J530" i="11" s="1"/>
  <c r="G530" i="11"/>
  <c r="I63" i="6"/>
  <c r="J522" i="11" s="1"/>
  <c r="G522" i="11"/>
  <c r="I55" i="6"/>
  <c r="J514" i="11" s="1"/>
  <c r="G514" i="11"/>
  <c r="I46" i="6"/>
  <c r="J505" i="11" s="1"/>
  <c r="G505" i="11"/>
  <c r="I37" i="6"/>
  <c r="G496" i="11"/>
  <c r="I29" i="6"/>
  <c r="J488" i="11" s="1"/>
  <c r="G488" i="11"/>
  <c r="I20" i="6"/>
  <c r="G479" i="11"/>
  <c r="I12" i="6"/>
  <c r="J471" i="11" s="1"/>
  <c r="G471" i="11"/>
  <c r="I4" i="6"/>
  <c r="J463" i="11" s="1"/>
  <c r="G463" i="11"/>
  <c r="H122" i="5"/>
  <c r="I122" i="11" s="1"/>
  <c r="I222" i="5"/>
  <c r="G410" i="11"/>
  <c r="I410" i="5"/>
  <c r="F386" i="11"/>
  <c r="H386" i="5"/>
  <c r="I386" i="11" s="1"/>
  <c r="F278" i="11"/>
  <c r="H278" i="5"/>
  <c r="I278" i="11" s="1"/>
  <c r="G263" i="11"/>
  <c r="I263" i="5"/>
  <c r="J263" i="11" s="1"/>
  <c r="G237" i="11"/>
  <c r="I237" i="5"/>
  <c r="G205" i="11"/>
  <c r="I205" i="5"/>
  <c r="G182" i="11"/>
  <c r="I182" i="5"/>
  <c r="J182" i="11" s="1"/>
  <c r="G174" i="11"/>
  <c r="I174" i="5"/>
  <c r="D164" i="11"/>
  <c r="F153" i="11"/>
  <c r="H153" i="5"/>
  <c r="I153" i="11" s="1"/>
  <c r="F137" i="11"/>
  <c r="H137" i="5"/>
  <c r="I137" i="11" s="1"/>
  <c r="F121" i="11"/>
  <c r="H121" i="5"/>
  <c r="I121" i="11" s="1"/>
  <c r="G400" i="11"/>
  <c r="I400" i="5"/>
  <c r="J400" i="11" s="1"/>
  <c r="D185" i="11"/>
  <c r="J185" i="5"/>
  <c r="K185" i="11" s="1"/>
  <c r="D169" i="11"/>
  <c r="J169" i="5"/>
  <c r="K169" i="11" s="1"/>
  <c r="D145" i="11"/>
  <c r="J145" i="5"/>
  <c r="K145" i="11" s="1"/>
  <c r="G379" i="11"/>
  <c r="I379" i="5"/>
  <c r="J379" i="11" s="1"/>
  <c r="D377" i="11"/>
  <c r="J377" i="5"/>
  <c r="K377" i="11" s="1"/>
  <c r="G371" i="11"/>
  <c r="I371" i="5"/>
  <c r="J371" i="11" s="1"/>
  <c r="F366" i="11"/>
  <c r="H366" i="5"/>
  <c r="I366" i="11" s="1"/>
  <c r="F303" i="11"/>
  <c r="H303" i="5"/>
  <c r="I303" i="11" s="1"/>
  <c r="D286" i="11"/>
  <c r="J286" i="5"/>
  <c r="K286" i="11" s="1"/>
  <c r="F227" i="11"/>
  <c r="H227" i="5"/>
  <c r="I227" i="11" s="1"/>
  <c r="G112" i="11"/>
  <c r="I112" i="5"/>
  <c r="D99" i="11"/>
  <c r="J99" i="5"/>
  <c r="K99" i="11" s="1"/>
  <c r="D91" i="11"/>
  <c r="J91" i="5"/>
  <c r="K91" i="11" s="1"/>
  <c r="D75" i="11"/>
  <c r="J75" i="5"/>
  <c r="K75" i="11" s="1"/>
  <c r="H382" i="5"/>
  <c r="I382" i="11" s="1"/>
  <c r="G455" i="11"/>
  <c r="I455" i="5"/>
  <c r="J455" i="11" s="1"/>
  <c r="G409" i="11"/>
  <c r="I409" i="5"/>
  <c r="J409" i="11" s="1"/>
  <c r="G402" i="11"/>
  <c r="I402" i="5"/>
  <c r="G397" i="11"/>
  <c r="I397" i="5"/>
  <c r="J397" i="11" s="1"/>
  <c r="D298" i="11"/>
  <c r="J298" i="5"/>
  <c r="K298" i="11" s="1"/>
  <c r="F288" i="11"/>
  <c r="H288" i="5"/>
  <c r="I288" i="11" s="1"/>
  <c r="G269" i="11"/>
  <c r="I269" i="5"/>
  <c r="J269" i="11" s="1"/>
  <c r="G257" i="11"/>
  <c r="I257" i="5"/>
  <c r="J257" i="11" s="1"/>
  <c r="G229" i="11"/>
  <c r="I229" i="5"/>
  <c r="J229" i="11" s="1"/>
  <c r="G224" i="11"/>
  <c r="I224" i="5"/>
  <c r="J224" i="11" s="1"/>
  <c r="G204" i="11"/>
  <c r="I204" i="5"/>
  <c r="J204" i="11" s="1"/>
  <c r="G197" i="11"/>
  <c r="I197" i="5"/>
  <c r="G192" i="11"/>
  <c r="I192" i="5"/>
  <c r="J192" i="11" s="1"/>
  <c r="F130" i="11"/>
  <c r="H130" i="5"/>
  <c r="I130" i="11" s="1"/>
  <c r="F109" i="11"/>
  <c r="H109" i="5"/>
  <c r="I109" i="11" s="1"/>
  <c r="D104" i="11"/>
  <c r="F101" i="11"/>
  <c r="H101" i="5"/>
  <c r="I101" i="11" s="1"/>
  <c r="G98" i="11"/>
  <c r="I98" i="5"/>
  <c r="J98" i="11" s="1"/>
  <c r="F93" i="11"/>
  <c r="H93" i="5"/>
  <c r="I93" i="11" s="1"/>
  <c r="D88" i="11"/>
  <c r="G82" i="11"/>
  <c r="I82" i="5"/>
  <c r="J82" i="11" s="1"/>
  <c r="F77" i="11"/>
  <c r="H77" i="5"/>
  <c r="I77" i="11" s="1"/>
  <c r="D72" i="11"/>
  <c r="D64" i="11"/>
  <c r="J64" i="5"/>
  <c r="K64" i="11" s="1"/>
  <c r="K64" i="5"/>
  <c r="L64" i="11" s="1"/>
  <c r="D5" i="11"/>
  <c r="D3" i="11"/>
  <c r="J3" i="5"/>
  <c r="K3" i="11" s="1"/>
  <c r="D459" i="11"/>
  <c r="J459" i="5"/>
  <c r="K459" i="11" s="1"/>
  <c r="F455" i="11"/>
  <c r="H455" i="5"/>
  <c r="I455" i="11" s="1"/>
  <c r="G426" i="11"/>
  <c r="I426" i="5"/>
  <c r="J426" i="11" s="1"/>
  <c r="F424" i="11"/>
  <c r="H424" i="5"/>
  <c r="I424" i="11" s="1"/>
  <c r="G419" i="11"/>
  <c r="I419" i="5"/>
  <c r="J419" i="11" s="1"/>
  <c r="F402" i="11"/>
  <c r="H402" i="5"/>
  <c r="I402" i="11" s="1"/>
  <c r="G394" i="11"/>
  <c r="I394" i="5"/>
  <c r="F392" i="11"/>
  <c r="H392" i="5"/>
  <c r="I392" i="11" s="1"/>
  <c r="G387" i="11"/>
  <c r="I387" i="5"/>
  <c r="J387" i="11" s="1"/>
  <c r="F300" i="11"/>
  <c r="H300" i="5"/>
  <c r="I300" i="11" s="1"/>
  <c r="G279" i="11"/>
  <c r="I279" i="5"/>
  <c r="J279" i="11" s="1"/>
  <c r="F262" i="11"/>
  <c r="H262" i="5"/>
  <c r="I262" i="11" s="1"/>
  <c r="G254" i="11"/>
  <c r="I254" i="5"/>
  <c r="J254" i="11" s="1"/>
  <c r="F252" i="11"/>
  <c r="H252" i="5"/>
  <c r="I252" i="11" s="1"/>
  <c r="G247" i="11"/>
  <c r="I247" i="5"/>
  <c r="J247" i="11" s="1"/>
  <c r="G221" i="11"/>
  <c r="I221" i="5"/>
  <c r="J221" i="11" s="1"/>
  <c r="F219" i="11"/>
  <c r="H219" i="5"/>
  <c r="I219" i="11" s="1"/>
  <c r="G214" i="11"/>
  <c r="I214" i="5"/>
  <c r="J214" i="11" s="1"/>
  <c r="F197" i="11"/>
  <c r="H197" i="5"/>
  <c r="I197" i="11" s="1"/>
  <c r="G189" i="11"/>
  <c r="I189" i="5"/>
  <c r="J189" i="11" s="1"/>
  <c r="G186" i="11"/>
  <c r="I186" i="5"/>
  <c r="J186" i="11" s="1"/>
  <c r="D184" i="11"/>
  <c r="F181" i="11"/>
  <c r="H181" i="5"/>
  <c r="I181" i="11" s="1"/>
  <c r="G178" i="11"/>
  <c r="I178" i="5"/>
  <c r="J178" i="11" s="1"/>
  <c r="D176" i="11"/>
  <c r="G170" i="11"/>
  <c r="I170" i="5"/>
  <c r="D168" i="11"/>
  <c r="J168" i="5"/>
  <c r="K168" i="11" s="1"/>
  <c r="F165" i="11"/>
  <c r="H165" i="5"/>
  <c r="I165" i="11" s="1"/>
  <c r="G162" i="11"/>
  <c r="I162" i="5"/>
  <c r="J162" i="11" s="1"/>
  <c r="D160" i="11"/>
  <c r="G154" i="11"/>
  <c r="I154" i="5"/>
  <c r="J154" i="11" s="1"/>
  <c r="D152" i="11"/>
  <c r="J152" i="5"/>
  <c r="K152" i="11" s="1"/>
  <c r="F149" i="11"/>
  <c r="H149" i="5"/>
  <c r="I149" i="11" s="1"/>
  <c r="G146" i="11"/>
  <c r="I146" i="5"/>
  <c r="J146" i="11" s="1"/>
  <c r="D144" i="11"/>
  <c r="J144" i="5"/>
  <c r="K144" i="11" s="1"/>
  <c r="G138" i="11"/>
  <c r="I138" i="5"/>
  <c r="D136" i="11"/>
  <c r="D125" i="11"/>
  <c r="J125" i="5"/>
  <c r="K125" i="11" s="1"/>
  <c r="G114" i="11"/>
  <c r="I114" i="5"/>
  <c r="J114" i="11" s="1"/>
  <c r="D109" i="11"/>
  <c r="J109" i="5"/>
  <c r="K109" i="11" s="1"/>
  <c r="D101" i="11"/>
  <c r="D93" i="11"/>
  <c r="J93" i="5"/>
  <c r="K93" i="11" s="1"/>
  <c r="D85" i="11"/>
  <c r="J85" i="5"/>
  <c r="K85" i="11" s="1"/>
  <c r="D77" i="11"/>
  <c r="D69" i="11"/>
  <c r="D61" i="11"/>
  <c r="J61" i="5"/>
  <c r="K61" i="11" s="1"/>
  <c r="H374" i="5"/>
  <c r="I374" i="11" s="1"/>
  <c r="H229" i="5"/>
  <c r="I229" i="11" s="1"/>
  <c r="D451" i="11"/>
  <c r="G428" i="11"/>
  <c r="I428" i="5"/>
  <c r="F426" i="11"/>
  <c r="H426" i="5"/>
  <c r="I426" i="11" s="1"/>
  <c r="G421" i="11"/>
  <c r="I421" i="5"/>
  <c r="G412" i="11"/>
  <c r="I412" i="5"/>
  <c r="J412" i="11" s="1"/>
  <c r="F410" i="11"/>
  <c r="H410" i="5"/>
  <c r="I410" i="11" s="1"/>
  <c r="G405" i="11"/>
  <c r="I405" i="5"/>
  <c r="G396" i="11"/>
  <c r="I396" i="5"/>
  <c r="F394" i="11"/>
  <c r="H394" i="5"/>
  <c r="I394" i="11" s="1"/>
  <c r="G389" i="11"/>
  <c r="I389" i="5"/>
  <c r="D382" i="11"/>
  <c r="J382" i="5"/>
  <c r="K382" i="11" s="1"/>
  <c r="D374" i="11"/>
  <c r="J374" i="5"/>
  <c r="K374" i="11" s="1"/>
  <c r="D366" i="11"/>
  <c r="J366" i="5"/>
  <c r="K366" i="11" s="1"/>
  <c r="D363" i="11"/>
  <c r="D361" i="11"/>
  <c r="J361" i="5"/>
  <c r="K361" i="11" s="1"/>
  <c r="D359" i="11"/>
  <c r="J359" i="5"/>
  <c r="K359" i="11" s="1"/>
  <c r="K359" i="5"/>
  <c r="L359" i="11" s="1"/>
  <c r="D357" i="11"/>
  <c r="J357" i="5"/>
  <c r="K357" i="11" s="1"/>
  <c r="D355" i="11"/>
  <c r="J355" i="5"/>
  <c r="K355" i="11" s="1"/>
  <c r="D353" i="11"/>
  <c r="J353" i="5"/>
  <c r="K353" i="11" s="1"/>
  <c r="D351" i="11"/>
  <c r="D349" i="11"/>
  <c r="D347" i="11"/>
  <c r="J347" i="5"/>
  <c r="K347" i="11" s="1"/>
  <c r="D345" i="11"/>
  <c r="J345" i="5"/>
  <c r="K345" i="11" s="1"/>
  <c r="D343" i="11"/>
  <c r="J343" i="5"/>
  <c r="D341" i="11"/>
  <c r="J341" i="5"/>
  <c r="K341" i="11" s="1"/>
  <c r="D339" i="11"/>
  <c r="J339" i="5"/>
  <c r="K339" i="11" s="1"/>
  <c r="D337" i="11"/>
  <c r="J337" i="5"/>
  <c r="K337" i="11" s="1"/>
  <c r="D335" i="11"/>
  <c r="J335" i="5"/>
  <c r="K335" i="11" s="1"/>
  <c r="D332" i="11"/>
  <c r="J332" i="5"/>
  <c r="K332" i="11" s="1"/>
  <c r="D330" i="11"/>
  <c r="J330" i="5"/>
  <c r="K330" i="11" s="1"/>
  <c r="D328" i="11"/>
  <c r="J328" i="5"/>
  <c r="K328" i="11" s="1"/>
  <c r="K328" i="5"/>
  <c r="L328" i="11" s="1"/>
  <c r="D326" i="11"/>
  <c r="D324" i="11"/>
  <c r="J324" i="5"/>
  <c r="K324" i="11" s="1"/>
  <c r="K324" i="5"/>
  <c r="L324" i="11" s="1"/>
  <c r="D322" i="11"/>
  <c r="J322" i="5"/>
  <c r="K322" i="11" s="1"/>
  <c r="D320" i="11"/>
  <c r="J320" i="5"/>
  <c r="K320" i="11" s="1"/>
  <c r="D318" i="11"/>
  <c r="J318" i="5"/>
  <c r="K318" i="11" s="1"/>
  <c r="D316" i="11"/>
  <c r="J316" i="5"/>
  <c r="K316" i="11" s="1"/>
  <c r="D314" i="11"/>
  <c r="J314" i="5"/>
  <c r="K314" i="11" s="1"/>
  <c r="K314" i="5"/>
  <c r="L314" i="11" s="1"/>
  <c r="D312" i="11"/>
  <c r="J312" i="5"/>
  <c r="K312" i="11" s="1"/>
  <c r="D310" i="11"/>
  <c r="D308" i="11"/>
  <c r="J308" i="5"/>
  <c r="K308" i="11" s="1"/>
  <c r="D306" i="11"/>
  <c r="J306" i="5"/>
  <c r="K306" i="11" s="1"/>
  <c r="F296" i="11"/>
  <c r="H296" i="5"/>
  <c r="I296" i="11" s="1"/>
  <c r="D294" i="11"/>
  <c r="F289" i="11"/>
  <c r="H289" i="5"/>
  <c r="I289" i="11" s="1"/>
  <c r="G272" i="11"/>
  <c r="I272" i="5"/>
  <c r="J272" i="11" s="1"/>
  <c r="G265" i="11"/>
  <c r="I265" i="5"/>
  <c r="J265" i="11" s="1"/>
  <c r="G256" i="11"/>
  <c r="I256" i="5"/>
  <c r="G249" i="11"/>
  <c r="I249" i="5"/>
  <c r="J249" i="11" s="1"/>
  <c r="G239" i="11"/>
  <c r="I239" i="5"/>
  <c r="J239" i="11" s="1"/>
  <c r="F237" i="11"/>
  <c r="H237" i="5"/>
  <c r="I237" i="11" s="1"/>
  <c r="G232" i="11"/>
  <c r="I232" i="5"/>
  <c r="G223" i="11"/>
  <c r="I223" i="5"/>
  <c r="J223" i="11" s="1"/>
  <c r="F221" i="11"/>
  <c r="H221" i="5"/>
  <c r="I221" i="11" s="1"/>
  <c r="G207" i="11"/>
  <c r="I207" i="5"/>
  <c r="F205" i="11"/>
  <c r="H205" i="5"/>
  <c r="I205" i="11" s="1"/>
  <c r="G200" i="11"/>
  <c r="I200" i="5"/>
  <c r="G191" i="11"/>
  <c r="I191" i="5"/>
  <c r="F189" i="11"/>
  <c r="H189" i="5"/>
  <c r="I189" i="11" s="1"/>
  <c r="D181" i="11"/>
  <c r="J181" i="5"/>
  <c r="K181" i="11" s="1"/>
  <c r="D173" i="11"/>
  <c r="J173" i="5"/>
  <c r="K173" i="11" s="1"/>
  <c r="D165" i="11"/>
  <c r="D157" i="11"/>
  <c r="J157" i="5"/>
  <c r="K157" i="11" s="1"/>
  <c r="K157" i="5"/>
  <c r="L157" i="11" s="1"/>
  <c r="D149" i="11"/>
  <c r="J149" i="5"/>
  <c r="K149" i="11" s="1"/>
  <c r="K149" i="5"/>
  <c r="L149" i="11" s="1"/>
  <c r="D141" i="11"/>
  <c r="F132" i="11"/>
  <c r="H132" i="5"/>
  <c r="I132" i="11" s="1"/>
  <c r="F123" i="11"/>
  <c r="H123" i="5"/>
  <c r="I123" i="11" s="1"/>
  <c r="D121" i="11"/>
  <c r="J121" i="5"/>
  <c r="K121" i="11" s="1"/>
  <c r="G115" i="11"/>
  <c r="I115" i="5"/>
  <c r="F113" i="11"/>
  <c r="H113" i="5"/>
  <c r="I113" i="11" s="1"/>
  <c r="D105" i="11"/>
  <c r="D97" i="11"/>
  <c r="J97" i="5"/>
  <c r="K97" i="11" s="1"/>
  <c r="D89" i="11"/>
  <c r="D81" i="11"/>
  <c r="D73" i="11"/>
  <c r="J73" i="5"/>
  <c r="K73" i="11" s="1"/>
  <c r="D65" i="11"/>
  <c r="J65" i="5"/>
  <c r="K65" i="11" s="1"/>
  <c r="D57" i="11"/>
  <c r="J359" i="6"/>
  <c r="K818" i="11" s="1"/>
  <c r="D818" i="11"/>
  <c r="J351" i="6"/>
  <c r="K810" i="11" s="1"/>
  <c r="D810" i="11"/>
  <c r="J335" i="6"/>
  <c r="K794" i="11" s="1"/>
  <c r="D794" i="11"/>
  <c r="J327" i="6"/>
  <c r="K786" i="11" s="1"/>
  <c r="D786" i="11"/>
  <c r="J319" i="6"/>
  <c r="K778" i="11" s="1"/>
  <c r="D778" i="11"/>
  <c r="J303" i="6"/>
  <c r="K762" i="11" s="1"/>
  <c r="D762" i="11"/>
  <c r="J263" i="6"/>
  <c r="K722" i="11" s="1"/>
  <c r="D722" i="11"/>
  <c r="J149" i="6"/>
  <c r="K608" i="11" s="1"/>
  <c r="D608" i="11"/>
  <c r="H379" i="6"/>
  <c r="I838" i="11" s="1"/>
  <c r="F838" i="11"/>
  <c r="H371" i="6"/>
  <c r="I830" i="11" s="1"/>
  <c r="F830" i="11"/>
  <c r="H362" i="6"/>
  <c r="I821" i="11" s="1"/>
  <c r="F821" i="11"/>
  <c r="H354" i="6"/>
  <c r="I813" i="11" s="1"/>
  <c r="F813" i="11"/>
  <c r="H345" i="6"/>
  <c r="I804" i="11" s="1"/>
  <c r="F804" i="11"/>
  <c r="H337" i="6"/>
  <c r="I796" i="11" s="1"/>
  <c r="F796" i="11"/>
  <c r="H329" i="6"/>
  <c r="I788" i="11" s="1"/>
  <c r="F788" i="11"/>
  <c r="H321" i="6"/>
  <c r="I780" i="11" s="1"/>
  <c r="F780" i="11"/>
  <c r="H313" i="6"/>
  <c r="I772" i="11" s="1"/>
  <c r="F772" i="11"/>
  <c r="H305" i="6"/>
  <c r="I764" i="11" s="1"/>
  <c r="F764" i="11"/>
  <c r="H297" i="6"/>
  <c r="I756" i="11" s="1"/>
  <c r="F756" i="11"/>
  <c r="H289" i="6"/>
  <c r="I748" i="11" s="1"/>
  <c r="F748" i="11"/>
  <c r="H281" i="6"/>
  <c r="I740" i="11" s="1"/>
  <c r="F740" i="11"/>
  <c r="H273" i="6"/>
  <c r="I732" i="11" s="1"/>
  <c r="F732" i="11"/>
  <c r="H265" i="6"/>
  <c r="I724" i="11" s="1"/>
  <c r="F724" i="11"/>
  <c r="H257" i="6"/>
  <c r="I716" i="11" s="1"/>
  <c r="F716" i="11"/>
  <c r="H248" i="6"/>
  <c r="I707" i="11" s="1"/>
  <c r="F707" i="11"/>
  <c r="H240" i="6"/>
  <c r="I699" i="11" s="1"/>
  <c r="F699" i="11"/>
  <c r="H232" i="6"/>
  <c r="I691" i="11" s="1"/>
  <c r="F691" i="11"/>
  <c r="H223" i="6"/>
  <c r="I682" i="11" s="1"/>
  <c r="F682" i="11"/>
  <c r="H214" i="6"/>
  <c r="I673" i="11" s="1"/>
  <c r="F673" i="11"/>
  <c r="H206" i="6"/>
  <c r="I665" i="11" s="1"/>
  <c r="F665" i="11"/>
  <c r="H198" i="6"/>
  <c r="I657" i="11" s="1"/>
  <c r="F657" i="11"/>
  <c r="H186" i="6"/>
  <c r="I645" i="11" s="1"/>
  <c r="F645" i="11"/>
  <c r="H178" i="6"/>
  <c r="I637" i="11" s="1"/>
  <c r="F637" i="11"/>
  <c r="H170" i="6"/>
  <c r="I629" i="11" s="1"/>
  <c r="F629" i="11"/>
  <c r="H162" i="6"/>
  <c r="I621" i="11" s="1"/>
  <c r="F621" i="11"/>
  <c r="H154" i="6"/>
  <c r="I613" i="11" s="1"/>
  <c r="F613" i="11"/>
  <c r="H146" i="6"/>
  <c r="I605" i="11" s="1"/>
  <c r="F605" i="11"/>
  <c r="I384" i="6"/>
  <c r="G843" i="11"/>
  <c r="I376" i="6"/>
  <c r="J835" i="11" s="1"/>
  <c r="G835" i="11"/>
  <c r="I368" i="6"/>
  <c r="J827" i="11" s="1"/>
  <c r="G827" i="11"/>
  <c r="I359" i="6"/>
  <c r="J818" i="11" s="1"/>
  <c r="G818" i="11"/>
  <c r="I351" i="6"/>
  <c r="G810" i="11"/>
  <c r="I334" i="6"/>
  <c r="J793" i="11" s="1"/>
  <c r="G793" i="11"/>
  <c r="I326" i="6"/>
  <c r="J785" i="11" s="1"/>
  <c r="G785" i="11"/>
  <c r="I318" i="6"/>
  <c r="G777" i="11"/>
  <c r="I310" i="6"/>
  <c r="J769" i="11" s="1"/>
  <c r="G769" i="11"/>
  <c r="I302" i="6"/>
  <c r="G761" i="11"/>
  <c r="I294" i="6"/>
  <c r="J753" i="11" s="1"/>
  <c r="G753" i="11"/>
  <c r="I286" i="6"/>
  <c r="J745" i="11" s="1"/>
  <c r="G745" i="11"/>
  <c r="I278" i="6"/>
  <c r="G737" i="11"/>
  <c r="I270" i="6"/>
  <c r="J729" i="11" s="1"/>
  <c r="G729" i="11"/>
  <c r="I262" i="6"/>
  <c r="J721" i="11" s="1"/>
  <c r="G721" i="11"/>
  <c r="I254" i="6"/>
  <c r="J713" i="11" s="1"/>
  <c r="G713" i="11"/>
  <c r="I245" i="6"/>
  <c r="J704" i="11" s="1"/>
  <c r="G704" i="11"/>
  <c r="I237" i="6"/>
  <c r="J696" i="11" s="1"/>
  <c r="G696" i="11"/>
  <c r="I228" i="6"/>
  <c r="J687" i="11" s="1"/>
  <c r="G687" i="11"/>
  <c r="I219" i="6"/>
  <c r="G678" i="11"/>
  <c r="I211" i="6"/>
  <c r="J670" i="11" s="1"/>
  <c r="G670" i="11"/>
  <c r="I203" i="6"/>
  <c r="J662" i="11" s="1"/>
  <c r="G662" i="11"/>
  <c r="I193" i="6"/>
  <c r="G652" i="11"/>
  <c r="I183" i="6"/>
  <c r="J642" i="11" s="1"/>
  <c r="G642" i="11"/>
  <c r="I175" i="6"/>
  <c r="J634" i="11" s="1"/>
  <c r="G634" i="11"/>
  <c r="I167" i="6"/>
  <c r="J626" i="11" s="1"/>
  <c r="G626" i="11"/>
  <c r="I159" i="6"/>
  <c r="J618" i="11" s="1"/>
  <c r="G618" i="11"/>
  <c r="I151" i="6"/>
  <c r="J610" i="11" s="1"/>
  <c r="G610" i="11"/>
  <c r="I143" i="6"/>
  <c r="J602" i="11" s="1"/>
  <c r="G602" i="11"/>
  <c r="I134" i="6"/>
  <c r="J593" i="11" s="1"/>
  <c r="G593" i="11"/>
  <c r="I126" i="6"/>
  <c r="J585" i="11" s="1"/>
  <c r="G585" i="11"/>
  <c r="H201" i="5"/>
  <c r="I201" i="11" s="1"/>
  <c r="L334" i="5"/>
  <c r="M334" i="11" s="1"/>
  <c r="J334" i="11"/>
  <c r="K332" i="5"/>
  <c r="L332" i="11" s="1"/>
  <c r="J141" i="5"/>
  <c r="K141" i="11" s="1"/>
  <c r="G5" i="11"/>
  <c r="I5" i="5"/>
  <c r="L5" i="5" s="1"/>
  <c r="M5" i="11" s="1"/>
  <c r="G3" i="11"/>
  <c r="I3" i="5"/>
  <c r="G459" i="11"/>
  <c r="I459" i="5"/>
  <c r="J459" i="11" s="1"/>
  <c r="D457" i="11"/>
  <c r="K457" i="5"/>
  <c r="L457" i="11" s="1"/>
  <c r="J457" i="5"/>
  <c r="K457" i="11" s="1"/>
  <c r="D450" i="11"/>
  <c r="J450" i="5"/>
  <c r="K450" i="11" s="1"/>
  <c r="K450" i="5"/>
  <c r="L450" i="11" s="1"/>
  <c r="D448" i="11"/>
  <c r="J448" i="5"/>
  <c r="K448" i="11" s="1"/>
  <c r="D446" i="11"/>
  <c r="D444" i="11"/>
  <c r="J444" i="5"/>
  <c r="K444" i="11" s="1"/>
  <c r="D442" i="11"/>
  <c r="D440" i="11"/>
  <c r="J440" i="5"/>
  <c r="K440" i="11" s="1"/>
  <c r="D438" i="11"/>
  <c r="D436" i="11"/>
  <c r="D434" i="11"/>
  <c r="D432" i="11"/>
  <c r="F428" i="11"/>
  <c r="H428" i="5"/>
  <c r="I428" i="11" s="1"/>
  <c r="G423" i="11"/>
  <c r="I423" i="5"/>
  <c r="M423" i="5" s="1"/>
  <c r="N423" i="11" s="1"/>
  <c r="G414" i="11"/>
  <c r="I414" i="5"/>
  <c r="J414" i="11" s="1"/>
  <c r="F412" i="11"/>
  <c r="H412" i="5"/>
  <c r="I412" i="11" s="1"/>
  <c r="G398" i="11"/>
  <c r="I398" i="5"/>
  <c r="J398" i="11" s="1"/>
  <c r="F396" i="11"/>
  <c r="H396" i="5"/>
  <c r="I396" i="11" s="1"/>
  <c r="G381" i="11"/>
  <c r="I381" i="5"/>
  <c r="D379" i="11"/>
  <c r="J379" i="5"/>
  <c r="K379" i="11" s="1"/>
  <c r="F376" i="11"/>
  <c r="H376" i="5"/>
  <c r="I376" i="11" s="1"/>
  <c r="G373" i="11"/>
  <c r="I373" i="5"/>
  <c r="D371" i="11"/>
  <c r="J371" i="5"/>
  <c r="K371" i="11" s="1"/>
  <c r="F368" i="11"/>
  <c r="H368" i="5"/>
  <c r="I368" i="11" s="1"/>
  <c r="G365" i="11"/>
  <c r="I365" i="5"/>
  <c r="F298" i="11"/>
  <c r="H298" i="5"/>
  <c r="I298" i="11" s="1"/>
  <c r="D296" i="11"/>
  <c r="J296" i="5"/>
  <c r="K296" i="11" s="1"/>
  <c r="F291" i="11"/>
  <c r="H291" i="5"/>
  <c r="I291" i="11" s="1"/>
  <c r="F282" i="11"/>
  <c r="H282" i="5"/>
  <c r="I282" i="11" s="1"/>
  <c r="G274" i="11"/>
  <c r="I274" i="5"/>
  <c r="J274" i="11" s="1"/>
  <c r="F272" i="11"/>
  <c r="H272" i="5"/>
  <c r="I272" i="11" s="1"/>
  <c r="G267" i="11"/>
  <c r="I267" i="5"/>
  <c r="J267" i="11" s="1"/>
  <c r="G258" i="11"/>
  <c r="I258" i="5"/>
  <c r="J258" i="11" s="1"/>
  <c r="F256" i="11"/>
  <c r="H256" i="5"/>
  <c r="I256" i="11" s="1"/>
  <c r="G251" i="11"/>
  <c r="I251" i="5"/>
  <c r="J251" i="11" s="1"/>
  <c r="G241" i="11"/>
  <c r="I241" i="5"/>
  <c r="J241" i="11" s="1"/>
  <c r="F239" i="11"/>
  <c r="H239" i="5"/>
  <c r="I239" i="11" s="1"/>
  <c r="G234" i="11"/>
  <c r="I234" i="5"/>
  <c r="G225" i="11"/>
  <c r="I225" i="5"/>
  <c r="J225" i="11" s="1"/>
  <c r="F223" i="11"/>
  <c r="H223" i="5"/>
  <c r="I223" i="11" s="1"/>
  <c r="G218" i="11"/>
  <c r="I218" i="5"/>
  <c r="J218" i="11" s="1"/>
  <c r="G209" i="11"/>
  <c r="I209" i="5"/>
  <c r="J209" i="11" s="1"/>
  <c r="F207" i="11"/>
  <c r="H207" i="5"/>
  <c r="I207" i="11" s="1"/>
  <c r="G202" i="11"/>
  <c r="I202" i="5"/>
  <c r="G193" i="11"/>
  <c r="I193" i="5"/>
  <c r="J193" i="11" s="1"/>
  <c r="F191" i="11"/>
  <c r="H191" i="5"/>
  <c r="I191" i="11" s="1"/>
  <c r="D186" i="11"/>
  <c r="J186" i="5"/>
  <c r="K186" i="11" s="1"/>
  <c r="F183" i="11"/>
  <c r="H183" i="5"/>
  <c r="I183" i="11" s="1"/>
  <c r="G180" i="11"/>
  <c r="I180" i="5"/>
  <c r="D178" i="11"/>
  <c r="J178" i="5"/>
  <c r="K178" i="11" s="1"/>
  <c r="F175" i="11"/>
  <c r="H175" i="5"/>
  <c r="I175" i="11" s="1"/>
  <c r="G172" i="11"/>
  <c r="I172" i="5"/>
  <c r="D170" i="11"/>
  <c r="J170" i="5"/>
  <c r="K170" i="11" s="1"/>
  <c r="F167" i="11"/>
  <c r="H167" i="5"/>
  <c r="I167" i="11" s="1"/>
  <c r="G164" i="11"/>
  <c r="I164" i="5"/>
  <c r="J164" i="11" s="1"/>
  <c r="D162" i="11"/>
  <c r="J162" i="5"/>
  <c r="K162" i="11" s="1"/>
  <c r="K162" i="5"/>
  <c r="L162" i="11" s="1"/>
  <c r="F159" i="11"/>
  <c r="H159" i="5"/>
  <c r="I159" i="11" s="1"/>
  <c r="G156" i="11"/>
  <c r="I156" i="5"/>
  <c r="D154" i="11"/>
  <c r="J154" i="5"/>
  <c r="K154" i="11" s="1"/>
  <c r="K154" i="5"/>
  <c r="L154" i="11" s="1"/>
  <c r="F151" i="11"/>
  <c r="H151" i="5"/>
  <c r="I151" i="11" s="1"/>
  <c r="G148" i="11"/>
  <c r="I148" i="5"/>
  <c r="D146" i="11"/>
  <c r="J146" i="5"/>
  <c r="K146" i="11" s="1"/>
  <c r="F143" i="11"/>
  <c r="H143" i="5"/>
  <c r="I143" i="11" s="1"/>
  <c r="G140" i="11"/>
  <c r="I140" i="5"/>
  <c r="D138" i="11"/>
  <c r="J138" i="5"/>
  <c r="K138" i="11" s="1"/>
  <c r="F135" i="11"/>
  <c r="H135" i="5"/>
  <c r="I135" i="11" s="1"/>
  <c r="F125" i="11"/>
  <c r="H125" i="5"/>
  <c r="I125" i="11" s="1"/>
  <c r="D123" i="11"/>
  <c r="J123" i="5"/>
  <c r="K123" i="11" s="1"/>
  <c r="F118" i="11"/>
  <c r="H118" i="5"/>
  <c r="I118" i="11" s="1"/>
  <c r="F115" i="11"/>
  <c r="H115" i="5"/>
  <c r="I115" i="11" s="1"/>
  <c r="D110" i="11"/>
  <c r="J110" i="5"/>
  <c r="K110" i="11" s="1"/>
  <c r="K110" i="5"/>
  <c r="L110" i="11" s="1"/>
  <c r="F107" i="11"/>
  <c r="H107" i="5"/>
  <c r="I107" i="11" s="1"/>
  <c r="G104" i="11"/>
  <c r="I104" i="5"/>
  <c r="D102" i="11"/>
  <c r="F99" i="11"/>
  <c r="H99" i="5"/>
  <c r="I99" i="11" s="1"/>
  <c r="G96" i="11"/>
  <c r="I96" i="5"/>
  <c r="J96" i="11" s="1"/>
  <c r="D94" i="11"/>
  <c r="F91" i="11"/>
  <c r="H91" i="5"/>
  <c r="I91" i="11" s="1"/>
  <c r="G88" i="11"/>
  <c r="I88" i="5"/>
  <c r="J88" i="11" s="1"/>
  <c r="D86" i="11"/>
  <c r="J86" i="5"/>
  <c r="K86" i="11" s="1"/>
  <c r="K86" i="5"/>
  <c r="L86" i="11" s="1"/>
  <c r="F83" i="11"/>
  <c r="H83" i="5"/>
  <c r="I83" i="11" s="1"/>
  <c r="G80" i="11"/>
  <c r="I80" i="5"/>
  <c r="D78" i="11"/>
  <c r="J78" i="5"/>
  <c r="K78" i="11" s="1"/>
  <c r="K78" i="5"/>
  <c r="L78" i="11" s="1"/>
  <c r="F75" i="11"/>
  <c r="H75" i="5"/>
  <c r="I75" i="11" s="1"/>
  <c r="G72" i="11"/>
  <c r="I72" i="5"/>
  <c r="D70" i="11"/>
  <c r="J70" i="5"/>
  <c r="K70" i="11" s="1"/>
  <c r="F67" i="11"/>
  <c r="H67" i="5"/>
  <c r="I67" i="11" s="1"/>
  <c r="G64" i="11"/>
  <c r="I64" i="5"/>
  <c r="D62" i="11"/>
  <c r="J62" i="5"/>
  <c r="K62" i="11" s="1"/>
  <c r="F59" i="11"/>
  <c r="H59" i="5"/>
  <c r="I59" i="11" s="1"/>
  <c r="D56" i="11"/>
  <c r="K56" i="5"/>
  <c r="L56" i="11" s="1"/>
  <c r="J56" i="5"/>
  <c r="K56" i="11" s="1"/>
  <c r="D54" i="11"/>
  <c r="J54" i="5"/>
  <c r="K54" i="11" s="1"/>
  <c r="D52" i="11"/>
  <c r="J52" i="5"/>
  <c r="K52" i="11" s="1"/>
  <c r="D50" i="11"/>
  <c r="D48" i="11"/>
  <c r="D46" i="11"/>
  <c r="J46" i="5"/>
  <c r="K46" i="11" s="1"/>
  <c r="D44" i="11"/>
  <c r="D42" i="11"/>
  <c r="J42" i="5"/>
  <c r="K42" i="11" s="1"/>
  <c r="D40" i="11"/>
  <c r="D38" i="11"/>
  <c r="J38" i="5"/>
  <c r="K38" i="11" s="1"/>
  <c r="D36" i="11"/>
  <c r="J36" i="5"/>
  <c r="K36" i="11" s="1"/>
  <c r="D34" i="11"/>
  <c r="J34" i="5"/>
  <c r="K34" i="11" s="1"/>
  <c r="D32" i="11"/>
  <c r="J32" i="5"/>
  <c r="K32" i="11" s="1"/>
  <c r="D30" i="11"/>
  <c r="J30" i="5"/>
  <c r="K30" i="11" s="1"/>
  <c r="D28" i="11"/>
  <c r="K28" i="5"/>
  <c r="L28" i="11" s="1"/>
  <c r="J28" i="5"/>
  <c r="K28" i="11" s="1"/>
  <c r="D26" i="11"/>
  <c r="D24" i="11"/>
  <c r="D22" i="11"/>
  <c r="J22" i="5"/>
  <c r="K22" i="11" s="1"/>
  <c r="D20" i="11"/>
  <c r="D18" i="11"/>
  <c r="J18" i="5"/>
  <c r="K18" i="11" s="1"/>
  <c r="D16" i="11"/>
  <c r="D14" i="11"/>
  <c r="J14" i="5"/>
  <c r="K14" i="11" s="1"/>
  <c r="D12" i="11"/>
  <c r="D10" i="11"/>
  <c r="D8" i="11"/>
  <c r="J8" i="5"/>
  <c r="K8" i="11" s="1"/>
  <c r="D6" i="11"/>
  <c r="J6" i="5"/>
  <c r="K6" i="11" s="1"/>
  <c r="J383" i="6"/>
  <c r="K842" i="11" s="1"/>
  <c r="D842" i="11"/>
  <c r="D793" i="11"/>
  <c r="J334" i="6"/>
  <c r="K793" i="11" s="1"/>
  <c r="J318" i="6"/>
  <c r="K777" i="11" s="1"/>
  <c r="D777" i="11"/>
  <c r="J286" i="6"/>
  <c r="K745" i="11" s="1"/>
  <c r="D745" i="11"/>
  <c r="D737" i="11"/>
  <c r="J278" i="6"/>
  <c r="K737" i="11" s="1"/>
  <c r="J262" i="6"/>
  <c r="K721" i="11" s="1"/>
  <c r="D721" i="11"/>
  <c r="J246" i="6"/>
  <c r="K705" i="11" s="1"/>
  <c r="D705" i="11"/>
  <c r="H378" i="6"/>
  <c r="I837" i="11" s="1"/>
  <c r="F837" i="11"/>
  <c r="H370" i="6"/>
  <c r="I829" i="11" s="1"/>
  <c r="F829" i="11"/>
  <c r="H361" i="6"/>
  <c r="I820" i="11" s="1"/>
  <c r="F820" i="11"/>
  <c r="H353" i="6"/>
  <c r="I812" i="11" s="1"/>
  <c r="F812" i="11"/>
  <c r="H344" i="6"/>
  <c r="I803" i="11" s="1"/>
  <c r="F803" i="11"/>
  <c r="H336" i="6"/>
  <c r="I795" i="11" s="1"/>
  <c r="F795" i="11"/>
  <c r="H328" i="6"/>
  <c r="I787" i="11" s="1"/>
  <c r="F787" i="11"/>
  <c r="H320" i="6"/>
  <c r="I779" i="11" s="1"/>
  <c r="F779" i="11"/>
  <c r="H312" i="6"/>
  <c r="I771" i="11" s="1"/>
  <c r="F771" i="11"/>
  <c r="H304" i="6"/>
  <c r="I763" i="11" s="1"/>
  <c r="F763" i="11"/>
  <c r="H296" i="6"/>
  <c r="I755" i="11" s="1"/>
  <c r="F755" i="11"/>
  <c r="H288" i="6"/>
  <c r="I747" i="11" s="1"/>
  <c r="F747" i="11"/>
  <c r="H280" i="6"/>
  <c r="I739" i="11" s="1"/>
  <c r="F739" i="11"/>
  <c r="H272" i="6"/>
  <c r="I731" i="11" s="1"/>
  <c r="F731" i="11"/>
  <c r="H264" i="6"/>
  <c r="I723" i="11" s="1"/>
  <c r="F723" i="11"/>
  <c r="H256" i="6"/>
  <c r="I715" i="11" s="1"/>
  <c r="F715" i="11"/>
  <c r="F706" i="11"/>
  <c r="H247" i="6"/>
  <c r="I706" i="11" s="1"/>
  <c r="H239" i="6"/>
  <c r="I698" i="11" s="1"/>
  <c r="F698" i="11"/>
  <c r="H230" i="6"/>
  <c r="I689" i="11" s="1"/>
  <c r="F689" i="11"/>
  <c r="H222" i="6"/>
  <c r="I681" i="11" s="1"/>
  <c r="F681" i="11"/>
  <c r="H213" i="6"/>
  <c r="I672" i="11" s="1"/>
  <c r="F672" i="11"/>
  <c r="H205" i="6"/>
  <c r="I664" i="11" s="1"/>
  <c r="F664" i="11"/>
  <c r="H197" i="6"/>
  <c r="I656" i="11" s="1"/>
  <c r="F656" i="11"/>
  <c r="H177" i="6"/>
  <c r="I636" i="11" s="1"/>
  <c r="F636" i="11"/>
  <c r="H169" i="6"/>
  <c r="I628" i="11" s="1"/>
  <c r="F628" i="11"/>
  <c r="H161" i="6"/>
  <c r="I620" i="11" s="1"/>
  <c r="F620" i="11"/>
  <c r="H153" i="6"/>
  <c r="I612" i="11" s="1"/>
  <c r="F612" i="11"/>
  <c r="H145" i="6"/>
  <c r="I604" i="11" s="1"/>
  <c r="F604" i="11"/>
  <c r="I383" i="6"/>
  <c r="J842" i="11" s="1"/>
  <c r="G842" i="11"/>
  <c r="I375" i="6"/>
  <c r="G834" i="11"/>
  <c r="I367" i="6"/>
  <c r="G826" i="11"/>
  <c r="I358" i="6"/>
  <c r="J817" i="11" s="1"/>
  <c r="G817" i="11"/>
  <c r="I350" i="6"/>
  <c r="J809" i="11" s="1"/>
  <c r="G809" i="11"/>
  <c r="I341" i="6"/>
  <c r="J800" i="11" s="1"/>
  <c r="G800" i="11"/>
  <c r="I333" i="6"/>
  <c r="J792" i="11" s="1"/>
  <c r="G792" i="11"/>
  <c r="I325" i="6"/>
  <c r="G784" i="11"/>
  <c r="I317" i="6"/>
  <c r="J776" i="11" s="1"/>
  <c r="G776" i="11"/>
  <c r="I309" i="6"/>
  <c r="J768" i="11" s="1"/>
  <c r="G768" i="11"/>
  <c r="I301" i="6"/>
  <c r="G760" i="11"/>
  <c r="I293" i="6"/>
  <c r="G752" i="11"/>
  <c r="I285" i="6"/>
  <c r="G744" i="11"/>
  <c r="I277" i="6"/>
  <c r="J736" i="11" s="1"/>
  <c r="G736" i="11"/>
  <c r="I269" i="6"/>
  <c r="J728" i="11" s="1"/>
  <c r="G728" i="11"/>
  <c r="I261" i="6"/>
  <c r="J720" i="11" s="1"/>
  <c r="G720" i="11"/>
  <c r="I253" i="6"/>
  <c r="G712" i="11"/>
  <c r="I244" i="6"/>
  <c r="J703" i="11" s="1"/>
  <c r="G703" i="11"/>
  <c r="I236" i="6"/>
  <c r="G695" i="11"/>
  <c r="I227" i="6"/>
  <c r="J686" i="11" s="1"/>
  <c r="G686" i="11"/>
  <c r="I218" i="6"/>
  <c r="J677" i="11" s="1"/>
  <c r="G677" i="11"/>
  <c r="I210" i="6"/>
  <c r="J669" i="11" s="1"/>
  <c r="G669" i="11"/>
  <c r="I202" i="6"/>
  <c r="J661" i="11" s="1"/>
  <c r="G661" i="11"/>
  <c r="I192" i="6"/>
  <c r="J651" i="11" s="1"/>
  <c r="G651" i="11"/>
  <c r="I182" i="6"/>
  <c r="J641" i="11" s="1"/>
  <c r="G641" i="11"/>
  <c r="I174" i="6"/>
  <c r="G633" i="11"/>
  <c r="I166" i="6"/>
  <c r="J625" i="11" s="1"/>
  <c r="G625" i="11"/>
  <c r="I158" i="6"/>
  <c r="J617" i="11" s="1"/>
  <c r="G617" i="11"/>
  <c r="I150" i="6"/>
  <c r="J609" i="11" s="1"/>
  <c r="G609" i="11"/>
  <c r="I142" i="6"/>
  <c r="J601" i="11" s="1"/>
  <c r="G601" i="11"/>
  <c r="I133" i="6"/>
  <c r="J592" i="11" s="1"/>
  <c r="G592" i="11"/>
  <c r="I125" i="6"/>
  <c r="J584" i="11" s="1"/>
  <c r="G584" i="11"/>
  <c r="I117" i="6"/>
  <c r="J576" i="11" s="1"/>
  <c r="G576" i="11"/>
  <c r="I109" i="6"/>
  <c r="J568" i="11" s="1"/>
  <c r="G568" i="11"/>
  <c r="I99" i="6"/>
  <c r="J558" i="11" s="1"/>
  <c r="G558" i="11"/>
  <c r="I90" i="6"/>
  <c r="J549" i="11" s="1"/>
  <c r="G549" i="11"/>
  <c r="I82" i="6"/>
  <c r="J541" i="11" s="1"/>
  <c r="G541" i="11"/>
  <c r="I74" i="6"/>
  <c r="J533" i="11" s="1"/>
  <c r="G533" i="11"/>
  <c r="I66" i="6"/>
  <c r="J525" i="11" s="1"/>
  <c r="G525" i="11"/>
  <c r="I58" i="6"/>
  <c r="J517" i="11" s="1"/>
  <c r="G517" i="11"/>
  <c r="I49" i="6"/>
  <c r="J508" i="11" s="1"/>
  <c r="G508" i="11"/>
  <c r="I40" i="6"/>
  <c r="G499" i="11"/>
  <c r="I32" i="6"/>
  <c r="J491" i="11" s="1"/>
  <c r="G491" i="11"/>
  <c r="I24" i="6"/>
  <c r="G483" i="11"/>
  <c r="I15" i="6"/>
  <c r="J474" i="11" s="1"/>
  <c r="G474" i="11"/>
  <c r="I7" i="6"/>
  <c r="J466" i="11" s="1"/>
  <c r="G466" i="11"/>
  <c r="H290" i="5"/>
  <c r="I290" i="11" s="1"/>
  <c r="H270" i="5"/>
  <c r="I270" i="11" s="1"/>
  <c r="I454" i="5"/>
  <c r="J454" i="11" s="1"/>
  <c r="I407" i="5"/>
  <c r="J407" i="11" s="1"/>
  <c r="D452" i="11"/>
  <c r="K452" i="5"/>
  <c r="L452" i="11" s="1"/>
  <c r="G422" i="11"/>
  <c r="I422" i="5"/>
  <c r="J422" i="11" s="1"/>
  <c r="F420" i="11"/>
  <c r="H420" i="5"/>
  <c r="I420" i="11" s="1"/>
  <c r="G415" i="11"/>
  <c r="I415" i="5"/>
  <c r="G406" i="11"/>
  <c r="I406" i="5"/>
  <c r="F404" i="11"/>
  <c r="H404" i="5"/>
  <c r="I404" i="11" s="1"/>
  <c r="G399" i="11"/>
  <c r="I399" i="5"/>
  <c r="G390" i="11"/>
  <c r="I390" i="5"/>
  <c r="J390" i="11" s="1"/>
  <c r="F388" i="11"/>
  <c r="H388" i="5"/>
  <c r="I388" i="11" s="1"/>
  <c r="D383" i="11"/>
  <c r="J383" i="5"/>
  <c r="K383" i="11" s="1"/>
  <c r="F380" i="11"/>
  <c r="H380" i="5"/>
  <c r="I380" i="11" s="1"/>
  <c r="D375" i="11"/>
  <c r="J375" i="5"/>
  <c r="K375" i="11" s="1"/>
  <c r="F372" i="11"/>
  <c r="H372" i="5"/>
  <c r="I372" i="11" s="1"/>
  <c r="G369" i="11"/>
  <c r="I369" i="5"/>
  <c r="J369" i="11" s="1"/>
  <c r="D367" i="11"/>
  <c r="J367" i="5"/>
  <c r="K367" i="11" s="1"/>
  <c r="G363" i="11"/>
  <c r="I363" i="5"/>
  <c r="G361" i="11"/>
  <c r="I361" i="5"/>
  <c r="J361" i="11" s="1"/>
  <c r="G359" i="11"/>
  <c r="I359" i="5"/>
  <c r="J359" i="11" s="1"/>
  <c r="G357" i="11"/>
  <c r="I357" i="5"/>
  <c r="G355" i="11"/>
  <c r="I355" i="5"/>
  <c r="G353" i="11"/>
  <c r="I353" i="5"/>
  <c r="J353" i="11" s="1"/>
  <c r="G351" i="11"/>
  <c r="I351" i="5"/>
  <c r="J351" i="11" s="1"/>
  <c r="G349" i="11"/>
  <c r="I349" i="5"/>
  <c r="G347" i="11"/>
  <c r="I347" i="5"/>
  <c r="G345" i="11"/>
  <c r="I345" i="5"/>
  <c r="J345" i="11" s="1"/>
  <c r="G343" i="11"/>
  <c r="I343" i="5"/>
  <c r="J343" i="11" s="1"/>
  <c r="G341" i="11"/>
  <c r="I341" i="5"/>
  <c r="G339" i="11"/>
  <c r="I339" i="5"/>
  <c r="G337" i="11"/>
  <c r="I337" i="5"/>
  <c r="J337" i="11" s="1"/>
  <c r="G335" i="11"/>
  <c r="I335" i="5"/>
  <c r="J335" i="11" s="1"/>
  <c r="G332" i="11"/>
  <c r="I332" i="5"/>
  <c r="G330" i="11"/>
  <c r="I330" i="5"/>
  <c r="J330" i="11" s="1"/>
  <c r="G328" i="11"/>
  <c r="I328" i="5"/>
  <c r="G324" i="11"/>
  <c r="I324" i="5"/>
  <c r="J324" i="11" s="1"/>
  <c r="G322" i="11"/>
  <c r="I322" i="5"/>
  <c r="J322" i="11" s="1"/>
  <c r="G320" i="11"/>
  <c r="I320" i="5"/>
  <c r="G318" i="11"/>
  <c r="I318" i="5"/>
  <c r="G316" i="11"/>
  <c r="I316" i="5"/>
  <c r="G314" i="11"/>
  <c r="I314" i="5"/>
  <c r="J314" i="11" s="1"/>
  <c r="G312" i="11"/>
  <c r="I312" i="5"/>
  <c r="G310" i="11"/>
  <c r="I310" i="5"/>
  <c r="J310" i="11" s="1"/>
  <c r="G308" i="11"/>
  <c r="I308" i="5"/>
  <c r="G306" i="11"/>
  <c r="I306" i="5"/>
  <c r="D304" i="11"/>
  <c r="J304" i="5"/>
  <c r="K304" i="11" s="1"/>
  <c r="K304" i="5"/>
  <c r="L304" i="11" s="1"/>
  <c r="F299" i="11"/>
  <c r="H299" i="5"/>
  <c r="I299" i="11" s="1"/>
  <c r="D288" i="11"/>
  <c r="J288" i="5"/>
  <c r="K288" i="11" s="1"/>
  <c r="F283" i="11"/>
  <c r="H283" i="5"/>
  <c r="I283" i="11" s="1"/>
  <c r="F280" i="11"/>
  <c r="H280" i="5"/>
  <c r="I280" i="11" s="1"/>
  <c r="G275" i="11"/>
  <c r="I275" i="5"/>
  <c r="G266" i="11"/>
  <c r="I266" i="5"/>
  <c r="J266" i="11" s="1"/>
  <c r="F264" i="11"/>
  <c r="H264" i="5"/>
  <c r="I264" i="11" s="1"/>
  <c r="G259" i="11"/>
  <c r="I259" i="5"/>
  <c r="G250" i="11"/>
  <c r="I250" i="5"/>
  <c r="F248" i="11"/>
  <c r="H248" i="5"/>
  <c r="I248" i="11" s="1"/>
  <c r="G242" i="11"/>
  <c r="I242" i="5"/>
  <c r="J242" i="11" s="1"/>
  <c r="G233" i="11"/>
  <c r="I233" i="5"/>
  <c r="J233" i="11" s="1"/>
  <c r="F231" i="11"/>
  <c r="H231" i="5"/>
  <c r="I231" i="11" s="1"/>
  <c r="G226" i="11"/>
  <c r="I226" i="5"/>
  <c r="G217" i="11"/>
  <c r="I217" i="5"/>
  <c r="J217" i="11" s="1"/>
  <c r="F215" i="11"/>
  <c r="H215" i="5"/>
  <c r="I215" i="11" s="1"/>
  <c r="G210" i="11"/>
  <c r="I210" i="5"/>
  <c r="G201" i="11"/>
  <c r="I201" i="5"/>
  <c r="J201" i="11" s="1"/>
  <c r="F199" i="11"/>
  <c r="H199" i="5"/>
  <c r="I199" i="11" s="1"/>
  <c r="G194" i="11"/>
  <c r="I194" i="5"/>
  <c r="J194" i="11" s="1"/>
  <c r="G184" i="11"/>
  <c r="I184" i="5"/>
  <c r="D182" i="11"/>
  <c r="J182" i="5"/>
  <c r="K182" i="11" s="1"/>
  <c r="F179" i="11"/>
  <c r="H179" i="5"/>
  <c r="I179" i="11" s="1"/>
  <c r="G176" i="11"/>
  <c r="I176" i="5"/>
  <c r="D174" i="11"/>
  <c r="J174" i="5"/>
  <c r="K174" i="11" s="1"/>
  <c r="K174" i="5"/>
  <c r="L174" i="11" s="1"/>
  <c r="F171" i="11"/>
  <c r="H171" i="5"/>
  <c r="I171" i="11" s="1"/>
  <c r="G168" i="11"/>
  <c r="I168" i="5"/>
  <c r="D166" i="11"/>
  <c r="F163" i="11"/>
  <c r="H163" i="5"/>
  <c r="I163" i="11" s="1"/>
  <c r="G160" i="11"/>
  <c r="I160" i="5"/>
  <c r="D158" i="11"/>
  <c r="F155" i="11"/>
  <c r="H155" i="5"/>
  <c r="I155" i="11" s="1"/>
  <c r="G152" i="11"/>
  <c r="I152" i="5"/>
  <c r="D150" i="11"/>
  <c r="F147" i="11"/>
  <c r="H147" i="5"/>
  <c r="I147" i="11" s="1"/>
  <c r="G144" i="11"/>
  <c r="I144" i="5"/>
  <c r="D142" i="11"/>
  <c r="J142" i="5"/>
  <c r="K142" i="11" s="1"/>
  <c r="F139" i="11"/>
  <c r="H139" i="5"/>
  <c r="I139" i="11" s="1"/>
  <c r="G136" i="11"/>
  <c r="I136" i="5"/>
  <c r="D134" i="11"/>
  <c r="J134" i="5"/>
  <c r="K134" i="11" s="1"/>
  <c r="D131" i="11"/>
  <c r="J131" i="5"/>
  <c r="K131" i="11" s="1"/>
  <c r="F126" i="11"/>
  <c r="H126" i="5"/>
  <c r="I126" i="11" s="1"/>
  <c r="F117" i="11"/>
  <c r="H117" i="5"/>
  <c r="I117" i="11" s="1"/>
  <c r="G108" i="11"/>
  <c r="I108" i="5"/>
  <c r="J108" i="11" s="1"/>
  <c r="D106" i="11"/>
  <c r="F103" i="11"/>
  <c r="H103" i="5"/>
  <c r="I103" i="11" s="1"/>
  <c r="G100" i="11"/>
  <c r="I100" i="5"/>
  <c r="D98" i="11"/>
  <c r="J98" i="5"/>
  <c r="K98" i="11" s="1"/>
  <c r="F95" i="11"/>
  <c r="H95" i="5"/>
  <c r="I95" i="11" s="1"/>
  <c r="G92" i="11"/>
  <c r="I92" i="5"/>
  <c r="D90" i="11"/>
  <c r="J90" i="5"/>
  <c r="K90" i="11" s="1"/>
  <c r="F87" i="11"/>
  <c r="H87" i="5"/>
  <c r="I87" i="11" s="1"/>
  <c r="G84" i="11"/>
  <c r="I84" i="5"/>
  <c r="D82" i="11"/>
  <c r="J82" i="5"/>
  <c r="K82" i="11" s="1"/>
  <c r="F79" i="11"/>
  <c r="H79" i="5"/>
  <c r="I79" i="11" s="1"/>
  <c r="G76" i="11"/>
  <c r="I76" i="5"/>
  <c r="J76" i="11" s="1"/>
  <c r="D74" i="11"/>
  <c r="J74" i="5"/>
  <c r="K74" i="11" s="1"/>
  <c r="F71" i="11"/>
  <c r="H71" i="5"/>
  <c r="I71" i="11" s="1"/>
  <c r="G68" i="11"/>
  <c r="I68" i="5"/>
  <c r="D66" i="11"/>
  <c r="J66" i="5"/>
  <c r="K66" i="11" s="1"/>
  <c r="F63" i="11"/>
  <c r="H63" i="5"/>
  <c r="I63" i="11" s="1"/>
  <c r="G60" i="11"/>
  <c r="I60" i="5"/>
  <c r="J60" i="11" s="1"/>
  <c r="D58" i="11"/>
  <c r="H301" i="5"/>
  <c r="I301" i="11" s="1"/>
  <c r="H185" i="6"/>
  <c r="I644" i="11" s="1"/>
  <c r="L431" i="5"/>
  <c r="M431" i="11" s="1"/>
  <c r="J431" i="11"/>
  <c r="I216" i="5"/>
  <c r="J216" i="11" s="1"/>
  <c r="M15" i="5"/>
  <c r="J15" i="11"/>
  <c r="G448" i="11"/>
  <c r="I448" i="5"/>
  <c r="G446" i="11"/>
  <c r="I446" i="5"/>
  <c r="G444" i="11"/>
  <c r="I444" i="5"/>
  <c r="J444" i="11" s="1"/>
  <c r="G442" i="11"/>
  <c r="I442" i="5"/>
  <c r="J442" i="11" s="1"/>
  <c r="G440" i="11"/>
  <c r="I440" i="5"/>
  <c r="G438" i="11"/>
  <c r="I438" i="5"/>
  <c r="J438" i="11" s="1"/>
  <c r="G436" i="11"/>
  <c r="I436" i="5"/>
  <c r="G434" i="11"/>
  <c r="I434" i="5"/>
  <c r="G432" i="11"/>
  <c r="I432" i="5"/>
  <c r="D430" i="11"/>
  <c r="J430" i="5"/>
  <c r="K430" i="11" s="1"/>
  <c r="K430" i="5"/>
  <c r="L430" i="11" s="1"/>
  <c r="G424" i="11"/>
  <c r="I424" i="5"/>
  <c r="F422" i="11"/>
  <c r="H422" i="5"/>
  <c r="I422" i="11" s="1"/>
  <c r="G417" i="11"/>
  <c r="I417" i="5"/>
  <c r="G408" i="11"/>
  <c r="I408" i="5"/>
  <c r="F406" i="11"/>
  <c r="H406" i="5"/>
  <c r="I406" i="11" s="1"/>
  <c r="G401" i="11"/>
  <c r="I401" i="5"/>
  <c r="J401" i="11" s="1"/>
  <c r="G392" i="11"/>
  <c r="I392" i="5"/>
  <c r="J392" i="11" s="1"/>
  <c r="G385" i="11"/>
  <c r="I385" i="5"/>
  <c r="J385" i="11" s="1"/>
  <c r="D380" i="11"/>
  <c r="J380" i="5"/>
  <c r="K380" i="11" s="1"/>
  <c r="D372" i="11"/>
  <c r="F292" i="11"/>
  <c r="H292" i="5"/>
  <c r="I292" i="11" s="1"/>
  <c r="D290" i="11"/>
  <c r="F285" i="11"/>
  <c r="H285" i="5"/>
  <c r="I285" i="11" s="1"/>
  <c r="G277" i="11"/>
  <c r="I277" i="5"/>
  <c r="J277" i="11" s="1"/>
  <c r="G268" i="11"/>
  <c r="I268" i="5"/>
  <c r="F266" i="11"/>
  <c r="H266" i="5"/>
  <c r="I266" i="11" s="1"/>
  <c r="G261" i="11"/>
  <c r="I261" i="5"/>
  <c r="J261" i="11" s="1"/>
  <c r="G252" i="11"/>
  <c r="I252" i="5"/>
  <c r="J252" i="11" s="1"/>
  <c r="F250" i="11"/>
  <c r="H250" i="5"/>
  <c r="I250" i="11" s="1"/>
  <c r="G244" i="11"/>
  <c r="I244" i="5"/>
  <c r="J244" i="11" s="1"/>
  <c r="G235" i="11"/>
  <c r="I235" i="5"/>
  <c r="F233" i="11"/>
  <c r="H233" i="5"/>
  <c r="I233" i="11" s="1"/>
  <c r="G228" i="11"/>
  <c r="I228" i="5"/>
  <c r="J228" i="11" s="1"/>
  <c r="G219" i="11"/>
  <c r="I219" i="5"/>
  <c r="F217" i="11"/>
  <c r="H217" i="5"/>
  <c r="I217" i="11" s="1"/>
  <c r="G212" i="11"/>
  <c r="I212" i="5"/>
  <c r="G203" i="11"/>
  <c r="I203" i="5"/>
  <c r="G196" i="11"/>
  <c r="I196" i="5"/>
  <c r="J196" i="11" s="1"/>
  <c r="D187" i="11"/>
  <c r="K187" i="5"/>
  <c r="L187" i="11" s="1"/>
  <c r="D179" i="11"/>
  <c r="J179" i="5"/>
  <c r="K179" i="11" s="1"/>
  <c r="D171" i="11"/>
  <c r="J171" i="5"/>
  <c r="K171" i="11" s="1"/>
  <c r="D163" i="11"/>
  <c r="D155" i="11"/>
  <c r="D147" i="11"/>
  <c r="J147" i="5"/>
  <c r="K147" i="11" s="1"/>
  <c r="D139" i="11"/>
  <c r="J139" i="5"/>
  <c r="K139" i="11" s="1"/>
  <c r="D133" i="11"/>
  <c r="J133" i="5"/>
  <c r="K133" i="11" s="1"/>
  <c r="F128" i="11"/>
  <c r="H128" i="5"/>
  <c r="I128" i="11" s="1"/>
  <c r="F119" i="11"/>
  <c r="H119" i="5"/>
  <c r="I119" i="11" s="1"/>
  <c r="D117" i="11"/>
  <c r="G111" i="11"/>
  <c r="I111" i="5"/>
  <c r="J111" i="11" s="1"/>
  <c r="D103" i="11"/>
  <c r="J103" i="5"/>
  <c r="K103" i="11" s="1"/>
  <c r="D95" i="11"/>
  <c r="J95" i="5"/>
  <c r="K95" i="11" s="1"/>
  <c r="D87" i="11"/>
  <c r="J87" i="5"/>
  <c r="K87" i="11" s="1"/>
  <c r="K87" i="5"/>
  <c r="L87" i="11" s="1"/>
  <c r="D79" i="11"/>
  <c r="D71" i="11"/>
  <c r="D63" i="11"/>
  <c r="G54" i="11"/>
  <c r="I54" i="5"/>
  <c r="J54" i="11" s="1"/>
  <c r="G52" i="11"/>
  <c r="I52" i="5"/>
  <c r="G50" i="11"/>
  <c r="I50" i="5"/>
  <c r="G48" i="11"/>
  <c r="I48" i="5"/>
  <c r="G44" i="11"/>
  <c r="I44" i="5"/>
  <c r="G42" i="11"/>
  <c r="I42" i="5"/>
  <c r="J42" i="11" s="1"/>
  <c r="G40" i="11"/>
  <c r="I40" i="5"/>
  <c r="G38" i="11"/>
  <c r="I38" i="5"/>
  <c r="J38" i="11" s="1"/>
  <c r="G36" i="11"/>
  <c r="I36" i="5"/>
  <c r="G34" i="11"/>
  <c r="I34" i="5"/>
  <c r="J34" i="11" s="1"/>
  <c r="G32" i="11"/>
  <c r="I32" i="5"/>
  <c r="G30" i="11"/>
  <c r="I30" i="5"/>
  <c r="G28" i="11"/>
  <c r="I28" i="5"/>
  <c r="J28" i="11" s="1"/>
  <c r="G26" i="11"/>
  <c r="I26" i="5"/>
  <c r="G24" i="11"/>
  <c r="I24" i="5"/>
  <c r="G22" i="11"/>
  <c r="I22" i="5"/>
  <c r="J22" i="11" s="1"/>
  <c r="G20" i="11"/>
  <c r="I20" i="5"/>
  <c r="G18" i="11"/>
  <c r="I18" i="5"/>
  <c r="J18" i="11" s="1"/>
  <c r="G16" i="11"/>
  <c r="I16" i="5"/>
  <c r="G14" i="11"/>
  <c r="I14" i="5"/>
  <c r="G12" i="11"/>
  <c r="I12" i="5"/>
  <c r="J12" i="11" s="1"/>
  <c r="G10" i="11"/>
  <c r="I10" i="5"/>
  <c r="J10" i="11" s="1"/>
  <c r="G8" i="11"/>
  <c r="I8" i="5"/>
  <c r="G6" i="11"/>
  <c r="I6" i="5"/>
  <c r="J378" i="6"/>
  <c r="K837" i="11" s="1"/>
  <c r="D837" i="11"/>
  <c r="J361" i="6"/>
  <c r="K820" i="11" s="1"/>
  <c r="D820" i="11"/>
  <c r="J353" i="6"/>
  <c r="K812" i="11" s="1"/>
  <c r="D812" i="11"/>
  <c r="J345" i="6"/>
  <c r="K804" i="11" s="1"/>
  <c r="D804" i="11"/>
  <c r="J329" i="6"/>
  <c r="K788" i="11" s="1"/>
  <c r="D788" i="11"/>
  <c r="J297" i="6"/>
  <c r="K756" i="11" s="1"/>
  <c r="D756" i="11"/>
  <c r="K289" i="6"/>
  <c r="L748" i="11" s="1"/>
  <c r="D748" i="11"/>
  <c r="J273" i="6"/>
  <c r="K732" i="11" s="1"/>
  <c r="D732" i="11"/>
  <c r="K249" i="6"/>
  <c r="L708" i="11" s="1"/>
  <c r="D708" i="11"/>
  <c r="J225" i="6"/>
  <c r="K684" i="11" s="1"/>
  <c r="D684" i="11"/>
  <c r="H381" i="6"/>
  <c r="I840" i="11" s="1"/>
  <c r="F840" i="11"/>
  <c r="H373" i="6"/>
  <c r="I832" i="11" s="1"/>
  <c r="F832" i="11"/>
  <c r="H365" i="6"/>
  <c r="I824" i="11" s="1"/>
  <c r="F824" i="11"/>
  <c r="H356" i="6"/>
  <c r="I815" i="11" s="1"/>
  <c r="F815" i="11"/>
  <c r="H347" i="6"/>
  <c r="I806" i="11" s="1"/>
  <c r="F806" i="11"/>
  <c r="H339" i="6"/>
  <c r="I798" i="11" s="1"/>
  <c r="F798" i="11"/>
  <c r="H331" i="6"/>
  <c r="I790" i="11" s="1"/>
  <c r="F790" i="11"/>
  <c r="H323" i="6"/>
  <c r="I782" i="11" s="1"/>
  <c r="F782" i="11"/>
  <c r="H315" i="6"/>
  <c r="I774" i="11" s="1"/>
  <c r="F774" i="11"/>
  <c r="H307" i="6"/>
  <c r="I766" i="11" s="1"/>
  <c r="F766" i="11"/>
  <c r="H299" i="6"/>
  <c r="I758" i="11" s="1"/>
  <c r="F758" i="11"/>
  <c r="H291" i="6"/>
  <c r="I750" i="11" s="1"/>
  <c r="F750" i="11"/>
  <c r="H283" i="6"/>
  <c r="I742" i="11" s="1"/>
  <c r="F742" i="11"/>
  <c r="H275" i="6"/>
  <c r="I734" i="11" s="1"/>
  <c r="F734" i="11"/>
  <c r="H267" i="6"/>
  <c r="I726" i="11" s="1"/>
  <c r="F726" i="11"/>
  <c r="H259" i="6"/>
  <c r="I718" i="11" s="1"/>
  <c r="F718" i="11"/>
  <c r="H251" i="6"/>
  <c r="I710" i="11" s="1"/>
  <c r="F710" i="11"/>
  <c r="H242" i="6"/>
  <c r="I701" i="11" s="1"/>
  <c r="F701" i="11"/>
  <c r="H234" i="6"/>
  <c r="I693" i="11" s="1"/>
  <c r="F693" i="11"/>
  <c r="H225" i="6"/>
  <c r="I684" i="11" s="1"/>
  <c r="F684" i="11"/>
  <c r="H216" i="6"/>
  <c r="I675" i="11" s="1"/>
  <c r="F675" i="11"/>
  <c r="H208" i="6"/>
  <c r="I667" i="11" s="1"/>
  <c r="F667" i="11"/>
  <c r="H200" i="6"/>
  <c r="I659" i="11" s="1"/>
  <c r="F659" i="11"/>
  <c r="H188" i="6"/>
  <c r="I647" i="11" s="1"/>
  <c r="F647" i="11"/>
  <c r="H180" i="6"/>
  <c r="I639" i="11" s="1"/>
  <c r="F639" i="11"/>
  <c r="H172" i="6"/>
  <c r="I631" i="11" s="1"/>
  <c r="F631" i="11"/>
  <c r="H164" i="6"/>
  <c r="I623" i="11" s="1"/>
  <c r="F623" i="11"/>
  <c r="H156" i="6"/>
  <c r="I615" i="11" s="1"/>
  <c r="F615" i="11"/>
  <c r="H148" i="6"/>
  <c r="I607" i="11" s="1"/>
  <c r="F607" i="11"/>
  <c r="H140" i="6"/>
  <c r="I599" i="11" s="1"/>
  <c r="F599" i="11"/>
  <c r="I378" i="6"/>
  <c r="J837" i="11" s="1"/>
  <c r="G837" i="11"/>
  <c r="I370" i="6"/>
  <c r="J829" i="11" s="1"/>
  <c r="G829" i="11"/>
  <c r="I361" i="6"/>
  <c r="J820" i="11" s="1"/>
  <c r="G820" i="11"/>
  <c r="I353" i="6"/>
  <c r="J812" i="11" s="1"/>
  <c r="G812" i="11"/>
  <c r="I344" i="6"/>
  <c r="J803" i="11" s="1"/>
  <c r="G803" i="11"/>
  <c r="I336" i="6"/>
  <c r="J795" i="11" s="1"/>
  <c r="G795" i="11"/>
  <c r="I328" i="6"/>
  <c r="J787" i="11" s="1"/>
  <c r="G787" i="11"/>
  <c r="I320" i="6"/>
  <c r="J779" i="11" s="1"/>
  <c r="G779" i="11"/>
  <c r="I312" i="6"/>
  <c r="G771" i="11"/>
  <c r="I304" i="6"/>
  <c r="J763" i="11" s="1"/>
  <c r="G763" i="11"/>
  <c r="I296" i="6"/>
  <c r="J755" i="11" s="1"/>
  <c r="G755" i="11"/>
  <c r="I288" i="6"/>
  <c r="J747" i="11" s="1"/>
  <c r="G747" i="11"/>
  <c r="I280" i="6"/>
  <c r="J739" i="11" s="1"/>
  <c r="G739" i="11"/>
  <c r="I272" i="6"/>
  <c r="J731" i="11" s="1"/>
  <c r="G731" i="11"/>
  <c r="I264" i="6"/>
  <c r="J723" i="11" s="1"/>
  <c r="G723" i="11"/>
  <c r="I256" i="6"/>
  <c r="J715" i="11" s="1"/>
  <c r="G715" i="11"/>
  <c r="I247" i="6"/>
  <c r="J706" i="11" s="1"/>
  <c r="G706" i="11"/>
  <c r="I239" i="6"/>
  <c r="J698" i="11" s="1"/>
  <c r="G698" i="11"/>
  <c r="I230" i="6"/>
  <c r="J689" i="11" s="1"/>
  <c r="G689" i="11"/>
  <c r="I222" i="6"/>
  <c r="J681" i="11" s="1"/>
  <c r="G681" i="11"/>
  <c r="I213" i="6"/>
  <c r="J672" i="11" s="1"/>
  <c r="G672" i="11"/>
  <c r="I205" i="6"/>
  <c r="J664" i="11" s="1"/>
  <c r="G664" i="11"/>
  <c r="I197" i="6"/>
  <c r="J656" i="11" s="1"/>
  <c r="G656" i="11"/>
  <c r="I185" i="6"/>
  <c r="J644" i="11" s="1"/>
  <c r="G644" i="11"/>
  <c r="I177" i="6"/>
  <c r="J636" i="11" s="1"/>
  <c r="G636" i="11"/>
  <c r="I169" i="6"/>
  <c r="G628" i="11"/>
  <c r="I161" i="6"/>
  <c r="G620" i="11"/>
  <c r="I153" i="6"/>
  <c r="J612" i="11" s="1"/>
  <c r="G612" i="11"/>
  <c r="I145" i="6"/>
  <c r="J604" i="11" s="1"/>
  <c r="G604" i="11"/>
  <c r="I136" i="6"/>
  <c r="J595" i="11" s="1"/>
  <c r="G595" i="11"/>
  <c r="I128" i="6"/>
  <c r="J587" i="11" s="1"/>
  <c r="G587" i="11"/>
  <c r="I120" i="6"/>
  <c r="J579" i="11" s="1"/>
  <c r="G579" i="11"/>
  <c r="I112" i="6"/>
  <c r="J571" i="11" s="1"/>
  <c r="G571" i="11"/>
  <c r="I102" i="6"/>
  <c r="J561" i="11" s="1"/>
  <c r="G561" i="11"/>
  <c r="I94" i="6"/>
  <c r="J553" i="11" s="1"/>
  <c r="G553" i="11"/>
  <c r="I85" i="6"/>
  <c r="J544" i="11" s="1"/>
  <c r="G544" i="11"/>
  <c r="I77" i="6"/>
  <c r="J536" i="11" s="1"/>
  <c r="G536" i="11"/>
  <c r="I69" i="6"/>
  <c r="J528" i="11" s="1"/>
  <c r="G528" i="11"/>
  <c r="I61" i="6"/>
  <c r="J520" i="11" s="1"/>
  <c r="G520" i="11"/>
  <c r="I53" i="6"/>
  <c r="J512" i="11" s="1"/>
  <c r="G512" i="11"/>
  <c r="I44" i="6"/>
  <c r="J503" i="11" s="1"/>
  <c r="G503" i="11"/>
  <c r="I35" i="6"/>
  <c r="J494" i="11" s="1"/>
  <c r="G494" i="11"/>
  <c r="I27" i="6"/>
  <c r="J486" i="11" s="1"/>
  <c r="G486" i="11"/>
  <c r="I18" i="6"/>
  <c r="J477" i="11" s="1"/>
  <c r="G477" i="11"/>
  <c r="I10" i="6"/>
  <c r="J469" i="11" s="1"/>
  <c r="G469" i="11"/>
  <c r="H2" i="5"/>
  <c r="I2" i="11" s="1"/>
  <c r="M110" i="5"/>
  <c r="N110" i="11" s="1"/>
  <c r="J110" i="11"/>
  <c r="D4" i="11"/>
  <c r="D460" i="11"/>
  <c r="D458" i="11"/>
  <c r="J458" i="5"/>
  <c r="K458" i="11" s="1"/>
  <c r="F454" i="11"/>
  <c r="H454" i="5"/>
  <c r="I454" i="11" s="1"/>
  <c r="G451" i="11"/>
  <c r="I451" i="5"/>
  <c r="D449" i="11"/>
  <c r="J449" i="5"/>
  <c r="K449" i="11" s="1"/>
  <c r="D447" i="11"/>
  <c r="J447" i="5"/>
  <c r="K447" i="11" s="1"/>
  <c r="D445" i="11"/>
  <c r="J445" i="5"/>
  <c r="K445" i="11" s="1"/>
  <c r="D443" i="11"/>
  <c r="J443" i="5"/>
  <c r="K443" i="11" s="1"/>
  <c r="D441" i="11"/>
  <c r="D439" i="11"/>
  <c r="J439" i="5"/>
  <c r="K439" i="11" s="1"/>
  <c r="D437" i="11"/>
  <c r="D435" i="11"/>
  <c r="D433" i="11"/>
  <c r="D431" i="11"/>
  <c r="F427" i="11"/>
  <c r="H427" i="5"/>
  <c r="I427" i="11" s="1"/>
  <c r="F423" i="11"/>
  <c r="H423" i="5"/>
  <c r="I423" i="11" s="1"/>
  <c r="F421" i="11"/>
  <c r="H421" i="5"/>
  <c r="I421" i="11" s="1"/>
  <c r="F419" i="11"/>
  <c r="H419" i="5"/>
  <c r="I419" i="11" s="1"/>
  <c r="F417" i="11"/>
  <c r="H417" i="5"/>
  <c r="I417" i="11" s="1"/>
  <c r="F415" i="11"/>
  <c r="H415" i="5"/>
  <c r="I415" i="11" s="1"/>
  <c r="F411" i="11"/>
  <c r="H411" i="5"/>
  <c r="I411" i="11" s="1"/>
  <c r="F407" i="11"/>
  <c r="H407" i="5"/>
  <c r="I407" i="11" s="1"/>
  <c r="F403" i="11"/>
  <c r="H403" i="5"/>
  <c r="I403" i="11" s="1"/>
  <c r="F399" i="11"/>
  <c r="H399" i="5"/>
  <c r="I399" i="11" s="1"/>
  <c r="F395" i="11"/>
  <c r="H395" i="5"/>
  <c r="I395" i="11" s="1"/>
  <c r="F391" i="11"/>
  <c r="H391" i="5"/>
  <c r="I391" i="11" s="1"/>
  <c r="F389" i="11"/>
  <c r="H389" i="5"/>
  <c r="I389" i="11" s="1"/>
  <c r="F387" i="11"/>
  <c r="H387" i="5"/>
  <c r="I387" i="11" s="1"/>
  <c r="F385" i="11"/>
  <c r="H385" i="5"/>
  <c r="I385" i="11" s="1"/>
  <c r="G382" i="11"/>
  <c r="I382" i="5"/>
  <c r="G380" i="11"/>
  <c r="I380" i="5"/>
  <c r="G378" i="11"/>
  <c r="I378" i="5"/>
  <c r="G376" i="11"/>
  <c r="I376" i="5"/>
  <c r="G374" i="11"/>
  <c r="I374" i="5"/>
  <c r="J374" i="11" s="1"/>
  <c r="G372" i="11"/>
  <c r="I372" i="5"/>
  <c r="G370" i="11"/>
  <c r="I370" i="5"/>
  <c r="L370" i="5" s="1"/>
  <c r="M370" i="11" s="1"/>
  <c r="G368" i="11"/>
  <c r="I368" i="5"/>
  <c r="J368" i="11" s="1"/>
  <c r="G366" i="11"/>
  <c r="I366" i="5"/>
  <c r="J366" i="11" s="1"/>
  <c r="D364" i="11"/>
  <c r="K364" i="5"/>
  <c r="L364" i="11" s="1"/>
  <c r="D362" i="11"/>
  <c r="D360" i="11"/>
  <c r="J360" i="5"/>
  <c r="K360" i="11" s="1"/>
  <c r="D358" i="11"/>
  <c r="J358" i="5"/>
  <c r="K358" i="11" s="1"/>
  <c r="K358" i="5"/>
  <c r="L358" i="11" s="1"/>
  <c r="D356" i="11"/>
  <c r="K356" i="5"/>
  <c r="L356" i="11" s="1"/>
  <c r="D354" i="11"/>
  <c r="J354" i="5"/>
  <c r="K354" i="11" s="1"/>
  <c r="D352" i="11"/>
  <c r="J352" i="5"/>
  <c r="K352" i="11" s="1"/>
  <c r="D350" i="11"/>
  <c r="J350" i="5"/>
  <c r="K350" i="11" s="1"/>
  <c r="D348" i="11"/>
  <c r="D346" i="11"/>
  <c r="J346" i="5"/>
  <c r="K346" i="11" s="1"/>
  <c r="D344" i="11"/>
  <c r="J344" i="5"/>
  <c r="K344" i="11" s="1"/>
  <c r="D342" i="11"/>
  <c r="J342" i="5"/>
  <c r="K342" i="11" s="1"/>
  <c r="K342" i="5"/>
  <c r="L342" i="11" s="1"/>
  <c r="D340" i="11"/>
  <c r="D338" i="11"/>
  <c r="J338" i="5"/>
  <c r="K338" i="11" s="1"/>
  <c r="D336" i="11"/>
  <c r="J336" i="5"/>
  <c r="K336" i="11" s="1"/>
  <c r="D334" i="11"/>
  <c r="D331" i="11"/>
  <c r="J331" i="5"/>
  <c r="K331" i="11" s="1"/>
  <c r="D329" i="11"/>
  <c r="D327" i="11"/>
  <c r="D325" i="11"/>
  <c r="D323" i="11"/>
  <c r="J323" i="5"/>
  <c r="K323" i="11" s="1"/>
  <c r="D321" i="11"/>
  <c r="J321" i="5"/>
  <c r="K321" i="11" s="1"/>
  <c r="D319" i="11"/>
  <c r="D317" i="11"/>
  <c r="J317" i="5"/>
  <c r="K317" i="11" s="1"/>
  <c r="D315" i="11"/>
  <c r="J315" i="5"/>
  <c r="K315" i="11" s="1"/>
  <c r="K315" i="5"/>
  <c r="L315" i="11" s="1"/>
  <c r="D313" i="11"/>
  <c r="K313" i="5"/>
  <c r="L313" i="11" s="1"/>
  <c r="J313" i="5"/>
  <c r="K313" i="11" s="1"/>
  <c r="D311" i="11"/>
  <c r="J311" i="5"/>
  <c r="K311" i="11" s="1"/>
  <c r="D309" i="11"/>
  <c r="D307" i="11"/>
  <c r="J307" i="5"/>
  <c r="K307" i="11" s="1"/>
  <c r="D305" i="11"/>
  <c r="F279" i="11"/>
  <c r="H279" i="5"/>
  <c r="I279" i="11" s="1"/>
  <c r="F275" i="11"/>
  <c r="H275" i="5"/>
  <c r="I275" i="11" s="1"/>
  <c r="F273" i="11"/>
  <c r="H273" i="5"/>
  <c r="I273" i="11" s="1"/>
  <c r="F271" i="11"/>
  <c r="H271" i="5"/>
  <c r="I271" i="11" s="1"/>
  <c r="F267" i="11"/>
  <c r="H267" i="5"/>
  <c r="I267" i="11" s="1"/>
  <c r="F263" i="11"/>
  <c r="H263" i="5"/>
  <c r="I263" i="11" s="1"/>
  <c r="F259" i="11"/>
  <c r="H259" i="5"/>
  <c r="I259" i="11" s="1"/>
  <c r="F257" i="11"/>
  <c r="H257" i="5"/>
  <c r="I257" i="11" s="1"/>
  <c r="F255" i="11"/>
  <c r="H255" i="5"/>
  <c r="I255" i="11" s="1"/>
  <c r="F253" i="11"/>
  <c r="H253" i="5"/>
  <c r="I253" i="11" s="1"/>
  <c r="F251" i="11"/>
  <c r="H251" i="5"/>
  <c r="I251" i="11" s="1"/>
  <c r="F247" i="11"/>
  <c r="H247" i="5"/>
  <c r="I247" i="11" s="1"/>
  <c r="F244" i="11"/>
  <c r="H244" i="5"/>
  <c r="I244" i="11" s="1"/>
  <c r="F240" i="11"/>
  <c r="H240" i="5"/>
  <c r="I240" i="11" s="1"/>
  <c r="F236" i="11"/>
  <c r="H236" i="5"/>
  <c r="I236" i="11" s="1"/>
  <c r="F234" i="11"/>
  <c r="H234" i="5"/>
  <c r="I234" i="11" s="1"/>
  <c r="F232" i="11"/>
  <c r="H232" i="5"/>
  <c r="I232" i="11" s="1"/>
  <c r="F230" i="11"/>
  <c r="H230" i="5"/>
  <c r="I230" i="11" s="1"/>
  <c r="F228" i="11"/>
  <c r="H228" i="5"/>
  <c r="I228" i="11" s="1"/>
  <c r="F224" i="11"/>
  <c r="H224" i="5"/>
  <c r="I224" i="11" s="1"/>
  <c r="F220" i="11"/>
  <c r="H220" i="5"/>
  <c r="I220" i="11" s="1"/>
  <c r="F218" i="11"/>
  <c r="H218" i="5"/>
  <c r="I218" i="11" s="1"/>
  <c r="F216" i="11"/>
  <c r="H216" i="5"/>
  <c r="I216" i="11" s="1"/>
  <c r="F214" i="11"/>
  <c r="H214" i="5"/>
  <c r="I214" i="11" s="1"/>
  <c r="F212" i="11"/>
  <c r="H212" i="5"/>
  <c r="I212" i="11" s="1"/>
  <c r="F208" i="11"/>
  <c r="H208" i="5"/>
  <c r="I208" i="11" s="1"/>
  <c r="F204" i="11"/>
  <c r="H204" i="5"/>
  <c r="I204" i="11" s="1"/>
  <c r="F202" i="11"/>
  <c r="H202" i="5"/>
  <c r="I202" i="11" s="1"/>
  <c r="F200" i="11"/>
  <c r="H200" i="5"/>
  <c r="I200" i="11" s="1"/>
  <c r="F198" i="11"/>
  <c r="H198" i="5"/>
  <c r="I198" i="11" s="1"/>
  <c r="F196" i="11"/>
  <c r="H196" i="5"/>
  <c r="I196" i="11" s="1"/>
  <c r="F192" i="11"/>
  <c r="H192" i="5"/>
  <c r="I192" i="11" s="1"/>
  <c r="F188" i="11"/>
  <c r="H188" i="5"/>
  <c r="I188" i="11" s="1"/>
  <c r="G185" i="11"/>
  <c r="I185" i="5"/>
  <c r="J185" i="11" s="1"/>
  <c r="G183" i="11"/>
  <c r="I183" i="5"/>
  <c r="G181" i="11"/>
  <c r="I181" i="5"/>
  <c r="G179" i="11"/>
  <c r="I179" i="5"/>
  <c r="J179" i="11" s="1"/>
  <c r="G173" i="11"/>
  <c r="I173" i="5"/>
  <c r="G171" i="11"/>
  <c r="I171" i="5"/>
  <c r="G169" i="11"/>
  <c r="I169" i="5"/>
  <c r="J169" i="11" s="1"/>
  <c r="G167" i="11"/>
  <c r="I167" i="5"/>
  <c r="G165" i="11"/>
  <c r="I165" i="5"/>
  <c r="J165" i="11" s="1"/>
  <c r="G163" i="11"/>
  <c r="I163" i="5"/>
  <c r="J163" i="11" s="1"/>
  <c r="G157" i="11"/>
  <c r="I157" i="5"/>
  <c r="G155" i="11"/>
  <c r="I155" i="5"/>
  <c r="G153" i="11"/>
  <c r="I153" i="5"/>
  <c r="J153" i="11" s="1"/>
  <c r="G151" i="11"/>
  <c r="I151" i="5"/>
  <c r="J151" i="11" s="1"/>
  <c r="G149" i="11"/>
  <c r="I149" i="5"/>
  <c r="G147" i="11"/>
  <c r="I147" i="5"/>
  <c r="G141" i="11"/>
  <c r="I141" i="5"/>
  <c r="J141" i="11" s="1"/>
  <c r="G139" i="11"/>
  <c r="I139" i="5"/>
  <c r="J139" i="11" s="1"/>
  <c r="G137" i="11"/>
  <c r="I137" i="5"/>
  <c r="J137" i="11" s="1"/>
  <c r="G135" i="11"/>
  <c r="I135" i="5"/>
  <c r="F114" i="11"/>
  <c r="H114" i="5"/>
  <c r="I114" i="11" s="1"/>
  <c r="F112" i="11"/>
  <c r="H112" i="5"/>
  <c r="I112" i="11" s="1"/>
  <c r="G109" i="11"/>
  <c r="I109" i="5"/>
  <c r="G107" i="11"/>
  <c r="I107" i="5"/>
  <c r="J107" i="11" s="1"/>
  <c r="G105" i="11"/>
  <c r="I105" i="5"/>
  <c r="J105" i="11" s="1"/>
  <c r="G101" i="11"/>
  <c r="I101" i="5"/>
  <c r="G99" i="11"/>
  <c r="I99" i="5"/>
  <c r="J99" i="11" s="1"/>
  <c r="G97" i="11"/>
  <c r="I97" i="5"/>
  <c r="J97" i="11" s="1"/>
  <c r="G95" i="11"/>
  <c r="I95" i="5"/>
  <c r="J95" i="11" s="1"/>
  <c r="G93" i="11"/>
  <c r="I93" i="5"/>
  <c r="G91" i="11"/>
  <c r="I91" i="5"/>
  <c r="G89" i="11"/>
  <c r="I89" i="5"/>
  <c r="J89" i="11" s="1"/>
  <c r="G85" i="11"/>
  <c r="I85" i="5"/>
  <c r="G83" i="11"/>
  <c r="I83" i="5"/>
  <c r="J83" i="11" s="1"/>
  <c r="G81" i="11"/>
  <c r="I81" i="5"/>
  <c r="J81" i="11" s="1"/>
  <c r="G79" i="11"/>
  <c r="I79" i="5"/>
  <c r="J79" i="11" s="1"/>
  <c r="G77" i="11"/>
  <c r="I77" i="5"/>
  <c r="G75" i="11"/>
  <c r="I75" i="5"/>
  <c r="J75" i="11" s="1"/>
  <c r="G73" i="11"/>
  <c r="I73" i="5"/>
  <c r="J73" i="11" s="1"/>
  <c r="G69" i="11"/>
  <c r="I69" i="5"/>
  <c r="J69" i="11" s="1"/>
  <c r="G67" i="11"/>
  <c r="I67" i="5"/>
  <c r="J67" i="11" s="1"/>
  <c r="G65" i="11"/>
  <c r="I65" i="5"/>
  <c r="J65" i="11" s="1"/>
  <c r="G63" i="11"/>
  <c r="I63" i="5"/>
  <c r="J63" i="11" s="1"/>
  <c r="G61" i="11"/>
  <c r="I61" i="5"/>
  <c r="G59" i="11"/>
  <c r="I59" i="5"/>
  <c r="J59" i="11" s="1"/>
  <c r="G57" i="11"/>
  <c r="I57" i="5"/>
  <c r="J57" i="11" s="1"/>
  <c r="D55" i="11"/>
  <c r="J55" i="5"/>
  <c r="K55" i="11" s="1"/>
  <c r="D53" i="11"/>
  <c r="J53" i="5"/>
  <c r="K53" i="11" s="1"/>
  <c r="D51" i="11"/>
  <c r="J51" i="5"/>
  <c r="K51" i="11" s="1"/>
  <c r="D49" i="11"/>
  <c r="J49" i="5"/>
  <c r="K49" i="11" s="1"/>
  <c r="D47" i="11"/>
  <c r="J47" i="5"/>
  <c r="K47" i="11" s="1"/>
  <c r="D45" i="11"/>
  <c r="J45" i="5"/>
  <c r="K45" i="11" s="1"/>
  <c r="D43" i="11"/>
  <c r="J43" i="5"/>
  <c r="K43" i="11" s="1"/>
  <c r="K43" i="5"/>
  <c r="L43" i="11" s="1"/>
  <c r="D41" i="11"/>
  <c r="J41" i="5"/>
  <c r="K41" i="11" s="1"/>
  <c r="D39" i="11"/>
  <c r="D37" i="11"/>
  <c r="D35" i="11"/>
  <c r="J35" i="5"/>
  <c r="K35" i="11" s="1"/>
  <c r="D33" i="11"/>
  <c r="D31" i="11"/>
  <c r="J31" i="5"/>
  <c r="K31" i="11" s="1"/>
  <c r="D29" i="11"/>
  <c r="D27" i="11"/>
  <c r="D25" i="11"/>
  <c r="J25" i="5"/>
  <c r="K25" i="11" s="1"/>
  <c r="K25" i="5"/>
  <c r="L25" i="11" s="1"/>
  <c r="D23" i="11"/>
  <c r="D21" i="11"/>
  <c r="D19" i="11"/>
  <c r="D17" i="11"/>
  <c r="J17" i="5"/>
  <c r="K17" i="11" s="1"/>
  <c r="K17" i="5"/>
  <c r="L17" i="11" s="1"/>
  <c r="D15" i="11"/>
  <c r="J15" i="5"/>
  <c r="K15" i="11" s="1"/>
  <c r="D13" i="11"/>
  <c r="D11" i="11"/>
  <c r="J11" i="5"/>
  <c r="K11" i="11" s="1"/>
  <c r="D9" i="11"/>
  <c r="J9" i="5"/>
  <c r="K9" i="11" s="1"/>
  <c r="D7" i="11"/>
  <c r="J7" i="5"/>
  <c r="K7" i="11" s="1"/>
  <c r="K338" i="6"/>
  <c r="L797" i="11" s="1"/>
  <c r="D797" i="11"/>
  <c r="J290" i="6"/>
  <c r="K749" i="11" s="1"/>
  <c r="D749" i="11"/>
  <c r="H382" i="6"/>
  <c r="I841" i="11" s="1"/>
  <c r="F841" i="11"/>
  <c r="H374" i="6"/>
  <c r="I833" i="11" s="1"/>
  <c r="F833" i="11"/>
  <c r="H366" i="6"/>
  <c r="I825" i="11" s="1"/>
  <c r="F825" i="11"/>
  <c r="H357" i="6"/>
  <c r="I816" i="11" s="1"/>
  <c r="F816" i="11"/>
  <c r="H348" i="6"/>
  <c r="I807" i="11" s="1"/>
  <c r="F807" i="11"/>
  <c r="H340" i="6"/>
  <c r="I799" i="11" s="1"/>
  <c r="F799" i="11"/>
  <c r="H332" i="6"/>
  <c r="I791" i="11" s="1"/>
  <c r="F791" i="11"/>
  <c r="H324" i="6"/>
  <c r="I783" i="11" s="1"/>
  <c r="F783" i="11"/>
  <c r="H316" i="6"/>
  <c r="I775" i="11" s="1"/>
  <c r="F775" i="11"/>
  <c r="H308" i="6"/>
  <c r="I767" i="11" s="1"/>
  <c r="F767" i="11"/>
  <c r="H300" i="6"/>
  <c r="I759" i="11" s="1"/>
  <c r="F759" i="11"/>
  <c r="H292" i="6"/>
  <c r="I751" i="11" s="1"/>
  <c r="F751" i="11"/>
  <c r="H284" i="6"/>
  <c r="I743" i="11" s="1"/>
  <c r="F743" i="11"/>
  <c r="H276" i="6"/>
  <c r="I735" i="11" s="1"/>
  <c r="F735" i="11"/>
  <c r="H268" i="6"/>
  <c r="I727" i="11" s="1"/>
  <c r="F727" i="11"/>
  <c r="H260" i="6"/>
  <c r="I719" i="11" s="1"/>
  <c r="F719" i="11"/>
  <c r="H252" i="6"/>
  <c r="I711" i="11" s="1"/>
  <c r="F711" i="11"/>
  <c r="F702" i="11"/>
  <c r="H243" i="6"/>
  <c r="I702" i="11" s="1"/>
  <c r="H235" i="6"/>
  <c r="I694" i="11" s="1"/>
  <c r="F694" i="11"/>
  <c r="H226" i="6"/>
  <c r="I685" i="11" s="1"/>
  <c r="F685" i="11"/>
  <c r="H217" i="6"/>
  <c r="I676" i="11" s="1"/>
  <c r="F676" i="11"/>
  <c r="H209" i="6"/>
  <c r="I668" i="11" s="1"/>
  <c r="F668" i="11"/>
  <c r="H201" i="6"/>
  <c r="I660" i="11" s="1"/>
  <c r="F660" i="11"/>
  <c r="H190" i="6"/>
  <c r="I649" i="11" s="1"/>
  <c r="F649" i="11"/>
  <c r="H181" i="6"/>
  <c r="I640" i="11" s="1"/>
  <c r="F640" i="11"/>
  <c r="H173" i="6"/>
  <c r="I632" i="11" s="1"/>
  <c r="F632" i="11"/>
  <c r="H165" i="6"/>
  <c r="I624" i="11" s="1"/>
  <c r="F624" i="11"/>
  <c r="H157" i="6"/>
  <c r="I616" i="11" s="1"/>
  <c r="F616" i="11"/>
  <c r="F608" i="11"/>
  <c r="H149" i="6"/>
  <c r="I608" i="11" s="1"/>
  <c r="H141" i="6"/>
  <c r="I600" i="11" s="1"/>
  <c r="F600" i="11"/>
  <c r="I379" i="6"/>
  <c r="J838" i="11" s="1"/>
  <c r="G838" i="11"/>
  <c r="I371" i="6"/>
  <c r="J830" i="11" s="1"/>
  <c r="G830" i="11"/>
  <c r="I362" i="6"/>
  <c r="J821" i="11" s="1"/>
  <c r="G821" i="11"/>
  <c r="I354" i="6"/>
  <c r="J813" i="11" s="1"/>
  <c r="G813" i="11"/>
  <c r="I345" i="6"/>
  <c r="J804" i="11" s="1"/>
  <c r="G804" i="11"/>
  <c r="I337" i="6"/>
  <c r="J796" i="11" s="1"/>
  <c r="G796" i="11"/>
  <c r="I329" i="6"/>
  <c r="J788" i="11" s="1"/>
  <c r="G788" i="11"/>
  <c r="I321" i="6"/>
  <c r="G780" i="11"/>
  <c r="I313" i="6"/>
  <c r="J772" i="11" s="1"/>
  <c r="G772" i="11"/>
  <c r="G764" i="11"/>
  <c r="I305" i="6"/>
  <c r="I297" i="6"/>
  <c r="J756" i="11" s="1"/>
  <c r="G756" i="11"/>
  <c r="I289" i="6"/>
  <c r="J748" i="11" s="1"/>
  <c r="G748" i="11"/>
  <c r="G740" i="11"/>
  <c r="I281" i="6"/>
  <c r="J740" i="11" s="1"/>
  <c r="I273" i="6"/>
  <c r="G732" i="11"/>
  <c r="I265" i="6"/>
  <c r="J724" i="11" s="1"/>
  <c r="G724" i="11"/>
  <c r="I257" i="6"/>
  <c r="G716" i="11"/>
  <c r="I248" i="6"/>
  <c r="J707" i="11" s="1"/>
  <c r="G707" i="11"/>
  <c r="I240" i="6"/>
  <c r="J699" i="11" s="1"/>
  <c r="G699" i="11"/>
  <c r="I232" i="6"/>
  <c r="J691" i="11" s="1"/>
  <c r="G691" i="11"/>
  <c r="I223" i="6"/>
  <c r="J682" i="11" s="1"/>
  <c r="G682" i="11"/>
  <c r="I214" i="6"/>
  <c r="J673" i="11" s="1"/>
  <c r="G673" i="11"/>
  <c r="I206" i="6"/>
  <c r="J665" i="11" s="1"/>
  <c r="G665" i="11"/>
  <c r="I198" i="6"/>
  <c r="G657" i="11"/>
  <c r="I186" i="6"/>
  <c r="J645" i="11" s="1"/>
  <c r="G645" i="11"/>
  <c r="I178" i="6"/>
  <c r="J637" i="11" s="1"/>
  <c r="G637" i="11"/>
  <c r="I170" i="6"/>
  <c r="J629" i="11" s="1"/>
  <c r="G629" i="11"/>
  <c r="I162" i="6"/>
  <c r="J621" i="11" s="1"/>
  <c r="G621" i="11"/>
  <c r="I154" i="6"/>
  <c r="J613" i="11" s="1"/>
  <c r="G613" i="11"/>
  <c r="I146" i="6"/>
  <c r="J605" i="11" s="1"/>
  <c r="G605" i="11"/>
  <c r="I137" i="6"/>
  <c r="J596" i="11" s="1"/>
  <c r="G596" i="11"/>
  <c r="I129" i="6"/>
  <c r="J588" i="11" s="1"/>
  <c r="G588" i="11"/>
  <c r="I121" i="6"/>
  <c r="G580" i="11"/>
  <c r="I113" i="6"/>
  <c r="J572" i="11" s="1"/>
  <c r="G572" i="11"/>
  <c r="I103" i="6"/>
  <c r="J562" i="11" s="1"/>
  <c r="G562" i="11"/>
  <c r="I95" i="6"/>
  <c r="J554" i="11" s="1"/>
  <c r="G554" i="11"/>
  <c r="I86" i="6"/>
  <c r="J545" i="11" s="1"/>
  <c r="G545" i="11"/>
  <c r="I78" i="6"/>
  <c r="G537" i="11"/>
  <c r="I70" i="6"/>
  <c r="J529" i="11" s="1"/>
  <c r="G529" i="11"/>
  <c r="I62" i="6"/>
  <c r="J521" i="11" s="1"/>
  <c r="G521" i="11"/>
  <c r="I54" i="6"/>
  <c r="J513" i="11" s="1"/>
  <c r="G513" i="11"/>
  <c r="I45" i="6"/>
  <c r="J504" i="11" s="1"/>
  <c r="G504" i="11"/>
  <c r="I36" i="6"/>
  <c r="J495" i="11" s="1"/>
  <c r="G495" i="11"/>
  <c r="I28" i="6"/>
  <c r="J487" i="11" s="1"/>
  <c r="G487" i="11"/>
  <c r="I19" i="6"/>
  <c r="J478" i="11" s="1"/>
  <c r="G478" i="11"/>
  <c r="I11" i="6"/>
  <c r="J470" i="11" s="1"/>
  <c r="G470" i="11"/>
  <c r="I3" i="6"/>
  <c r="J462" i="11" s="1"/>
  <c r="G462" i="11"/>
  <c r="H362" i="5"/>
  <c r="I362" i="11" s="1"/>
  <c r="H345" i="5"/>
  <c r="I345" i="11" s="1"/>
  <c r="H337" i="5"/>
  <c r="I337" i="11" s="1"/>
  <c r="H318" i="5"/>
  <c r="I318" i="11" s="1"/>
  <c r="H269" i="5"/>
  <c r="I269" i="11" s="1"/>
  <c r="H194" i="5"/>
  <c r="I194" i="11" s="1"/>
  <c r="H146" i="5"/>
  <c r="I146" i="11" s="1"/>
  <c r="H102" i="5"/>
  <c r="I102" i="11" s="1"/>
  <c r="H21" i="5"/>
  <c r="I21" i="11" s="1"/>
  <c r="I344" i="5"/>
  <c r="I294" i="5"/>
  <c r="J294" i="11" s="1"/>
  <c r="I128" i="5"/>
  <c r="I71" i="5"/>
  <c r="J37" i="5"/>
  <c r="K37" i="11" s="1"/>
  <c r="F3" i="11"/>
  <c r="H3" i="5"/>
  <c r="I3" i="11" s="1"/>
  <c r="F459" i="11"/>
  <c r="H459" i="5"/>
  <c r="I459" i="11" s="1"/>
  <c r="D456" i="11"/>
  <c r="K456" i="5"/>
  <c r="L456" i="11" s="1"/>
  <c r="J456" i="5"/>
  <c r="K456" i="11" s="1"/>
  <c r="D454" i="11"/>
  <c r="J454" i="5"/>
  <c r="K454" i="11" s="1"/>
  <c r="F448" i="11"/>
  <c r="H448" i="5"/>
  <c r="I448" i="11" s="1"/>
  <c r="F446" i="11"/>
  <c r="H446" i="5"/>
  <c r="I446" i="11" s="1"/>
  <c r="F444" i="11"/>
  <c r="H444" i="5"/>
  <c r="I444" i="11" s="1"/>
  <c r="F442" i="11"/>
  <c r="H442" i="5"/>
  <c r="I442" i="11" s="1"/>
  <c r="F440" i="11"/>
  <c r="H440" i="5"/>
  <c r="I440" i="11" s="1"/>
  <c r="F436" i="11"/>
  <c r="H436" i="5"/>
  <c r="I436" i="11" s="1"/>
  <c r="F432" i="11"/>
  <c r="H432" i="5"/>
  <c r="I432" i="11" s="1"/>
  <c r="D429" i="11"/>
  <c r="K429" i="5"/>
  <c r="L429" i="11" s="1"/>
  <c r="J429" i="5"/>
  <c r="K429" i="11" s="1"/>
  <c r="D427" i="11"/>
  <c r="J427" i="5"/>
  <c r="K427" i="11" s="1"/>
  <c r="D425" i="11"/>
  <c r="J425" i="5"/>
  <c r="K425" i="11" s="1"/>
  <c r="D423" i="11"/>
  <c r="J423" i="5"/>
  <c r="K423" i="11" s="1"/>
  <c r="D421" i="11"/>
  <c r="J421" i="5"/>
  <c r="K421" i="11" s="1"/>
  <c r="D419" i="11"/>
  <c r="J419" i="5"/>
  <c r="K419" i="11" s="1"/>
  <c r="D417" i="11"/>
  <c r="J417" i="5"/>
  <c r="K417" i="11" s="1"/>
  <c r="D415" i="11"/>
  <c r="J415" i="5"/>
  <c r="K415" i="11" s="1"/>
  <c r="D413" i="11"/>
  <c r="D411" i="11"/>
  <c r="J411" i="5"/>
  <c r="K411" i="11" s="1"/>
  <c r="D409" i="11"/>
  <c r="J409" i="5"/>
  <c r="K409" i="11" s="1"/>
  <c r="D407" i="11"/>
  <c r="D405" i="11"/>
  <c r="J405" i="5"/>
  <c r="K405" i="11" s="1"/>
  <c r="D403" i="11"/>
  <c r="J403" i="5"/>
  <c r="K403" i="11" s="1"/>
  <c r="D401" i="11"/>
  <c r="J401" i="5"/>
  <c r="K401" i="11" s="1"/>
  <c r="D399" i="11"/>
  <c r="J399" i="5"/>
  <c r="K399" i="11" s="1"/>
  <c r="D397" i="11"/>
  <c r="J397" i="5"/>
  <c r="K397" i="11" s="1"/>
  <c r="D395" i="11"/>
  <c r="J395" i="5"/>
  <c r="K395" i="11" s="1"/>
  <c r="D393" i="11"/>
  <c r="D391" i="11"/>
  <c r="J391" i="5"/>
  <c r="K391" i="11" s="1"/>
  <c r="D389" i="11"/>
  <c r="J389" i="5"/>
  <c r="K389" i="11" s="1"/>
  <c r="D387" i="11"/>
  <c r="J387" i="5"/>
  <c r="K387" i="11" s="1"/>
  <c r="D385" i="11"/>
  <c r="J385" i="5"/>
  <c r="K385" i="11" s="1"/>
  <c r="F363" i="11"/>
  <c r="H363" i="5"/>
  <c r="I363" i="11" s="1"/>
  <c r="F361" i="11"/>
  <c r="H361" i="5"/>
  <c r="I361" i="11" s="1"/>
  <c r="F359" i="11"/>
  <c r="H359" i="5"/>
  <c r="I359" i="11" s="1"/>
  <c r="F355" i="11"/>
  <c r="H355" i="5"/>
  <c r="I355" i="11" s="1"/>
  <c r="F351" i="11"/>
  <c r="H351" i="5"/>
  <c r="I351" i="11" s="1"/>
  <c r="F347" i="11"/>
  <c r="H347" i="5"/>
  <c r="I347" i="11" s="1"/>
  <c r="F343" i="11"/>
  <c r="H343" i="5"/>
  <c r="I343" i="11" s="1"/>
  <c r="F339" i="11"/>
  <c r="H339" i="5"/>
  <c r="I339" i="11" s="1"/>
  <c r="F335" i="11"/>
  <c r="H335" i="5"/>
  <c r="I335" i="11" s="1"/>
  <c r="F332" i="11"/>
  <c r="H332" i="5"/>
  <c r="I332" i="11" s="1"/>
  <c r="F328" i="11"/>
  <c r="H328" i="5"/>
  <c r="I328" i="11" s="1"/>
  <c r="F326" i="11"/>
  <c r="H326" i="5"/>
  <c r="I326" i="11" s="1"/>
  <c r="F324" i="11"/>
  <c r="H324" i="5"/>
  <c r="I324" i="11" s="1"/>
  <c r="F322" i="11"/>
  <c r="H322" i="5"/>
  <c r="I322" i="11" s="1"/>
  <c r="F320" i="11"/>
  <c r="H320" i="5"/>
  <c r="I320" i="11" s="1"/>
  <c r="F316" i="11"/>
  <c r="H316" i="5"/>
  <c r="I316" i="11" s="1"/>
  <c r="F312" i="11"/>
  <c r="H312" i="5"/>
  <c r="I312" i="11" s="1"/>
  <c r="F310" i="11"/>
  <c r="H310" i="5"/>
  <c r="I310" i="11" s="1"/>
  <c r="F308" i="11"/>
  <c r="H308" i="5"/>
  <c r="I308" i="11" s="1"/>
  <c r="G303" i="11"/>
  <c r="I303" i="5"/>
  <c r="J303" i="11" s="1"/>
  <c r="G301" i="11"/>
  <c r="I301" i="5"/>
  <c r="J301" i="11" s="1"/>
  <c r="G299" i="11"/>
  <c r="I299" i="5"/>
  <c r="G297" i="11"/>
  <c r="I297" i="5"/>
  <c r="J297" i="11" s="1"/>
  <c r="G293" i="11"/>
  <c r="I293" i="5"/>
  <c r="J293" i="11" s="1"/>
  <c r="G291" i="11"/>
  <c r="I291" i="5"/>
  <c r="G289" i="11"/>
  <c r="I289" i="5"/>
  <c r="G287" i="11"/>
  <c r="I287" i="5"/>
  <c r="J287" i="11" s="1"/>
  <c r="G285" i="11"/>
  <c r="I285" i="5"/>
  <c r="J285" i="11" s="1"/>
  <c r="G283" i="11"/>
  <c r="I283" i="5"/>
  <c r="J283" i="11" s="1"/>
  <c r="D281" i="11"/>
  <c r="K281" i="5"/>
  <c r="L281" i="11" s="1"/>
  <c r="J281" i="5"/>
  <c r="K281" i="11" s="1"/>
  <c r="D279" i="11"/>
  <c r="D277" i="11"/>
  <c r="D275" i="11"/>
  <c r="J275" i="5"/>
  <c r="K275" i="11" s="1"/>
  <c r="D273" i="11"/>
  <c r="J273" i="5"/>
  <c r="K273" i="11" s="1"/>
  <c r="D271" i="11"/>
  <c r="J271" i="5"/>
  <c r="K271" i="11" s="1"/>
  <c r="D269" i="11"/>
  <c r="J269" i="5"/>
  <c r="K269" i="11" s="1"/>
  <c r="D267" i="11"/>
  <c r="J267" i="5"/>
  <c r="K267" i="11" s="1"/>
  <c r="D265" i="11"/>
  <c r="D263" i="11"/>
  <c r="J263" i="5"/>
  <c r="D261" i="11"/>
  <c r="J261" i="5"/>
  <c r="K261" i="11" s="1"/>
  <c r="D259" i="11"/>
  <c r="J259" i="5"/>
  <c r="K259" i="11" s="1"/>
  <c r="D257" i="11"/>
  <c r="J257" i="5"/>
  <c r="K257" i="11" s="1"/>
  <c r="D255" i="11"/>
  <c r="J255" i="5"/>
  <c r="K255" i="11" s="1"/>
  <c r="D253" i="11"/>
  <c r="J253" i="5"/>
  <c r="K253" i="11" s="1"/>
  <c r="D251" i="11"/>
  <c r="J251" i="5"/>
  <c r="K251" i="11" s="1"/>
  <c r="D249" i="11"/>
  <c r="J249" i="5"/>
  <c r="K249" i="11" s="1"/>
  <c r="D247" i="11"/>
  <c r="J247" i="5"/>
  <c r="K247" i="11" s="1"/>
  <c r="D244" i="11"/>
  <c r="J244" i="5"/>
  <c r="K244" i="11" s="1"/>
  <c r="D242" i="11"/>
  <c r="J242" i="5"/>
  <c r="K242" i="11" s="1"/>
  <c r="D240" i="11"/>
  <c r="J240" i="5"/>
  <c r="K240" i="11" s="1"/>
  <c r="K240" i="5"/>
  <c r="L240" i="11" s="1"/>
  <c r="D238" i="11"/>
  <c r="J238" i="5"/>
  <c r="K238" i="11" s="1"/>
  <c r="D236" i="11"/>
  <c r="D234" i="11"/>
  <c r="J234" i="5"/>
  <c r="K234" i="11" s="1"/>
  <c r="K234" i="5"/>
  <c r="L234" i="11" s="1"/>
  <c r="D232" i="11"/>
  <c r="J232" i="5"/>
  <c r="K232" i="11" s="1"/>
  <c r="D230" i="11"/>
  <c r="D228" i="11"/>
  <c r="J228" i="5"/>
  <c r="K228" i="11" s="1"/>
  <c r="D226" i="11"/>
  <c r="J226" i="5"/>
  <c r="K226" i="11" s="1"/>
  <c r="D224" i="11"/>
  <c r="J224" i="5"/>
  <c r="K224" i="11" s="1"/>
  <c r="D222" i="11"/>
  <c r="J222" i="5"/>
  <c r="K222" i="11" s="1"/>
  <c r="D220" i="11"/>
  <c r="D218" i="11"/>
  <c r="D216" i="11"/>
  <c r="K216" i="5"/>
  <c r="L216" i="11" s="1"/>
  <c r="J216" i="5"/>
  <c r="K216" i="11" s="1"/>
  <c r="D214" i="11"/>
  <c r="D212" i="11"/>
  <c r="J212" i="5"/>
  <c r="K212" i="11" s="1"/>
  <c r="D210" i="11"/>
  <c r="J210" i="5"/>
  <c r="K210" i="11" s="1"/>
  <c r="D208" i="11"/>
  <c r="J208" i="5"/>
  <c r="K208" i="11" s="1"/>
  <c r="D206" i="11"/>
  <c r="D204" i="11"/>
  <c r="J204" i="5"/>
  <c r="K204" i="11" s="1"/>
  <c r="D202" i="11"/>
  <c r="J202" i="5"/>
  <c r="K202" i="11" s="1"/>
  <c r="D200" i="11"/>
  <c r="J200" i="5"/>
  <c r="K200" i="11" s="1"/>
  <c r="D198" i="11"/>
  <c r="D196" i="11"/>
  <c r="D194" i="11"/>
  <c r="J194" i="5"/>
  <c r="K194" i="11" s="1"/>
  <c r="D192" i="11"/>
  <c r="D190" i="11"/>
  <c r="J190" i="5"/>
  <c r="K190" i="11" s="1"/>
  <c r="D188" i="11"/>
  <c r="J188" i="5"/>
  <c r="K188" i="11" s="1"/>
  <c r="K188" i="5"/>
  <c r="L188" i="11" s="1"/>
  <c r="G132" i="11"/>
  <c r="I132" i="5"/>
  <c r="G130" i="11"/>
  <c r="I130" i="5"/>
  <c r="G126" i="11"/>
  <c r="I126" i="5"/>
  <c r="J126" i="11" s="1"/>
  <c r="G124" i="11"/>
  <c r="I124" i="5"/>
  <c r="G122" i="11"/>
  <c r="I122" i="5"/>
  <c r="J122" i="11" s="1"/>
  <c r="G120" i="11"/>
  <c r="I120" i="5"/>
  <c r="D116" i="11"/>
  <c r="J116" i="5"/>
  <c r="K116" i="11" s="1"/>
  <c r="K116" i="5"/>
  <c r="L116" i="11" s="1"/>
  <c r="D114" i="11"/>
  <c r="J114" i="5"/>
  <c r="K114" i="11" s="1"/>
  <c r="D112" i="11"/>
  <c r="J112" i="5"/>
  <c r="K112" i="11" s="1"/>
  <c r="F54" i="11"/>
  <c r="H54" i="5"/>
  <c r="I54" i="11" s="1"/>
  <c r="F52" i="11"/>
  <c r="H52" i="5"/>
  <c r="I52" i="11" s="1"/>
  <c r="F50" i="11"/>
  <c r="H50" i="5"/>
  <c r="I50" i="11" s="1"/>
  <c r="F48" i="11"/>
  <c r="H48" i="5"/>
  <c r="I48" i="11" s="1"/>
  <c r="F44" i="11"/>
  <c r="H44" i="5"/>
  <c r="I44" i="11" s="1"/>
  <c r="F42" i="11"/>
  <c r="H42" i="5"/>
  <c r="I42" i="11" s="1"/>
  <c r="F40" i="11"/>
  <c r="H40" i="5"/>
  <c r="I40" i="11" s="1"/>
  <c r="F38" i="11"/>
  <c r="H38" i="5"/>
  <c r="I38" i="11" s="1"/>
  <c r="F36" i="11"/>
  <c r="H36" i="5"/>
  <c r="I36" i="11" s="1"/>
  <c r="F34" i="11"/>
  <c r="H34" i="5"/>
  <c r="I34" i="11" s="1"/>
  <c r="F32" i="11"/>
  <c r="H32" i="5"/>
  <c r="I32" i="11" s="1"/>
  <c r="F28" i="11"/>
  <c r="H28" i="5"/>
  <c r="I28" i="11" s="1"/>
  <c r="F24" i="11"/>
  <c r="H24" i="5"/>
  <c r="I24" i="11" s="1"/>
  <c r="F22" i="11"/>
  <c r="H22" i="5"/>
  <c r="I22" i="11" s="1"/>
  <c r="F20" i="11"/>
  <c r="H20" i="5"/>
  <c r="I20" i="11" s="1"/>
  <c r="F18" i="11"/>
  <c r="H18" i="5"/>
  <c r="I18" i="11" s="1"/>
  <c r="F16" i="11"/>
  <c r="H16" i="5"/>
  <c r="I16" i="11" s="1"/>
  <c r="F12" i="11"/>
  <c r="H12" i="5"/>
  <c r="I12" i="11" s="1"/>
  <c r="F8" i="11"/>
  <c r="H8" i="5"/>
  <c r="I8" i="11" s="1"/>
  <c r="F6" i="11"/>
  <c r="H6" i="5"/>
  <c r="I6" i="11" s="1"/>
  <c r="J320" i="6"/>
  <c r="K779" i="11" s="1"/>
  <c r="D779" i="11"/>
  <c r="J190" i="6"/>
  <c r="K649" i="11" s="1"/>
  <c r="D649" i="11"/>
  <c r="H401" i="5"/>
  <c r="I401" i="11" s="1"/>
  <c r="H393" i="5"/>
  <c r="I393" i="11" s="1"/>
  <c r="H334" i="5"/>
  <c r="I334" i="11" s="1"/>
  <c r="H277" i="5"/>
  <c r="I277" i="11" s="1"/>
  <c r="H242" i="5"/>
  <c r="I242" i="11" s="1"/>
  <c r="I175" i="5"/>
  <c r="D2" i="11"/>
  <c r="J2" i="5"/>
  <c r="K2" i="11" s="1"/>
  <c r="G4" i="11"/>
  <c r="I4" i="5"/>
  <c r="G460" i="11"/>
  <c r="I460" i="5"/>
  <c r="G458" i="11"/>
  <c r="I458" i="5"/>
  <c r="J458" i="11" s="1"/>
  <c r="G449" i="11"/>
  <c r="I449" i="5"/>
  <c r="G445" i="11"/>
  <c r="I445" i="5"/>
  <c r="G443" i="11"/>
  <c r="I443" i="5"/>
  <c r="J443" i="11" s="1"/>
  <c r="G441" i="11"/>
  <c r="I441" i="5"/>
  <c r="J441" i="11" s="1"/>
  <c r="G439" i="11"/>
  <c r="I439" i="5"/>
  <c r="J439" i="11" s="1"/>
  <c r="G437" i="11"/>
  <c r="I437" i="5"/>
  <c r="J437" i="11" s="1"/>
  <c r="G435" i="11"/>
  <c r="I435" i="5"/>
  <c r="J435" i="11" s="1"/>
  <c r="G433" i="11"/>
  <c r="I433" i="5"/>
  <c r="F383" i="11"/>
  <c r="H383" i="5"/>
  <c r="I383" i="11" s="1"/>
  <c r="F379" i="11"/>
  <c r="H379" i="5"/>
  <c r="I379" i="11" s="1"/>
  <c r="F377" i="11"/>
  <c r="H377" i="5"/>
  <c r="I377" i="11" s="1"/>
  <c r="F375" i="11"/>
  <c r="H375" i="5"/>
  <c r="I375" i="11" s="1"/>
  <c r="F373" i="11"/>
  <c r="H373" i="5"/>
  <c r="I373" i="11" s="1"/>
  <c r="F371" i="11"/>
  <c r="H371" i="5"/>
  <c r="I371" i="11" s="1"/>
  <c r="F367" i="11"/>
  <c r="H367" i="5"/>
  <c r="I367" i="11" s="1"/>
  <c r="G362" i="11"/>
  <c r="I362" i="5"/>
  <c r="G358" i="11"/>
  <c r="I358" i="5"/>
  <c r="J358" i="11" s="1"/>
  <c r="G356" i="11"/>
  <c r="I356" i="5"/>
  <c r="G354" i="11"/>
  <c r="I354" i="5"/>
  <c r="G352" i="11"/>
  <c r="I352" i="5"/>
  <c r="J352" i="11" s="1"/>
  <c r="G348" i="11"/>
  <c r="I348" i="5"/>
  <c r="J348" i="11" s="1"/>
  <c r="G346" i="11"/>
  <c r="I346" i="5"/>
  <c r="L346" i="5" s="1"/>
  <c r="M346" i="11" s="1"/>
  <c r="G342" i="11"/>
  <c r="I342" i="5"/>
  <c r="J342" i="11" s="1"/>
  <c r="G340" i="11"/>
  <c r="I340" i="5"/>
  <c r="G338" i="11"/>
  <c r="I338" i="5"/>
  <c r="J338" i="11" s="1"/>
  <c r="G336" i="11"/>
  <c r="I336" i="5"/>
  <c r="J336" i="11" s="1"/>
  <c r="G331" i="11"/>
  <c r="I331" i="5"/>
  <c r="J331" i="11" s="1"/>
  <c r="G329" i="11"/>
  <c r="I329" i="5"/>
  <c r="J329" i="11" s="1"/>
  <c r="G327" i="11"/>
  <c r="I327" i="5"/>
  <c r="J327" i="11" s="1"/>
  <c r="G325" i="11"/>
  <c r="I325" i="5"/>
  <c r="J325" i="11" s="1"/>
  <c r="G323" i="11"/>
  <c r="I323" i="5"/>
  <c r="G321" i="11"/>
  <c r="I321" i="5"/>
  <c r="J321" i="11" s="1"/>
  <c r="G317" i="11"/>
  <c r="I317" i="5"/>
  <c r="J317" i="11" s="1"/>
  <c r="G315" i="11"/>
  <c r="I315" i="5"/>
  <c r="J315" i="11" s="1"/>
  <c r="G313" i="11"/>
  <c r="I313" i="5"/>
  <c r="J313" i="11" s="1"/>
  <c r="G311" i="11"/>
  <c r="I311" i="5"/>
  <c r="G309" i="11"/>
  <c r="I309" i="5"/>
  <c r="J309" i="11" s="1"/>
  <c r="G307" i="11"/>
  <c r="I307" i="5"/>
  <c r="G305" i="11"/>
  <c r="I305" i="5"/>
  <c r="J305" i="11" s="1"/>
  <c r="D303" i="11"/>
  <c r="J303" i="5"/>
  <c r="K303" i="11" s="1"/>
  <c r="D301" i="11"/>
  <c r="J301" i="5"/>
  <c r="K301" i="11" s="1"/>
  <c r="D299" i="11"/>
  <c r="D297" i="11"/>
  <c r="J297" i="5"/>
  <c r="K297" i="11" s="1"/>
  <c r="D295" i="11"/>
  <c r="D293" i="11"/>
  <c r="D291" i="11"/>
  <c r="D289" i="11"/>
  <c r="K289" i="5"/>
  <c r="L289" i="11" s="1"/>
  <c r="J289" i="5"/>
  <c r="K289" i="11" s="1"/>
  <c r="D287" i="11"/>
  <c r="D285" i="11"/>
  <c r="J285" i="5"/>
  <c r="K285" i="11" s="1"/>
  <c r="D283" i="11"/>
  <c r="J283" i="5"/>
  <c r="K283" i="11" s="1"/>
  <c r="F186" i="11"/>
  <c r="H186" i="5"/>
  <c r="I186" i="11" s="1"/>
  <c r="F184" i="11"/>
  <c r="H184" i="5"/>
  <c r="I184" i="11" s="1"/>
  <c r="F180" i="11"/>
  <c r="H180" i="5"/>
  <c r="I180" i="11" s="1"/>
  <c r="F176" i="11"/>
  <c r="H176" i="5"/>
  <c r="I176" i="11" s="1"/>
  <c r="F174" i="11"/>
  <c r="H174" i="5"/>
  <c r="I174" i="11" s="1"/>
  <c r="F172" i="11"/>
  <c r="H172" i="5"/>
  <c r="I172" i="11" s="1"/>
  <c r="F170" i="11"/>
  <c r="H170" i="5"/>
  <c r="I170" i="11" s="1"/>
  <c r="F168" i="11"/>
  <c r="H168" i="5"/>
  <c r="I168" i="11" s="1"/>
  <c r="F164" i="11"/>
  <c r="H164" i="5"/>
  <c r="I164" i="11" s="1"/>
  <c r="F160" i="11"/>
  <c r="H160" i="5"/>
  <c r="I160" i="11" s="1"/>
  <c r="F158" i="11"/>
  <c r="H158" i="5"/>
  <c r="I158" i="11" s="1"/>
  <c r="F156" i="11"/>
  <c r="H156" i="5"/>
  <c r="I156" i="11" s="1"/>
  <c r="F154" i="11"/>
  <c r="H154" i="5"/>
  <c r="I154" i="11" s="1"/>
  <c r="F152" i="11"/>
  <c r="H152" i="5"/>
  <c r="I152" i="11" s="1"/>
  <c r="F148" i="11"/>
  <c r="H148" i="5"/>
  <c r="I148" i="11" s="1"/>
  <c r="F144" i="11"/>
  <c r="H144" i="5"/>
  <c r="I144" i="11" s="1"/>
  <c r="F142" i="11"/>
  <c r="H142" i="5"/>
  <c r="I142" i="11" s="1"/>
  <c r="F140" i="11"/>
  <c r="H140" i="5"/>
  <c r="I140" i="11" s="1"/>
  <c r="F138" i="11"/>
  <c r="H138" i="5"/>
  <c r="I138" i="11" s="1"/>
  <c r="F136" i="11"/>
  <c r="H136" i="5"/>
  <c r="I136" i="11" s="1"/>
  <c r="D132" i="11"/>
  <c r="K132" i="5"/>
  <c r="L132" i="11" s="1"/>
  <c r="D130" i="11"/>
  <c r="J130" i="5"/>
  <c r="K130" i="11" s="1"/>
  <c r="D128" i="11"/>
  <c r="D126" i="11"/>
  <c r="J126" i="5"/>
  <c r="K126" i="11" s="1"/>
  <c r="D124" i="11"/>
  <c r="J124" i="5"/>
  <c r="K124" i="11" s="1"/>
  <c r="D122" i="11"/>
  <c r="J122" i="5"/>
  <c r="K122" i="11" s="1"/>
  <c r="D120" i="11"/>
  <c r="J120" i="5"/>
  <c r="K120" i="11" s="1"/>
  <c r="D118" i="11"/>
  <c r="F108" i="11"/>
  <c r="H108" i="5"/>
  <c r="I108" i="11" s="1"/>
  <c r="F104" i="11"/>
  <c r="H104" i="5"/>
  <c r="I104" i="11" s="1"/>
  <c r="F100" i="11"/>
  <c r="H100" i="5"/>
  <c r="I100" i="11" s="1"/>
  <c r="F98" i="11"/>
  <c r="H98" i="5"/>
  <c r="I98" i="11" s="1"/>
  <c r="F96" i="11"/>
  <c r="H96" i="5"/>
  <c r="I96" i="11" s="1"/>
  <c r="F94" i="11"/>
  <c r="H94" i="5"/>
  <c r="I94" i="11" s="1"/>
  <c r="F92" i="11"/>
  <c r="H92" i="5"/>
  <c r="I92" i="11" s="1"/>
  <c r="F88" i="11"/>
  <c r="H88" i="5"/>
  <c r="I88" i="11" s="1"/>
  <c r="F84" i="11"/>
  <c r="H84" i="5"/>
  <c r="I84" i="11" s="1"/>
  <c r="F82" i="11"/>
  <c r="H82" i="5"/>
  <c r="I82" i="11" s="1"/>
  <c r="F80" i="11"/>
  <c r="H80" i="5"/>
  <c r="I80" i="11" s="1"/>
  <c r="F78" i="11"/>
  <c r="H78" i="5"/>
  <c r="I78" i="11" s="1"/>
  <c r="F76" i="11"/>
  <c r="H76" i="5"/>
  <c r="I76" i="11" s="1"/>
  <c r="F72" i="11"/>
  <c r="H72" i="5"/>
  <c r="I72" i="11" s="1"/>
  <c r="F68" i="11"/>
  <c r="H68" i="5"/>
  <c r="I68" i="11" s="1"/>
  <c r="F64" i="11"/>
  <c r="H64" i="5"/>
  <c r="I64" i="11" s="1"/>
  <c r="F62" i="11"/>
  <c r="H62" i="5"/>
  <c r="I62" i="11" s="1"/>
  <c r="F60" i="11"/>
  <c r="H60" i="5"/>
  <c r="I60" i="11" s="1"/>
  <c r="F58" i="11"/>
  <c r="H58" i="5"/>
  <c r="I58" i="11" s="1"/>
  <c r="G55" i="11"/>
  <c r="I55" i="5"/>
  <c r="J55" i="11" s="1"/>
  <c r="G53" i="11"/>
  <c r="I53" i="5"/>
  <c r="G51" i="11"/>
  <c r="I51" i="5"/>
  <c r="J51" i="11" s="1"/>
  <c r="G49" i="11"/>
  <c r="I49" i="5"/>
  <c r="J49" i="11" s="1"/>
  <c r="G45" i="11"/>
  <c r="I45" i="5"/>
  <c r="G43" i="11"/>
  <c r="I43" i="5"/>
  <c r="G41" i="11"/>
  <c r="I41" i="5"/>
  <c r="J41" i="11" s="1"/>
  <c r="G39" i="11"/>
  <c r="I39" i="5"/>
  <c r="G37" i="11"/>
  <c r="I37" i="5"/>
  <c r="G35" i="11"/>
  <c r="I35" i="5"/>
  <c r="G33" i="11"/>
  <c r="I33" i="5"/>
  <c r="J33" i="11" s="1"/>
  <c r="G29" i="11"/>
  <c r="I29" i="5"/>
  <c r="G27" i="11"/>
  <c r="I27" i="5"/>
  <c r="J27" i="11" s="1"/>
  <c r="G25" i="11"/>
  <c r="I25" i="5"/>
  <c r="J25" i="11" s="1"/>
  <c r="G23" i="11"/>
  <c r="I23" i="5"/>
  <c r="J23" i="11" s="1"/>
  <c r="G21" i="11"/>
  <c r="I21" i="5"/>
  <c r="G19" i="11"/>
  <c r="I19" i="5"/>
  <c r="J19" i="11" s="1"/>
  <c r="G17" i="11"/>
  <c r="I17" i="5"/>
  <c r="J17" i="11" s="1"/>
  <c r="G13" i="11"/>
  <c r="I13" i="5"/>
  <c r="G11" i="11"/>
  <c r="I11" i="5"/>
  <c r="G9" i="11"/>
  <c r="I9" i="5"/>
  <c r="J9" i="11" s="1"/>
  <c r="G7" i="11"/>
  <c r="I7" i="5"/>
  <c r="G315" i="6"/>
  <c r="H774" i="11" s="1"/>
  <c r="C774" i="11"/>
  <c r="J382" i="6"/>
  <c r="K841" i="11" s="1"/>
  <c r="D841" i="11"/>
  <c r="J357" i="6"/>
  <c r="K816" i="11" s="1"/>
  <c r="D816" i="11"/>
  <c r="J301" i="6"/>
  <c r="K760" i="11" s="1"/>
  <c r="D760" i="11"/>
  <c r="J285" i="6"/>
  <c r="K744" i="11" s="1"/>
  <c r="D744" i="11"/>
  <c r="J277" i="6"/>
  <c r="K736" i="11" s="1"/>
  <c r="D736" i="11"/>
  <c r="J269" i="6"/>
  <c r="K728" i="11" s="1"/>
  <c r="D728" i="11"/>
  <c r="J261" i="6"/>
  <c r="K720" i="11" s="1"/>
  <c r="D720" i="11"/>
  <c r="H377" i="6"/>
  <c r="I836" i="11" s="1"/>
  <c r="F836" i="11"/>
  <c r="H369" i="6"/>
  <c r="I828" i="11" s="1"/>
  <c r="F828" i="11"/>
  <c r="H360" i="6"/>
  <c r="I819" i="11" s="1"/>
  <c r="F819" i="11"/>
  <c r="H352" i="6"/>
  <c r="I811" i="11" s="1"/>
  <c r="F811" i="11"/>
  <c r="H343" i="6"/>
  <c r="I802" i="11" s="1"/>
  <c r="F802" i="11"/>
  <c r="H335" i="6"/>
  <c r="I794" i="11" s="1"/>
  <c r="F794" i="11"/>
  <c r="H441" i="5"/>
  <c r="I441" i="11" s="1"/>
  <c r="H365" i="5"/>
  <c r="I365" i="11" s="1"/>
  <c r="H357" i="5"/>
  <c r="I357" i="11" s="1"/>
  <c r="H349" i="5"/>
  <c r="I349" i="11" s="1"/>
  <c r="H238" i="5"/>
  <c r="I238" i="11" s="1"/>
  <c r="H150" i="5"/>
  <c r="I150" i="11" s="1"/>
  <c r="H90" i="5"/>
  <c r="I90" i="11" s="1"/>
  <c r="H70" i="5"/>
  <c r="I70" i="11" s="1"/>
  <c r="I145" i="5"/>
  <c r="J145" i="11" s="1"/>
  <c r="I31" i="5"/>
  <c r="J31" i="11" s="1"/>
  <c r="K232" i="5"/>
  <c r="L232" i="11" s="1"/>
  <c r="J196" i="5"/>
  <c r="G2" i="11"/>
  <c r="I2" i="5"/>
  <c r="J2" i="11" s="1"/>
  <c r="F4" i="11"/>
  <c r="H4" i="5"/>
  <c r="I4" i="11" s="1"/>
  <c r="F460" i="11"/>
  <c r="H460" i="5"/>
  <c r="I460" i="11" s="1"/>
  <c r="D455" i="11"/>
  <c r="J455" i="5"/>
  <c r="K455" i="11" s="1"/>
  <c r="D453" i="11"/>
  <c r="J453" i="5"/>
  <c r="K453" i="11" s="1"/>
  <c r="F449" i="11"/>
  <c r="H449" i="5"/>
  <c r="I449" i="11" s="1"/>
  <c r="F447" i="11"/>
  <c r="H447" i="5"/>
  <c r="I447" i="11" s="1"/>
  <c r="F443" i="11"/>
  <c r="H443" i="5"/>
  <c r="I443" i="11" s="1"/>
  <c r="F439" i="11"/>
  <c r="H439" i="5"/>
  <c r="I439" i="11" s="1"/>
  <c r="F435" i="11"/>
  <c r="H435" i="5"/>
  <c r="I435" i="11" s="1"/>
  <c r="F431" i="11"/>
  <c r="H431" i="5"/>
  <c r="I431" i="11" s="1"/>
  <c r="D428" i="11"/>
  <c r="D426" i="11"/>
  <c r="J426" i="5"/>
  <c r="K426" i="11" s="1"/>
  <c r="D424" i="11"/>
  <c r="J424" i="5"/>
  <c r="K424" i="11" s="1"/>
  <c r="D422" i="11"/>
  <c r="J422" i="5"/>
  <c r="K422" i="11" s="1"/>
  <c r="D420" i="11"/>
  <c r="D418" i="11"/>
  <c r="J418" i="5"/>
  <c r="K418" i="11" s="1"/>
  <c r="D416" i="11"/>
  <c r="J416" i="5"/>
  <c r="K416" i="11" s="1"/>
  <c r="D414" i="11"/>
  <c r="K414" i="5"/>
  <c r="L414" i="11" s="1"/>
  <c r="D412" i="11"/>
  <c r="K412" i="5"/>
  <c r="L412" i="11" s="1"/>
  <c r="D410" i="11"/>
  <c r="D408" i="11"/>
  <c r="K408" i="5"/>
  <c r="L408" i="11" s="1"/>
  <c r="J408" i="5"/>
  <c r="K408" i="11" s="1"/>
  <c r="D406" i="11"/>
  <c r="J406" i="5"/>
  <c r="K406" i="11" s="1"/>
  <c r="D404" i="11"/>
  <c r="D402" i="11"/>
  <c r="J402" i="5"/>
  <c r="K402" i="11" s="1"/>
  <c r="D400" i="11"/>
  <c r="J400" i="5"/>
  <c r="K400" i="11" s="1"/>
  <c r="D398" i="11"/>
  <c r="J398" i="5"/>
  <c r="K398" i="11" s="1"/>
  <c r="D396" i="11"/>
  <c r="D394" i="11"/>
  <c r="D392" i="11"/>
  <c r="J392" i="5"/>
  <c r="K392" i="11" s="1"/>
  <c r="D390" i="11"/>
  <c r="J390" i="5"/>
  <c r="K390" i="11" s="1"/>
  <c r="D388" i="11"/>
  <c r="D386" i="11"/>
  <c r="J386" i="5"/>
  <c r="K386" i="11" s="1"/>
  <c r="F360" i="11"/>
  <c r="H360" i="5"/>
  <c r="I360" i="11" s="1"/>
  <c r="F358" i="11"/>
  <c r="H358" i="5"/>
  <c r="I358" i="11" s="1"/>
  <c r="F356" i="11"/>
  <c r="H356" i="5"/>
  <c r="I356" i="11" s="1"/>
  <c r="F354" i="11"/>
  <c r="H354" i="5"/>
  <c r="I354" i="11" s="1"/>
  <c r="F352" i="11"/>
  <c r="H352" i="5"/>
  <c r="I352" i="11" s="1"/>
  <c r="F348" i="11"/>
  <c r="H348" i="5"/>
  <c r="I348" i="11" s="1"/>
  <c r="F344" i="11"/>
  <c r="H344" i="5"/>
  <c r="I344" i="11" s="1"/>
  <c r="F340" i="11"/>
  <c r="H340" i="5"/>
  <c r="I340" i="11" s="1"/>
  <c r="F336" i="11"/>
  <c r="H336" i="5"/>
  <c r="I336" i="11" s="1"/>
  <c r="F331" i="11"/>
  <c r="H331" i="5"/>
  <c r="I331" i="11" s="1"/>
  <c r="F329" i="11"/>
  <c r="H329" i="5"/>
  <c r="I329" i="11" s="1"/>
  <c r="F327" i="11"/>
  <c r="H327" i="5"/>
  <c r="I327" i="11" s="1"/>
  <c r="F323" i="11"/>
  <c r="H323" i="5"/>
  <c r="I323" i="11" s="1"/>
  <c r="F319" i="11"/>
  <c r="H319" i="5"/>
  <c r="I319" i="11" s="1"/>
  <c r="F317" i="11"/>
  <c r="H317" i="5"/>
  <c r="I317" i="11" s="1"/>
  <c r="F315" i="11"/>
  <c r="H315" i="5"/>
  <c r="I315" i="11" s="1"/>
  <c r="F311" i="11"/>
  <c r="H311" i="5"/>
  <c r="I311" i="11" s="1"/>
  <c r="F307" i="11"/>
  <c r="H307" i="5"/>
  <c r="I307" i="11" s="1"/>
  <c r="G302" i="11"/>
  <c r="I302" i="5"/>
  <c r="J302" i="11" s="1"/>
  <c r="G300" i="11"/>
  <c r="I300" i="5"/>
  <c r="J300" i="11" s="1"/>
  <c r="G298" i="11"/>
  <c r="I298" i="5"/>
  <c r="G296" i="11"/>
  <c r="I296" i="5"/>
  <c r="G292" i="11"/>
  <c r="I292" i="5"/>
  <c r="G290" i="11"/>
  <c r="I290" i="5"/>
  <c r="J290" i="11" s="1"/>
  <c r="G288" i="11"/>
  <c r="I288" i="5"/>
  <c r="G286" i="11"/>
  <c r="I286" i="5"/>
  <c r="J286" i="11" s="1"/>
  <c r="G284" i="11"/>
  <c r="I284" i="5"/>
  <c r="J284" i="11" s="1"/>
  <c r="G282" i="11"/>
  <c r="I282" i="5"/>
  <c r="J282" i="11" s="1"/>
  <c r="D280" i="11"/>
  <c r="J280" i="5"/>
  <c r="K280" i="11" s="1"/>
  <c r="D278" i="11"/>
  <c r="J278" i="5"/>
  <c r="K278" i="11" s="1"/>
  <c r="D276" i="11"/>
  <c r="D274" i="11"/>
  <c r="J274" i="5"/>
  <c r="K274" i="11" s="1"/>
  <c r="D272" i="11"/>
  <c r="D270" i="11"/>
  <c r="J270" i="5"/>
  <c r="K270" i="11" s="1"/>
  <c r="K270" i="5"/>
  <c r="L270" i="11" s="1"/>
  <c r="D268" i="11"/>
  <c r="J268" i="5"/>
  <c r="K268" i="11" s="1"/>
  <c r="D266" i="11"/>
  <c r="J266" i="5"/>
  <c r="K266" i="11" s="1"/>
  <c r="D264" i="11"/>
  <c r="D262" i="11"/>
  <c r="J262" i="5"/>
  <c r="K262" i="11" s="1"/>
  <c r="D260" i="11"/>
  <c r="J260" i="5"/>
  <c r="K260" i="11" s="1"/>
  <c r="D258" i="11"/>
  <c r="J258" i="5"/>
  <c r="K258" i="11" s="1"/>
  <c r="D256" i="11"/>
  <c r="J256" i="5"/>
  <c r="K256" i="11" s="1"/>
  <c r="D254" i="11"/>
  <c r="J254" i="5"/>
  <c r="K254" i="11" s="1"/>
  <c r="D252" i="11"/>
  <c r="D250" i="11"/>
  <c r="J250" i="5"/>
  <c r="K250" i="11" s="1"/>
  <c r="D248" i="11"/>
  <c r="J248" i="5"/>
  <c r="K248" i="11" s="1"/>
  <c r="D246" i="11"/>
  <c r="J246" i="5"/>
  <c r="K246" i="11" s="1"/>
  <c r="D243" i="11"/>
  <c r="J243" i="5"/>
  <c r="K243" i="11" s="1"/>
  <c r="D241" i="11"/>
  <c r="J241" i="5"/>
  <c r="K241" i="11" s="1"/>
  <c r="D239" i="11"/>
  <c r="J239" i="5"/>
  <c r="K239" i="11" s="1"/>
  <c r="D237" i="11"/>
  <c r="D235" i="11"/>
  <c r="D233" i="11"/>
  <c r="J233" i="5"/>
  <c r="K233" i="11" s="1"/>
  <c r="K233" i="5"/>
  <c r="L233" i="11" s="1"/>
  <c r="D231" i="11"/>
  <c r="J231" i="5"/>
  <c r="K231" i="11" s="1"/>
  <c r="D229" i="11"/>
  <c r="D227" i="11"/>
  <c r="J227" i="5"/>
  <c r="K227" i="11" s="1"/>
  <c r="K227" i="5"/>
  <c r="L227" i="11" s="1"/>
  <c r="D225" i="11"/>
  <c r="J225" i="5"/>
  <c r="K225" i="11" s="1"/>
  <c r="D223" i="11"/>
  <c r="J223" i="5"/>
  <c r="K223" i="11" s="1"/>
  <c r="D221" i="11"/>
  <c r="D219" i="11"/>
  <c r="D217" i="11"/>
  <c r="D215" i="11"/>
  <c r="J215" i="5"/>
  <c r="K215" i="11" s="1"/>
  <c r="D213" i="11"/>
  <c r="D211" i="11"/>
  <c r="D209" i="11"/>
  <c r="D207" i="11"/>
  <c r="J207" i="5"/>
  <c r="K207" i="11" s="1"/>
  <c r="D205" i="11"/>
  <c r="D203" i="11"/>
  <c r="J203" i="5"/>
  <c r="K203" i="11" s="1"/>
  <c r="D201" i="11"/>
  <c r="J201" i="5"/>
  <c r="K201" i="11" s="1"/>
  <c r="D199" i="11"/>
  <c r="D197" i="11"/>
  <c r="J197" i="5"/>
  <c r="K197" i="11" s="1"/>
  <c r="D195" i="11"/>
  <c r="J195" i="5"/>
  <c r="K195" i="11" s="1"/>
  <c r="D193" i="11"/>
  <c r="D191" i="11"/>
  <c r="D189" i="11"/>
  <c r="G131" i="11"/>
  <c r="I131" i="5"/>
  <c r="G129" i="11"/>
  <c r="I129" i="5"/>
  <c r="J129" i="11" s="1"/>
  <c r="G127" i="11"/>
  <c r="I127" i="5"/>
  <c r="G125" i="11"/>
  <c r="I125" i="5"/>
  <c r="G123" i="11"/>
  <c r="I123" i="5"/>
  <c r="G121" i="11"/>
  <c r="I121" i="5"/>
  <c r="J121" i="11" s="1"/>
  <c r="G119" i="11"/>
  <c r="I119" i="5"/>
  <c r="G117" i="11"/>
  <c r="I117" i="5"/>
  <c r="D115" i="11"/>
  <c r="J115" i="5"/>
  <c r="K115" i="11" s="1"/>
  <c r="K115" i="5"/>
  <c r="L115" i="11" s="1"/>
  <c r="D113" i="11"/>
  <c r="J113" i="5"/>
  <c r="K113" i="11" s="1"/>
  <c r="D111" i="11"/>
  <c r="K111" i="5"/>
  <c r="F55" i="11"/>
  <c r="H55" i="5"/>
  <c r="I55" i="11" s="1"/>
  <c r="F53" i="11"/>
  <c r="H53" i="5"/>
  <c r="I53" i="11" s="1"/>
  <c r="F51" i="11"/>
  <c r="H51" i="5"/>
  <c r="I51" i="11" s="1"/>
  <c r="F49" i="11"/>
  <c r="H49" i="5"/>
  <c r="I49" i="11" s="1"/>
  <c r="F47" i="11"/>
  <c r="H47" i="5"/>
  <c r="I47" i="11" s="1"/>
  <c r="F45" i="11"/>
  <c r="H45" i="5"/>
  <c r="I45" i="11" s="1"/>
  <c r="F43" i="11"/>
  <c r="H43" i="5"/>
  <c r="I43" i="11" s="1"/>
  <c r="F41" i="11"/>
  <c r="H41" i="5"/>
  <c r="I41" i="11" s="1"/>
  <c r="F39" i="11"/>
  <c r="H39" i="5"/>
  <c r="I39" i="11" s="1"/>
  <c r="F37" i="11"/>
  <c r="H37" i="5"/>
  <c r="I37" i="11" s="1"/>
  <c r="F35" i="11"/>
  <c r="H35" i="5"/>
  <c r="I35" i="11" s="1"/>
  <c r="F33" i="11"/>
  <c r="H33" i="5"/>
  <c r="I33" i="11" s="1"/>
  <c r="F31" i="11"/>
  <c r="H31" i="5"/>
  <c r="I31" i="11" s="1"/>
  <c r="F29" i="11"/>
  <c r="H29" i="5"/>
  <c r="I29" i="11" s="1"/>
  <c r="F27" i="11"/>
  <c r="H27" i="5"/>
  <c r="I27" i="11" s="1"/>
  <c r="F25" i="11"/>
  <c r="H25" i="5"/>
  <c r="I25" i="11" s="1"/>
  <c r="F23" i="11"/>
  <c r="H23" i="5"/>
  <c r="I23" i="11" s="1"/>
  <c r="F19" i="11"/>
  <c r="H19" i="5"/>
  <c r="I19" i="11" s="1"/>
  <c r="F17" i="11"/>
  <c r="H17" i="5"/>
  <c r="I17" i="11" s="1"/>
  <c r="F15" i="11"/>
  <c r="H15" i="5"/>
  <c r="I15" i="11" s="1"/>
  <c r="F13" i="11"/>
  <c r="H13" i="5"/>
  <c r="I13" i="11" s="1"/>
  <c r="F11" i="11"/>
  <c r="H11" i="5"/>
  <c r="I11" i="11" s="1"/>
  <c r="F9" i="11"/>
  <c r="H9" i="5"/>
  <c r="I9" i="11" s="1"/>
  <c r="F7" i="11"/>
  <c r="H7" i="5"/>
  <c r="I7" i="11" s="1"/>
  <c r="G281" i="6"/>
  <c r="H740" i="11" s="1"/>
  <c r="C740" i="11"/>
  <c r="J381" i="6"/>
  <c r="K840" i="11" s="1"/>
  <c r="D840" i="11"/>
  <c r="J365" i="6"/>
  <c r="K824" i="11" s="1"/>
  <c r="D824" i="11"/>
  <c r="J308" i="6"/>
  <c r="K767" i="11" s="1"/>
  <c r="D767" i="11"/>
  <c r="J244" i="6"/>
  <c r="K703" i="11" s="1"/>
  <c r="D703" i="11"/>
  <c r="H384" i="6"/>
  <c r="I843" i="11" s="1"/>
  <c r="F843" i="11"/>
  <c r="H376" i="6"/>
  <c r="I835" i="11" s="1"/>
  <c r="F835" i="11"/>
  <c r="H368" i="6"/>
  <c r="I827" i="11" s="1"/>
  <c r="F827" i="11"/>
  <c r="H359" i="6"/>
  <c r="I818" i="11" s="1"/>
  <c r="F818" i="11"/>
  <c r="H351" i="6"/>
  <c r="I810" i="11" s="1"/>
  <c r="F810" i="11"/>
  <c r="H342" i="6"/>
  <c r="I801" i="11" s="1"/>
  <c r="F801" i="11"/>
  <c r="H334" i="6"/>
  <c r="I793" i="11" s="1"/>
  <c r="F793" i="11"/>
  <c r="H326" i="6"/>
  <c r="I785" i="11" s="1"/>
  <c r="F785" i="11"/>
  <c r="H318" i="6"/>
  <c r="I777" i="11" s="1"/>
  <c r="F777" i="11"/>
  <c r="H310" i="6"/>
  <c r="I769" i="11" s="1"/>
  <c r="F769" i="11"/>
  <c r="H302" i="6"/>
  <c r="I761" i="11" s="1"/>
  <c r="F761" i="11"/>
  <c r="H294" i="6"/>
  <c r="I753" i="11" s="1"/>
  <c r="F753" i="11"/>
  <c r="H286" i="6"/>
  <c r="I745" i="11" s="1"/>
  <c r="F745" i="11"/>
  <c r="H278" i="6"/>
  <c r="I737" i="11" s="1"/>
  <c r="F737" i="11"/>
  <c r="H270" i="6"/>
  <c r="I729" i="11" s="1"/>
  <c r="F729" i="11"/>
  <c r="H262" i="6"/>
  <c r="I721" i="11" s="1"/>
  <c r="F721" i="11"/>
  <c r="H254" i="6"/>
  <c r="I713" i="11" s="1"/>
  <c r="F713" i="11"/>
  <c r="H245" i="6"/>
  <c r="I704" i="11" s="1"/>
  <c r="F704" i="11"/>
  <c r="H237" i="6"/>
  <c r="I696" i="11" s="1"/>
  <c r="F696" i="11"/>
  <c r="H228" i="6"/>
  <c r="I687" i="11" s="1"/>
  <c r="F687" i="11"/>
  <c r="H219" i="6"/>
  <c r="I678" i="11" s="1"/>
  <c r="F678" i="11"/>
  <c r="H211" i="6"/>
  <c r="I670" i="11" s="1"/>
  <c r="F670" i="11"/>
  <c r="H203" i="6"/>
  <c r="I662" i="11" s="1"/>
  <c r="F662" i="11"/>
  <c r="H193" i="6"/>
  <c r="I652" i="11" s="1"/>
  <c r="F652" i="11"/>
  <c r="H183" i="6"/>
  <c r="I642" i="11" s="1"/>
  <c r="F642" i="11"/>
  <c r="H175" i="6"/>
  <c r="I634" i="11" s="1"/>
  <c r="F634" i="11"/>
  <c r="H167" i="6"/>
  <c r="I626" i="11" s="1"/>
  <c r="F626" i="11"/>
  <c r="H159" i="6"/>
  <c r="I618" i="11" s="1"/>
  <c r="F618" i="11"/>
  <c r="H151" i="6"/>
  <c r="I610" i="11" s="1"/>
  <c r="F610" i="11"/>
  <c r="H143" i="6"/>
  <c r="I602" i="11" s="1"/>
  <c r="F602" i="11"/>
  <c r="I381" i="6"/>
  <c r="G840" i="11"/>
  <c r="I373" i="6"/>
  <c r="G832" i="11"/>
  <c r="I365" i="6"/>
  <c r="L365" i="6" s="1"/>
  <c r="G824" i="11"/>
  <c r="I356" i="6"/>
  <c r="J815" i="11" s="1"/>
  <c r="G815" i="11"/>
  <c r="I347" i="6"/>
  <c r="G806" i="11"/>
  <c r="I339" i="6"/>
  <c r="G798" i="11"/>
  <c r="I331" i="6"/>
  <c r="J790" i="11" s="1"/>
  <c r="G790" i="11"/>
  <c r="I323" i="6"/>
  <c r="G782" i="11"/>
  <c r="I315" i="6"/>
  <c r="G774" i="11"/>
  <c r="I307" i="6"/>
  <c r="J766" i="11" s="1"/>
  <c r="G766" i="11"/>
  <c r="I299" i="6"/>
  <c r="G758" i="11"/>
  <c r="I291" i="6"/>
  <c r="J750" i="11" s="1"/>
  <c r="G750" i="11"/>
  <c r="I283" i="6"/>
  <c r="J742" i="11" s="1"/>
  <c r="G742" i="11"/>
  <c r="I275" i="6"/>
  <c r="G734" i="11"/>
  <c r="I267" i="6"/>
  <c r="G726" i="11"/>
  <c r="I259" i="6"/>
  <c r="G718" i="11"/>
  <c r="I251" i="6"/>
  <c r="G710" i="11"/>
  <c r="I242" i="6"/>
  <c r="J701" i="11" s="1"/>
  <c r="G701" i="11"/>
  <c r="I234" i="6"/>
  <c r="J693" i="11" s="1"/>
  <c r="G693" i="11"/>
  <c r="I225" i="6"/>
  <c r="J684" i="11" s="1"/>
  <c r="G684" i="11"/>
  <c r="I216" i="6"/>
  <c r="G675" i="11"/>
  <c r="I208" i="6"/>
  <c r="J667" i="11" s="1"/>
  <c r="G667" i="11"/>
  <c r="I200" i="6"/>
  <c r="J659" i="11" s="1"/>
  <c r="G659" i="11"/>
  <c r="I188" i="6"/>
  <c r="J647" i="11" s="1"/>
  <c r="G647" i="11"/>
  <c r="I180" i="6"/>
  <c r="J639" i="11" s="1"/>
  <c r="G639" i="11"/>
  <c r="I172" i="6"/>
  <c r="G631" i="11"/>
  <c r="I164" i="6"/>
  <c r="J623" i="11" s="1"/>
  <c r="G623" i="11"/>
  <c r="I156" i="6"/>
  <c r="J615" i="11" s="1"/>
  <c r="G615" i="11"/>
  <c r="I148" i="6"/>
  <c r="J607" i="11" s="1"/>
  <c r="G607" i="11"/>
  <c r="I140" i="6"/>
  <c r="J599" i="11" s="1"/>
  <c r="G599" i="11"/>
  <c r="I131" i="6"/>
  <c r="J590" i="11" s="1"/>
  <c r="G590" i="11"/>
  <c r="I123" i="6"/>
  <c r="J582" i="11" s="1"/>
  <c r="G582" i="11"/>
  <c r="H397" i="5"/>
  <c r="I397" i="11" s="1"/>
  <c r="H381" i="5"/>
  <c r="I381" i="11" s="1"/>
  <c r="H338" i="5"/>
  <c r="I338" i="11" s="1"/>
  <c r="H321" i="5"/>
  <c r="I321" i="11" s="1"/>
  <c r="H249" i="5"/>
  <c r="I249" i="11" s="1"/>
  <c r="H210" i="5"/>
  <c r="I210" i="11" s="1"/>
  <c r="H162" i="5"/>
  <c r="I162" i="11" s="1"/>
  <c r="H106" i="5"/>
  <c r="I106" i="11" s="1"/>
  <c r="H86" i="5"/>
  <c r="I86" i="11" s="1"/>
  <c r="H66" i="5"/>
  <c r="I66" i="11" s="1"/>
  <c r="H46" i="5"/>
  <c r="I46" i="11" s="1"/>
  <c r="H26" i="5"/>
  <c r="I26" i="11" s="1"/>
  <c r="H5" i="5"/>
  <c r="I5" i="11" s="1"/>
  <c r="I360" i="5"/>
  <c r="I143" i="5"/>
  <c r="J143" i="11" s="1"/>
  <c r="I87" i="5"/>
  <c r="J229" i="5"/>
  <c r="K229" i="11" s="1"/>
  <c r="K9" i="5"/>
  <c r="L9" i="11" s="1"/>
  <c r="H380" i="6"/>
  <c r="I839" i="11" s="1"/>
  <c r="F839" i="11"/>
  <c r="H372" i="6"/>
  <c r="I831" i="11" s="1"/>
  <c r="F831" i="11"/>
  <c r="H364" i="6"/>
  <c r="I823" i="11" s="1"/>
  <c r="F823" i="11"/>
  <c r="H355" i="6"/>
  <c r="I814" i="11" s="1"/>
  <c r="F814" i="11"/>
  <c r="H346" i="6"/>
  <c r="I805" i="11" s="1"/>
  <c r="F805" i="11"/>
  <c r="H338" i="6"/>
  <c r="I797" i="11" s="1"/>
  <c r="F797" i="11"/>
  <c r="H330" i="6"/>
  <c r="I789" i="11" s="1"/>
  <c r="F789" i="11"/>
  <c r="H322" i="6"/>
  <c r="I781" i="11" s="1"/>
  <c r="F781" i="11"/>
  <c r="H314" i="6"/>
  <c r="I773" i="11" s="1"/>
  <c r="F773" i="11"/>
  <c r="H306" i="6"/>
  <c r="I765" i="11" s="1"/>
  <c r="F765" i="11"/>
  <c r="H298" i="6"/>
  <c r="I757" i="11" s="1"/>
  <c r="F757" i="11"/>
  <c r="H290" i="6"/>
  <c r="I749" i="11" s="1"/>
  <c r="F749" i="11"/>
  <c r="H282" i="6"/>
  <c r="I741" i="11" s="1"/>
  <c r="F741" i="11"/>
  <c r="H274" i="6"/>
  <c r="I733" i="11" s="1"/>
  <c r="F733" i="11"/>
  <c r="H266" i="6"/>
  <c r="I725" i="11" s="1"/>
  <c r="F725" i="11"/>
  <c r="H258" i="6"/>
  <c r="I717" i="11" s="1"/>
  <c r="F717" i="11"/>
  <c r="H250" i="6"/>
  <c r="I709" i="11" s="1"/>
  <c r="F709" i="11"/>
  <c r="H241" i="6"/>
  <c r="I700" i="11" s="1"/>
  <c r="F700" i="11"/>
  <c r="H233" i="6"/>
  <c r="I692" i="11" s="1"/>
  <c r="F692" i="11"/>
  <c r="H224" i="6"/>
  <c r="I683" i="11" s="1"/>
  <c r="F683" i="11"/>
  <c r="H215" i="6"/>
  <c r="I674" i="11" s="1"/>
  <c r="F674" i="11"/>
  <c r="H207" i="6"/>
  <c r="I666" i="11" s="1"/>
  <c r="F666" i="11"/>
  <c r="H199" i="6"/>
  <c r="I658" i="11" s="1"/>
  <c r="F658" i="11"/>
  <c r="H187" i="6"/>
  <c r="I646" i="11" s="1"/>
  <c r="F646" i="11"/>
  <c r="H179" i="6"/>
  <c r="I638" i="11" s="1"/>
  <c r="F638" i="11"/>
  <c r="H171" i="6"/>
  <c r="I630" i="11" s="1"/>
  <c r="F630" i="11"/>
  <c r="H163" i="6"/>
  <c r="I622" i="11" s="1"/>
  <c r="F622" i="11"/>
  <c r="H155" i="6"/>
  <c r="I614" i="11" s="1"/>
  <c r="F614" i="11"/>
  <c r="H147" i="6"/>
  <c r="I606" i="11" s="1"/>
  <c r="F606" i="11"/>
  <c r="I2" i="6"/>
  <c r="J461" i="11" s="1"/>
  <c r="G461" i="11"/>
  <c r="I377" i="6"/>
  <c r="J836" i="11" s="1"/>
  <c r="G836" i="11"/>
  <c r="I369" i="6"/>
  <c r="J828" i="11" s="1"/>
  <c r="G828" i="11"/>
  <c r="I360" i="6"/>
  <c r="J819" i="11" s="1"/>
  <c r="G819" i="11"/>
  <c r="I352" i="6"/>
  <c r="J811" i="11" s="1"/>
  <c r="G811" i="11"/>
  <c r="I343" i="6"/>
  <c r="G802" i="11"/>
  <c r="I335" i="6"/>
  <c r="J794" i="11" s="1"/>
  <c r="G794" i="11"/>
  <c r="I327" i="6"/>
  <c r="G786" i="11"/>
  <c r="I319" i="6"/>
  <c r="J778" i="11" s="1"/>
  <c r="G778" i="11"/>
  <c r="I311" i="6"/>
  <c r="J770" i="11" s="1"/>
  <c r="G770" i="11"/>
  <c r="I303" i="6"/>
  <c r="J762" i="11" s="1"/>
  <c r="G762" i="11"/>
  <c r="I295" i="6"/>
  <c r="G754" i="11"/>
  <c r="I287" i="6"/>
  <c r="G746" i="11"/>
  <c r="I279" i="6"/>
  <c r="G738" i="11"/>
  <c r="I271" i="6"/>
  <c r="J730" i="11" s="1"/>
  <c r="G730" i="11"/>
  <c r="I263" i="6"/>
  <c r="G722" i="11"/>
  <c r="I255" i="6"/>
  <c r="G714" i="11"/>
  <c r="I246" i="6"/>
  <c r="J705" i="11" s="1"/>
  <c r="G705" i="11"/>
  <c r="I238" i="6"/>
  <c r="J697" i="11" s="1"/>
  <c r="G697" i="11"/>
  <c r="I229" i="6"/>
  <c r="J688" i="11" s="1"/>
  <c r="G688" i="11"/>
  <c r="I220" i="6"/>
  <c r="J679" i="11" s="1"/>
  <c r="G679" i="11"/>
  <c r="I212" i="6"/>
  <c r="J671" i="11" s="1"/>
  <c r="G671" i="11"/>
  <c r="I204" i="6"/>
  <c r="J663" i="11" s="1"/>
  <c r="G663" i="11"/>
  <c r="I196" i="6"/>
  <c r="G655" i="11"/>
  <c r="I184" i="6"/>
  <c r="G643" i="11"/>
  <c r="I176" i="6"/>
  <c r="J635" i="11" s="1"/>
  <c r="G635" i="11"/>
  <c r="I168" i="6"/>
  <c r="J627" i="11" s="1"/>
  <c r="G627" i="11"/>
  <c r="I160" i="6"/>
  <c r="J619" i="11" s="1"/>
  <c r="G619" i="11"/>
  <c r="I152" i="6"/>
  <c r="J611" i="11" s="1"/>
  <c r="G611" i="11"/>
  <c r="I144" i="6"/>
  <c r="J603" i="11" s="1"/>
  <c r="G603" i="11"/>
  <c r="I135" i="6"/>
  <c r="J594" i="11" s="1"/>
  <c r="G594" i="11"/>
  <c r="I127" i="6"/>
  <c r="J586" i="11" s="1"/>
  <c r="G586" i="11"/>
  <c r="I119" i="6"/>
  <c r="J578" i="11" s="1"/>
  <c r="G578" i="11"/>
  <c r="I111" i="6"/>
  <c r="J570" i="11" s="1"/>
  <c r="G570" i="11"/>
  <c r="I101" i="6"/>
  <c r="J560" i="11" s="1"/>
  <c r="G560" i="11"/>
  <c r="I93" i="6"/>
  <c r="J552" i="11" s="1"/>
  <c r="G552" i="11"/>
  <c r="I84" i="6"/>
  <c r="J543" i="11" s="1"/>
  <c r="G543" i="11"/>
  <c r="I76" i="6"/>
  <c r="J535" i="11" s="1"/>
  <c r="G535" i="11"/>
  <c r="I68" i="6"/>
  <c r="G527" i="11"/>
  <c r="I60" i="6"/>
  <c r="G519" i="11"/>
  <c r="I51" i="6"/>
  <c r="J510" i="11" s="1"/>
  <c r="G510" i="11"/>
  <c r="I43" i="6"/>
  <c r="J502" i="11" s="1"/>
  <c r="G502" i="11"/>
  <c r="I34" i="6"/>
  <c r="J493" i="11" s="1"/>
  <c r="G493" i="11"/>
  <c r="I26" i="6"/>
  <c r="J485" i="11" s="1"/>
  <c r="G485" i="11"/>
  <c r="I17" i="6"/>
  <c r="J476" i="11" s="1"/>
  <c r="G476" i="11"/>
  <c r="I9" i="6"/>
  <c r="J468" i="11" s="1"/>
  <c r="G468" i="11"/>
  <c r="M281" i="5"/>
  <c r="N281" i="11" s="1"/>
  <c r="J281" i="11"/>
  <c r="H327" i="6"/>
  <c r="I786" i="11" s="1"/>
  <c r="F786" i="11"/>
  <c r="H319" i="6"/>
  <c r="I778" i="11" s="1"/>
  <c r="F778" i="11"/>
  <c r="H311" i="6"/>
  <c r="I770" i="11" s="1"/>
  <c r="F770" i="11"/>
  <c r="H303" i="6"/>
  <c r="I762" i="11" s="1"/>
  <c r="F762" i="11"/>
  <c r="H295" i="6"/>
  <c r="I754" i="11" s="1"/>
  <c r="F754" i="11"/>
  <c r="H287" i="6"/>
  <c r="I746" i="11" s="1"/>
  <c r="F746" i="11"/>
  <c r="H279" i="6"/>
  <c r="I738" i="11" s="1"/>
  <c r="F738" i="11"/>
  <c r="H271" i="6"/>
  <c r="I730" i="11" s="1"/>
  <c r="F730" i="11"/>
  <c r="H263" i="6"/>
  <c r="I722" i="11" s="1"/>
  <c r="F722" i="11"/>
  <c r="H255" i="6"/>
  <c r="I714" i="11" s="1"/>
  <c r="F714" i="11"/>
  <c r="H246" i="6"/>
  <c r="I705" i="11" s="1"/>
  <c r="F705" i="11"/>
  <c r="H238" i="6"/>
  <c r="I697" i="11" s="1"/>
  <c r="F697" i="11"/>
  <c r="H229" i="6"/>
  <c r="I688" i="11" s="1"/>
  <c r="F688" i="11"/>
  <c r="H220" i="6"/>
  <c r="I679" i="11" s="1"/>
  <c r="F679" i="11"/>
  <c r="H212" i="6"/>
  <c r="I671" i="11" s="1"/>
  <c r="F671" i="11"/>
  <c r="H204" i="6"/>
  <c r="I663" i="11" s="1"/>
  <c r="F663" i="11"/>
  <c r="H196" i="6"/>
  <c r="I655" i="11" s="1"/>
  <c r="F655" i="11"/>
  <c r="H184" i="6"/>
  <c r="I643" i="11" s="1"/>
  <c r="F643" i="11"/>
  <c r="H176" i="6"/>
  <c r="I635" i="11" s="1"/>
  <c r="F635" i="11"/>
  <c r="H168" i="6"/>
  <c r="I627" i="11" s="1"/>
  <c r="F627" i="11"/>
  <c r="H160" i="6"/>
  <c r="I619" i="11" s="1"/>
  <c r="F619" i="11"/>
  <c r="H152" i="6"/>
  <c r="I611" i="11" s="1"/>
  <c r="F611" i="11"/>
  <c r="H144" i="6"/>
  <c r="I603" i="11" s="1"/>
  <c r="F603" i="11"/>
  <c r="I382" i="6"/>
  <c r="J841" i="11" s="1"/>
  <c r="G841" i="11"/>
  <c r="I374" i="6"/>
  <c r="J833" i="11" s="1"/>
  <c r="G833" i="11"/>
  <c r="I366" i="6"/>
  <c r="J825" i="11" s="1"/>
  <c r="G825" i="11"/>
  <c r="I357" i="6"/>
  <c r="J816" i="11" s="1"/>
  <c r="G816" i="11"/>
  <c r="I348" i="6"/>
  <c r="J807" i="11" s="1"/>
  <c r="G807" i="11"/>
  <c r="I340" i="6"/>
  <c r="J799" i="11" s="1"/>
  <c r="G799" i="11"/>
  <c r="I332" i="6"/>
  <c r="J791" i="11" s="1"/>
  <c r="G791" i="11"/>
  <c r="I324" i="6"/>
  <c r="J783" i="11" s="1"/>
  <c r="G783" i="11"/>
  <c r="I316" i="6"/>
  <c r="J775" i="11" s="1"/>
  <c r="G775" i="11"/>
  <c r="I308" i="6"/>
  <c r="J767" i="11" s="1"/>
  <c r="G767" i="11"/>
  <c r="I300" i="6"/>
  <c r="J759" i="11" s="1"/>
  <c r="G759" i="11"/>
  <c r="I292" i="6"/>
  <c r="G751" i="11"/>
  <c r="I284" i="6"/>
  <c r="J743" i="11" s="1"/>
  <c r="G743" i="11"/>
  <c r="I276" i="6"/>
  <c r="J735" i="11" s="1"/>
  <c r="G735" i="11"/>
  <c r="I268" i="6"/>
  <c r="J727" i="11" s="1"/>
  <c r="G727" i="11"/>
  <c r="I260" i="6"/>
  <c r="J719" i="11" s="1"/>
  <c r="G719" i="11"/>
  <c r="I252" i="6"/>
  <c r="J711" i="11" s="1"/>
  <c r="G711" i="11"/>
  <c r="I243" i="6"/>
  <c r="J702" i="11" s="1"/>
  <c r="G702" i="11"/>
  <c r="I235" i="6"/>
  <c r="J694" i="11" s="1"/>
  <c r="G694" i="11"/>
  <c r="I226" i="6"/>
  <c r="J685" i="11" s="1"/>
  <c r="G685" i="11"/>
  <c r="I217" i="6"/>
  <c r="J676" i="11" s="1"/>
  <c r="G676" i="11"/>
  <c r="I209" i="6"/>
  <c r="J668" i="11" s="1"/>
  <c r="G668" i="11"/>
  <c r="I201" i="6"/>
  <c r="J660" i="11" s="1"/>
  <c r="G660" i="11"/>
  <c r="I190" i="6"/>
  <c r="J649" i="11" s="1"/>
  <c r="G649" i="11"/>
  <c r="I181" i="6"/>
  <c r="J640" i="11" s="1"/>
  <c r="G640" i="11"/>
  <c r="I173" i="6"/>
  <c r="J632" i="11" s="1"/>
  <c r="G632" i="11"/>
  <c r="I165" i="6"/>
  <c r="J624" i="11" s="1"/>
  <c r="G624" i="11"/>
  <c r="I157" i="6"/>
  <c r="J616" i="11" s="1"/>
  <c r="G616" i="11"/>
  <c r="I149" i="6"/>
  <c r="J608" i="11" s="1"/>
  <c r="G608" i="11"/>
  <c r="I141" i="6"/>
  <c r="J600" i="11" s="1"/>
  <c r="G600" i="11"/>
  <c r="I132" i="6"/>
  <c r="J591" i="11" s="1"/>
  <c r="G591" i="11"/>
  <c r="I124" i="6"/>
  <c r="J583" i="11" s="1"/>
  <c r="G583" i="11"/>
  <c r="C2" i="8"/>
  <c r="E2" i="8"/>
  <c r="F2" i="8" s="1"/>
  <c r="E145" i="8"/>
  <c r="F145" i="8" s="1"/>
  <c r="C145" i="8"/>
  <c r="C97" i="8"/>
  <c r="E97" i="8"/>
  <c r="F97" i="8" s="1"/>
  <c r="E89" i="8"/>
  <c r="F89" i="8" s="1"/>
  <c r="C89" i="8"/>
  <c r="C49" i="8"/>
  <c r="E49" i="8"/>
  <c r="F49" i="8" s="1"/>
  <c r="E41" i="8"/>
  <c r="F41" i="8" s="1"/>
  <c r="C41" i="8"/>
  <c r="E33" i="8"/>
  <c r="F33" i="8" s="1"/>
  <c r="C33" i="8"/>
  <c r="L457" i="5"/>
  <c r="M457" i="11" s="1"/>
  <c r="J457" i="11"/>
  <c r="L384" i="5"/>
  <c r="M384" i="11" s="1"/>
  <c r="J384" i="11"/>
  <c r="L231" i="6"/>
  <c r="M690" i="11" s="1"/>
  <c r="J690" i="11"/>
  <c r="L41" i="6"/>
  <c r="M500" i="11" s="1"/>
  <c r="J500" i="11"/>
  <c r="E2" i="9"/>
  <c r="F2" i="9" s="1"/>
  <c r="C2" i="9"/>
  <c r="C33" i="9"/>
  <c r="E33" i="9"/>
  <c r="F33" i="9" s="1"/>
  <c r="C147" i="10"/>
  <c r="E147" i="10"/>
  <c r="F147" i="10" s="1"/>
  <c r="C139" i="10"/>
  <c r="E139" i="10"/>
  <c r="F139" i="10" s="1"/>
  <c r="C131" i="10"/>
  <c r="E131" i="10"/>
  <c r="F131" i="10" s="1"/>
  <c r="C91" i="10"/>
  <c r="E91" i="10"/>
  <c r="F91" i="10" s="1"/>
  <c r="C83" i="10"/>
  <c r="E83" i="10"/>
  <c r="F83" i="10" s="1"/>
  <c r="C75" i="10"/>
  <c r="E75" i="10"/>
  <c r="F75" i="10" s="1"/>
  <c r="L221" i="6"/>
  <c r="M680" i="11" s="1"/>
  <c r="J680" i="11"/>
  <c r="L363" i="6"/>
  <c r="M822" i="11" s="1"/>
  <c r="J822" i="11"/>
  <c r="M139" i="6"/>
  <c r="N598" i="11" s="1"/>
  <c r="J598" i="11"/>
  <c r="E118" i="8"/>
  <c r="F118" i="8" s="1"/>
  <c r="C118" i="8"/>
  <c r="E110" i="8"/>
  <c r="F110" i="8" s="1"/>
  <c r="C110" i="8"/>
  <c r="E62" i="8"/>
  <c r="F62" i="8" s="1"/>
  <c r="C62" i="8"/>
  <c r="E6" i="8"/>
  <c r="F6" i="8" s="1"/>
  <c r="C6" i="8"/>
  <c r="L456" i="5"/>
  <c r="M456" i="11" s="1"/>
  <c r="J456" i="11"/>
  <c r="L430" i="5"/>
  <c r="M430" i="11" s="1"/>
  <c r="J430" i="11"/>
  <c r="C54" i="8"/>
  <c r="L304" i="5"/>
  <c r="M304" i="11" s="1"/>
  <c r="J304" i="11"/>
  <c r="L56" i="5"/>
  <c r="M56" i="11" s="1"/>
  <c r="J56" i="11"/>
  <c r="I118" i="6"/>
  <c r="J577" i="11" s="1"/>
  <c r="G577" i="11"/>
  <c r="I110" i="6"/>
  <c r="J569" i="11" s="1"/>
  <c r="G569" i="11"/>
  <c r="I100" i="6"/>
  <c r="J559" i="11" s="1"/>
  <c r="G559" i="11"/>
  <c r="I92" i="6"/>
  <c r="J551" i="11" s="1"/>
  <c r="G551" i="11"/>
  <c r="I83" i="6"/>
  <c r="J542" i="11" s="1"/>
  <c r="G542" i="11"/>
  <c r="I75" i="6"/>
  <c r="J534" i="11" s="1"/>
  <c r="G534" i="11"/>
  <c r="I67" i="6"/>
  <c r="J526" i="11" s="1"/>
  <c r="G526" i="11"/>
  <c r="I59" i="6"/>
  <c r="J518" i="11" s="1"/>
  <c r="G518" i="11"/>
  <c r="I50" i="6"/>
  <c r="J509" i="11" s="1"/>
  <c r="G509" i="11"/>
  <c r="I42" i="6"/>
  <c r="J501" i="11" s="1"/>
  <c r="G501" i="11"/>
  <c r="I33" i="6"/>
  <c r="J492" i="11" s="1"/>
  <c r="G492" i="11"/>
  <c r="I25" i="6"/>
  <c r="J484" i="11" s="1"/>
  <c r="G484" i="11"/>
  <c r="I16" i="6"/>
  <c r="G475" i="11"/>
  <c r="I8" i="6"/>
  <c r="J467" i="11" s="1"/>
  <c r="G467" i="11"/>
  <c r="L429" i="5"/>
  <c r="M429" i="11" s="1"/>
  <c r="J429" i="11"/>
  <c r="M333" i="5"/>
  <c r="N333" i="11" s="1"/>
  <c r="J333" i="11"/>
  <c r="M245" i="5"/>
  <c r="N245" i="11" s="1"/>
  <c r="J245" i="11"/>
  <c r="M133" i="5"/>
  <c r="N133" i="11" s="1"/>
  <c r="J133" i="11"/>
  <c r="L195" i="6"/>
  <c r="M654" i="11" s="1"/>
  <c r="J654" i="11"/>
  <c r="L108" i="6"/>
  <c r="M567" i="11" s="1"/>
  <c r="J567" i="11"/>
  <c r="E125" i="8"/>
  <c r="F125" i="8" s="1"/>
  <c r="C125" i="8"/>
  <c r="E117" i="8"/>
  <c r="F117" i="8" s="1"/>
  <c r="C117" i="8"/>
  <c r="E109" i="8"/>
  <c r="F109" i="8" s="1"/>
  <c r="C109" i="8"/>
  <c r="E69" i="8"/>
  <c r="F69" i="8" s="1"/>
  <c r="C69" i="8"/>
  <c r="E61" i="8"/>
  <c r="F61" i="8" s="1"/>
  <c r="C61" i="8"/>
  <c r="E21" i="8"/>
  <c r="F21" i="8" s="1"/>
  <c r="C21" i="8"/>
  <c r="E13" i="8"/>
  <c r="F13" i="8" s="1"/>
  <c r="C13" i="8"/>
  <c r="E5" i="8"/>
  <c r="F5" i="8" s="1"/>
  <c r="C5" i="8"/>
  <c r="L452" i="5"/>
  <c r="M452" i="11" s="1"/>
  <c r="J452" i="11"/>
  <c r="M364" i="5"/>
  <c r="N364" i="11" s="1"/>
  <c r="J364" i="11"/>
  <c r="L116" i="5"/>
  <c r="M116" i="11" s="1"/>
  <c r="J116" i="11"/>
  <c r="L104" i="6"/>
  <c r="M563" i="11" s="1"/>
  <c r="J563" i="11"/>
  <c r="C152" i="7"/>
  <c r="E152" i="7"/>
  <c r="F152" i="7" s="1"/>
  <c r="C132" i="7"/>
  <c r="E132" i="7"/>
  <c r="F132" i="7" s="1"/>
  <c r="C124" i="7"/>
  <c r="E124" i="7"/>
  <c r="F124" i="7" s="1"/>
  <c r="C112" i="7"/>
  <c r="E112" i="7"/>
  <c r="F112" i="7" s="1"/>
  <c r="C76" i="7"/>
  <c r="E76" i="7"/>
  <c r="F76" i="7" s="1"/>
  <c r="C68" i="7"/>
  <c r="E68" i="7"/>
  <c r="F68" i="7" s="1"/>
  <c r="C48" i="7"/>
  <c r="E48" i="7"/>
  <c r="F48" i="7" s="1"/>
  <c r="C40" i="7"/>
  <c r="E40" i="7"/>
  <c r="F40" i="7" s="1"/>
  <c r="E104" i="7"/>
  <c r="F104" i="7" s="1"/>
  <c r="I116" i="6"/>
  <c r="J575" i="11" s="1"/>
  <c r="G575" i="11"/>
  <c r="I107" i="6"/>
  <c r="J566" i="11" s="1"/>
  <c r="G566" i="11"/>
  <c r="I98" i="6"/>
  <c r="J557" i="11" s="1"/>
  <c r="G557" i="11"/>
  <c r="I89" i="6"/>
  <c r="G548" i="11"/>
  <c r="I81" i="6"/>
  <c r="G540" i="11"/>
  <c r="I73" i="6"/>
  <c r="J532" i="11" s="1"/>
  <c r="G532" i="11"/>
  <c r="I65" i="6"/>
  <c r="G524" i="11"/>
  <c r="I57" i="6"/>
  <c r="M57" i="6" s="1"/>
  <c r="G516" i="11"/>
  <c r="I48" i="6"/>
  <c r="J507" i="11" s="1"/>
  <c r="G507" i="11"/>
  <c r="I39" i="6"/>
  <c r="J498" i="11" s="1"/>
  <c r="G498" i="11"/>
  <c r="I31" i="6"/>
  <c r="J490" i="11" s="1"/>
  <c r="G490" i="11"/>
  <c r="I23" i="6"/>
  <c r="J482" i="11" s="1"/>
  <c r="G482" i="11"/>
  <c r="I14" i="6"/>
  <c r="J473" i="11" s="1"/>
  <c r="G473" i="11"/>
  <c r="I6" i="6"/>
  <c r="J465" i="11" s="1"/>
  <c r="G465" i="11"/>
  <c r="M187" i="5"/>
  <c r="N187" i="11" s="1"/>
  <c r="J187" i="11"/>
  <c r="E96" i="7"/>
  <c r="F96" i="7" s="1"/>
  <c r="I115" i="6"/>
  <c r="J574" i="11" s="1"/>
  <c r="G574" i="11"/>
  <c r="I106" i="6"/>
  <c r="J565" i="11" s="1"/>
  <c r="G565" i="11"/>
  <c r="I97" i="6"/>
  <c r="J556" i="11" s="1"/>
  <c r="G556" i="11"/>
  <c r="I88" i="6"/>
  <c r="J547" i="11" s="1"/>
  <c r="G547" i="11"/>
  <c r="I80" i="6"/>
  <c r="J539" i="11" s="1"/>
  <c r="G539" i="11"/>
  <c r="I72" i="6"/>
  <c r="J531" i="11" s="1"/>
  <c r="G531" i="11"/>
  <c r="I64" i="6"/>
  <c r="J523" i="11" s="1"/>
  <c r="G523" i="11"/>
  <c r="I56" i="6"/>
  <c r="J515" i="11" s="1"/>
  <c r="G515" i="11"/>
  <c r="I47" i="6"/>
  <c r="J506" i="11" s="1"/>
  <c r="G506" i="11"/>
  <c r="I38" i="6"/>
  <c r="J497" i="11" s="1"/>
  <c r="G497" i="11"/>
  <c r="I30" i="6"/>
  <c r="J489" i="11" s="1"/>
  <c r="G489" i="11"/>
  <c r="I22" i="6"/>
  <c r="J481" i="11" s="1"/>
  <c r="G481" i="11"/>
  <c r="I13" i="6"/>
  <c r="J472" i="11" s="1"/>
  <c r="G472" i="11"/>
  <c r="I5" i="6"/>
  <c r="J464" i="11" s="1"/>
  <c r="G464" i="11"/>
  <c r="L450" i="5"/>
  <c r="M450" i="11" s="1"/>
  <c r="J450" i="11"/>
  <c r="C54" i="7"/>
  <c r="C118" i="7"/>
  <c r="E104" i="9"/>
  <c r="F104" i="9" s="1"/>
  <c r="E82" i="8"/>
  <c r="F82" i="8" s="1"/>
  <c r="C146" i="8"/>
  <c r="C34" i="8"/>
  <c r="C138" i="10"/>
  <c r="C62" i="7"/>
  <c r="E103" i="9"/>
  <c r="F103" i="9" s="1"/>
  <c r="C13" i="10"/>
  <c r="C75" i="9"/>
  <c r="C19" i="7"/>
  <c r="E96" i="9"/>
  <c r="F96" i="9" s="1"/>
  <c r="C26" i="10"/>
  <c r="C90" i="10"/>
  <c r="C91" i="9"/>
  <c r="E34" i="7"/>
  <c r="F34" i="7" s="1"/>
  <c r="E55" i="9"/>
  <c r="F55" i="9" s="1"/>
  <c r="L311" i="5"/>
  <c r="M311" i="11" s="1"/>
  <c r="L211" i="5"/>
  <c r="M211" i="11" s="1"/>
  <c r="L162" i="5"/>
  <c r="M162" i="11" s="1"/>
  <c r="L62" i="5"/>
  <c r="M62" i="11" s="1"/>
  <c r="L420" i="5"/>
  <c r="L412" i="5"/>
  <c r="M412" i="11" s="1"/>
  <c r="L392" i="5"/>
  <c r="M392" i="11" s="1"/>
  <c r="L388" i="5"/>
  <c r="M388" i="11" s="1"/>
  <c r="L336" i="5"/>
  <c r="M336" i="11" s="1"/>
  <c r="L324" i="5"/>
  <c r="M324" i="11" s="1"/>
  <c r="L284" i="5"/>
  <c r="M284" i="11" s="1"/>
  <c r="L252" i="5"/>
  <c r="M252" i="11" s="1"/>
  <c r="L244" i="5"/>
  <c r="M244" i="11" s="1"/>
  <c r="L224" i="5"/>
  <c r="M224" i="11" s="1"/>
  <c r="L216" i="5"/>
  <c r="M216" i="11" s="1"/>
  <c r="L204" i="5"/>
  <c r="M204" i="11" s="1"/>
  <c r="L188" i="5"/>
  <c r="M188" i="11" s="1"/>
  <c r="L108" i="5"/>
  <c r="M108" i="11" s="1"/>
  <c r="L96" i="5"/>
  <c r="M96" i="11" s="1"/>
  <c r="M429" i="5"/>
  <c r="N429" i="11" s="1"/>
  <c r="L150" i="5"/>
  <c r="M150" i="11" s="1"/>
  <c r="M382" i="5"/>
  <c r="N382" i="11" s="1"/>
  <c r="L250" i="5"/>
  <c r="M250" i="11" s="1"/>
  <c r="L133" i="5"/>
  <c r="M133" i="11" s="1"/>
  <c r="M457" i="5"/>
  <c r="N457" i="11" s="1"/>
  <c r="M451" i="5"/>
  <c r="N451" i="11" s="1"/>
  <c r="M334" i="5"/>
  <c r="N334" i="11" s="1"/>
  <c r="L2" i="5"/>
  <c r="M2" i="11" s="1"/>
  <c r="L425" i="5"/>
  <c r="M425" i="11" s="1"/>
  <c r="M425" i="5"/>
  <c r="N425" i="11" s="1"/>
  <c r="M413" i="5"/>
  <c r="N413" i="11" s="1"/>
  <c r="L413" i="5"/>
  <c r="M413" i="11" s="1"/>
  <c r="L409" i="5"/>
  <c r="M409" i="11" s="1"/>
  <c r="M409" i="5"/>
  <c r="N409" i="11" s="1"/>
  <c r="L385" i="5"/>
  <c r="M353" i="5"/>
  <c r="N353" i="11" s="1"/>
  <c r="L353" i="5"/>
  <c r="M353" i="11" s="1"/>
  <c r="M297" i="5"/>
  <c r="N297" i="11" s="1"/>
  <c r="L297" i="5"/>
  <c r="M297" i="11" s="1"/>
  <c r="L273" i="5"/>
  <c r="M273" i="11" s="1"/>
  <c r="L229" i="5"/>
  <c r="M229" i="11" s="1"/>
  <c r="M433" i="5"/>
  <c r="N433" i="11" s="1"/>
  <c r="L289" i="5"/>
  <c r="M289" i="11" s="1"/>
  <c r="M154" i="5"/>
  <c r="N154" i="11" s="1"/>
  <c r="M318" i="5"/>
  <c r="N318" i="11" s="1"/>
  <c r="L26" i="5"/>
  <c r="M26" i="11" s="1"/>
  <c r="M417" i="5"/>
  <c r="N417" i="11" s="1"/>
  <c r="L390" i="5"/>
  <c r="M390" i="11" s="1"/>
  <c r="M390" i="5"/>
  <c r="N390" i="11" s="1"/>
  <c r="L366" i="5"/>
  <c r="M366" i="11" s="1"/>
  <c r="M366" i="5"/>
  <c r="L358" i="5"/>
  <c r="M358" i="11" s="1"/>
  <c r="M358" i="5"/>
  <c r="L342" i="5"/>
  <c r="M342" i="11" s="1"/>
  <c r="M342" i="5"/>
  <c r="N342" i="11" s="1"/>
  <c r="M338" i="5"/>
  <c r="N338" i="11" s="1"/>
  <c r="L338" i="5"/>
  <c r="M338" i="11" s="1"/>
  <c r="M330" i="5"/>
  <c r="N330" i="11" s="1"/>
  <c r="L330" i="5"/>
  <c r="M330" i="11" s="1"/>
  <c r="L326" i="5"/>
  <c r="M326" i="11" s="1"/>
  <c r="M326" i="5"/>
  <c r="N326" i="11" s="1"/>
  <c r="M322" i="5"/>
  <c r="N322" i="11" s="1"/>
  <c r="L322" i="5"/>
  <c r="M322" i="11" s="1"/>
  <c r="M314" i="5"/>
  <c r="N314" i="11" s="1"/>
  <c r="L314" i="5"/>
  <c r="M314" i="11" s="1"/>
  <c r="L310" i="5"/>
  <c r="M310" i="11" s="1"/>
  <c r="M310" i="5"/>
  <c r="N310" i="11" s="1"/>
  <c r="M290" i="5"/>
  <c r="N290" i="11" s="1"/>
  <c r="L290" i="5"/>
  <c r="M290" i="11" s="1"/>
  <c r="M282" i="5"/>
  <c r="L282" i="5"/>
  <c r="M282" i="11" s="1"/>
  <c r="M274" i="5"/>
  <c r="N274" i="11" s="1"/>
  <c r="L274" i="5"/>
  <c r="M274" i="11" s="1"/>
  <c r="M246" i="5"/>
  <c r="N246" i="11" s="1"/>
  <c r="L246" i="5"/>
  <c r="M246" i="11" s="1"/>
  <c r="M190" i="5"/>
  <c r="N190" i="11" s="1"/>
  <c r="L190" i="5"/>
  <c r="M190" i="11" s="1"/>
  <c r="L178" i="5"/>
  <c r="M178" i="11" s="1"/>
  <c r="M178" i="5"/>
  <c r="N178" i="11" s="1"/>
  <c r="M158" i="5"/>
  <c r="N158" i="11" s="1"/>
  <c r="L158" i="5"/>
  <c r="M158" i="11" s="1"/>
  <c r="M126" i="5"/>
  <c r="N126" i="11" s="1"/>
  <c r="L126" i="5"/>
  <c r="M126" i="11" s="1"/>
  <c r="M66" i="5"/>
  <c r="N66" i="11" s="1"/>
  <c r="L66" i="5"/>
  <c r="M66" i="11" s="1"/>
  <c r="M54" i="5"/>
  <c r="N54" i="11" s="1"/>
  <c r="L54" i="5"/>
  <c r="M54" i="11" s="1"/>
  <c r="M34" i="5"/>
  <c r="N34" i="11" s="1"/>
  <c r="L34" i="5"/>
  <c r="M34" i="11" s="1"/>
  <c r="L445" i="5"/>
  <c r="M445" i="11" s="1"/>
  <c r="L402" i="5"/>
  <c r="M402" i="11" s="1"/>
  <c r="L306" i="5"/>
  <c r="M306" i="11" s="1"/>
  <c r="L226" i="5"/>
  <c r="M226" i="11" s="1"/>
  <c r="M50" i="5"/>
  <c r="L93" i="5"/>
  <c r="M93" i="11" s="1"/>
  <c r="L61" i="5"/>
  <c r="M61" i="11" s="1"/>
  <c r="L439" i="5"/>
  <c r="L266" i="5"/>
  <c r="M266" i="11" s="1"/>
  <c r="L254" i="5"/>
  <c r="M254" i="11" s="1"/>
  <c r="L194" i="5"/>
  <c r="M194" i="11" s="1"/>
  <c r="L186" i="5"/>
  <c r="M186" i="11" s="1"/>
  <c r="L122" i="5"/>
  <c r="M122" i="11" s="1"/>
  <c r="L98" i="5"/>
  <c r="M98" i="11" s="1"/>
  <c r="L90" i="5"/>
  <c r="M90" i="11" s="1"/>
  <c r="L22" i="5"/>
  <c r="M22" i="11" s="1"/>
  <c r="L125" i="5"/>
  <c r="M125" i="11" s="1"/>
  <c r="M431" i="5"/>
  <c r="N431" i="11" s="1"/>
  <c r="L399" i="5"/>
  <c r="M399" i="11" s="1"/>
  <c r="L367" i="5"/>
  <c r="M367" i="11" s="1"/>
  <c r="L147" i="5"/>
  <c r="M147" i="11" s="1"/>
  <c r="L119" i="5"/>
  <c r="M119" i="11" s="1"/>
  <c r="L455" i="5"/>
  <c r="M455" i="11" s="1"/>
  <c r="L447" i="5"/>
  <c r="M447" i="5"/>
  <c r="N447" i="11" s="1"/>
  <c r="L443" i="5"/>
  <c r="M443" i="11" s="1"/>
  <c r="L435" i="5"/>
  <c r="M435" i="5"/>
  <c r="N435" i="11" s="1"/>
  <c r="L427" i="5"/>
  <c r="M427" i="11" s="1"/>
  <c r="M427" i="5"/>
  <c r="N427" i="11" s="1"/>
  <c r="L419" i="5"/>
  <c r="M419" i="5"/>
  <c r="N419" i="11" s="1"/>
  <c r="L411" i="5"/>
  <c r="M391" i="5"/>
  <c r="N391" i="11" s="1"/>
  <c r="L391" i="5"/>
  <c r="M391" i="11" s="1"/>
  <c r="M359" i="5"/>
  <c r="N359" i="11" s="1"/>
  <c r="L359" i="5"/>
  <c r="M359" i="11" s="1"/>
  <c r="M335" i="5"/>
  <c r="N335" i="11" s="1"/>
  <c r="L335" i="5"/>
  <c r="M335" i="11" s="1"/>
  <c r="M303" i="5"/>
  <c r="N303" i="11" s="1"/>
  <c r="L303" i="5"/>
  <c r="M303" i="11" s="1"/>
  <c r="M287" i="5"/>
  <c r="N287" i="11" s="1"/>
  <c r="L287" i="5"/>
  <c r="M287" i="11" s="1"/>
  <c r="M271" i="5"/>
  <c r="N271" i="11" s="1"/>
  <c r="L271" i="5"/>
  <c r="M271" i="11" s="1"/>
  <c r="M247" i="5"/>
  <c r="N247" i="11" s="1"/>
  <c r="L247" i="5"/>
  <c r="M247" i="11" s="1"/>
  <c r="M243" i="5"/>
  <c r="N243" i="11" s="1"/>
  <c r="L243" i="5"/>
  <c r="M243" i="11" s="1"/>
  <c r="M151" i="5"/>
  <c r="L151" i="5"/>
  <c r="M151" i="11" s="1"/>
  <c r="L55" i="5"/>
  <c r="M55" i="11" s="1"/>
  <c r="M23" i="5"/>
  <c r="N23" i="11" s="1"/>
  <c r="L23" i="5"/>
  <c r="M23" i="11" s="1"/>
  <c r="L19" i="5"/>
  <c r="M415" i="5"/>
  <c r="N415" i="11" s="1"/>
  <c r="M345" i="5"/>
  <c r="N345" i="11" s="1"/>
  <c r="L345" i="5"/>
  <c r="L337" i="5"/>
  <c r="M337" i="11" s="1"/>
  <c r="L321" i="5"/>
  <c r="M321" i="11" s="1"/>
  <c r="M313" i="5"/>
  <c r="N313" i="11" s="1"/>
  <c r="M189" i="5"/>
  <c r="N189" i="11" s="1"/>
  <c r="M165" i="5"/>
  <c r="N165" i="11" s="1"/>
  <c r="L165" i="5"/>
  <c r="M165" i="11" s="1"/>
  <c r="M69" i="5"/>
  <c r="M449" i="5"/>
  <c r="L421" i="5"/>
  <c r="M421" i="11" s="1"/>
  <c r="L281" i="5"/>
  <c r="M281" i="11" s="1"/>
  <c r="L197" i="5"/>
  <c r="M197" i="11" s="1"/>
  <c r="L157" i="5"/>
  <c r="M157" i="11" s="1"/>
  <c r="L37" i="5"/>
  <c r="M37" i="11" s="1"/>
  <c r="L76" i="5"/>
  <c r="M76" i="11" s="1"/>
  <c r="L454" i="5"/>
  <c r="M454" i="11" s="1"/>
  <c r="L426" i="5"/>
  <c r="M426" i="11" s="1"/>
  <c r="L398" i="5"/>
  <c r="M398" i="11" s="1"/>
  <c r="L302" i="5"/>
  <c r="M302" i="11" s="1"/>
  <c r="M162" i="5"/>
  <c r="N162" i="11" s="1"/>
  <c r="L114" i="5"/>
  <c r="M114" i="11" s="1"/>
  <c r="L18" i="5"/>
  <c r="M18" i="11" s="1"/>
  <c r="M406" i="5"/>
  <c r="N406" i="11" s="1"/>
  <c r="L394" i="5"/>
  <c r="M394" i="11" s="1"/>
  <c r="L386" i="5"/>
  <c r="L378" i="5"/>
  <c r="M378" i="11" s="1"/>
  <c r="L354" i="5"/>
  <c r="M354" i="11" s="1"/>
  <c r="M278" i="5"/>
  <c r="N278" i="11" s="1"/>
  <c r="M262" i="5"/>
  <c r="N262" i="11" s="1"/>
  <c r="L222" i="5"/>
  <c r="M222" i="11" s="1"/>
  <c r="M210" i="5"/>
  <c r="N210" i="11" s="1"/>
  <c r="L118" i="5"/>
  <c r="M118" i="11" s="1"/>
  <c r="L30" i="5"/>
  <c r="M30" i="11" s="1"/>
  <c r="C152" i="8"/>
  <c r="C132" i="8"/>
  <c r="C124" i="8"/>
  <c r="C112" i="8"/>
  <c r="C104" i="8"/>
  <c r="C96" i="8"/>
  <c r="C76" i="8"/>
  <c r="C68" i="8"/>
  <c r="C48" i="8"/>
  <c r="C40" i="8"/>
  <c r="C20" i="8"/>
  <c r="C12" i="8"/>
  <c r="C147" i="8"/>
  <c r="C139" i="8"/>
  <c r="C131" i="8"/>
  <c r="C111" i="8"/>
  <c r="C103" i="8"/>
  <c r="C91" i="8"/>
  <c r="C83" i="8"/>
  <c r="C75" i="8"/>
  <c r="C55" i="8"/>
  <c r="C47" i="8"/>
  <c r="C27" i="8"/>
  <c r="C19" i="8"/>
  <c r="L325" i="6"/>
  <c r="M784" i="11" s="1"/>
  <c r="L293" i="6"/>
  <c r="M752" i="11" s="1"/>
  <c r="G34" i="8"/>
  <c r="G352" i="6"/>
  <c r="H811" i="11" s="1"/>
  <c r="J249" i="6"/>
  <c r="K708" i="11" s="1"/>
  <c r="M104" i="6"/>
  <c r="N563" i="11" s="1"/>
  <c r="L189" i="6"/>
  <c r="M648" i="11" s="1"/>
  <c r="M189" i="6"/>
  <c r="N648" i="11" s="1"/>
  <c r="G89" i="8"/>
  <c r="G13" i="10"/>
  <c r="D4" i="10"/>
  <c r="E4" i="10" s="1"/>
  <c r="F4" i="10" s="1"/>
  <c r="D139" i="10"/>
  <c r="D97" i="8"/>
  <c r="D26" i="10"/>
  <c r="D152" i="10"/>
  <c r="J255" i="6"/>
  <c r="K714" i="11" s="1"/>
  <c r="K255" i="6"/>
  <c r="L714" i="11" s="1"/>
  <c r="K283" i="6"/>
  <c r="J283" i="6"/>
  <c r="K742" i="11" s="1"/>
  <c r="L203" i="6"/>
  <c r="M662" i="11" s="1"/>
  <c r="M203" i="6"/>
  <c r="N662" i="11" s="1"/>
  <c r="D89" i="8"/>
  <c r="G132" i="8"/>
  <c r="G124" i="8"/>
  <c r="G76" i="8"/>
  <c r="G68" i="8"/>
  <c r="D64" i="8"/>
  <c r="M91" i="6"/>
  <c r="L91" i="6"/>
  <c r="D14" i="10"/>
  <c r="E14" i="10" s="1"/>
  <c r="F14" i="10" s="1"/>
  <c r="G131" i="8"/>
  <c r="G103" i="8"/>
  <c r="G75" i="8"/>
  <c r="G47" i="8"/>
  <c r="G19" i="8"/>
  <c r="G145" i="8"/>
  <c r="G152" i="10"/>
  <c r="G146" i="10"/>
  <c r="G138" i="10"/>
  <c r="D132" i="10"/>
  <c r="D124" i="10"/>
  <c r="D64" i="10"/>
  <c r="E64" i="10" s="1"/>
  <c r="F64" i="10" s="1"/>
  <c r="G104" i="8"/>
  <c r="G96" i="8"/>
  <c r="G64" i="8"/>
  <c r="G48" i="8"/>
  <c r="G40" i="8"/>
  <c r="G20" i="8"/>
  <c r="G12" i="8"/>
  <c r="D146" i="8"/>
  <c r="G96" i="10"/>
  <c r="G54" i="10"/>
  <c r="G26" i="10"/>
  <c r="G22" i="10"/>
  <c r="G14" i="10"/>
  <c r="G4" i="10"/>
  <c r="G26" i="8"/>
  <c r="G90" i="8"/>
  <c r="G138" i="8"/>
  <c r="G76" i="10"/>
  <c r="D27" i="10"/>
  <c r="D110" i="10"/>
  <c r="D12" i="8"/>
  <c r="D61" i="8"/>
  <c r="D103" i="8"/>
  <c r="D145" i="8"/>
  <c r="G33" i="8"/>
  <c r="G97" i="8"/>
  <c r="G146" i="8"/>
  <c r="G124" i="10"/>
  <c r="D54" i="10"/>
  <c r="D138" i="10"/>
  <c r="D19" i="8"/>
  <c r="D69" i="8"/>
  <c r="D117" i="8"/>
  <c r="L257" i="6"/>
  <c r="M716" i="11" s="1"/>
  <c r="D22" i="10"/>
  <c r="E22" i="10" s="1"/>
  <c r="F22" i="10" s="1"/>
  <c r="G125" i="8"/>
  <c r="G117" i="8"/>
  <c r="G69" i="8"/>
  <c r="G61" i="8"/>
  <c r="D13" i="8"/>
  <c r="D5" i="8"/>
  <c r="D125" i="8"/>
  <c r="D33" i="8"/>
  <c r="D82" i="10"/>
  <c r="G41" i="8"/>
  <c r="G110" i="10"/>
  <c r="G82" i="10"/>
  <c r="D76" i="10"/>
  <c r="G68" i="10"/>
  <c r="G64" i="10"/>
  <c r="G40" i="10"/>
  <c r="D20" i="10"/>
  <c r="D12" i="10"/>
  <c r="J289" i="6"/>
  <c r="K748" i="11" s="1"/>
  <c r="M231" i="6"/>
  <c r="N690" i="11" s="1"/>
  <c r="M41" i="6"/>
  <c r="G22" i="8" s="1"/>
  <c r="D138" i="8"/>
  <c r="D118" i="8"/>
  <c r="G110" i="8"/>
  <c r="D90" i="8"/>
  <c r="D82" i="8"/>
  <c r="D62" i="8"/>
  <c r="G54" i="8"/>
  <c r="D34" i="8"/>
  <c r="D26" i="8"/>
  <c r="D131" i="8"/>
  <c r="D41" i="8"/>
  <c r="D83" i="10"/>
  <c r="G12" i="10"/>
  <c r="G82" i="8"/>
  <c r="G14" i="8"/>
  <c r="G6" i="8"/>
  <c r="G152" i="8"/>
  <c r="G139" i="10"/>
  <c r="D125" i="10"/>
  <c r="G111" i="10"/>
  <c r="G83" i="10"/>
  <c r="D61" i="10"/>
  <c r="G55" i="10"/>
  <c r="G27" i="10"/>
  <c r="D13" i="10"/>
  <c r="C27" i="7"/>
  <c r="C151" i="7"/>
  <c r="C149" i="7"/>
  <c r="E147" i="7"/>
  <c r="F147" i="7" s="1"/>
  <c r="C147" i="7"/>
  <c r="C145" i="7"/>
  <c r="E145" i="7"/>
  <c r="F145" i="7" s="1"/>
  <c r="C143" i="7"/>
  <c r="C141" i="7"/>
  <c r="E139" i="7"/>
  <c r="F139" i="7" s="1"/>
  <c r="C139" i="7"/>
  <c r="C137" i="7"/>
  <c r="C135" i="7"/>
  <c r="C133" i="7"/>
  <c r="E131" i="7"/>
  <c r="F131" i="7" s="1"/>
  <c r="C131" i="7"/>
  <c r="C129" i="7"/>
  <c r="C127" i="7"/>
  <c r="C125" i="7"/>
  <c r="E125" i="7"/>
  <c r="F125" i="7" s="1"/>
  <c r="C123" i="7"/>
  <c r="C121" i="7"/>
  <c r="C119" i="7"/>
  <c r="C117" i="7"/>
  <c r="E117" i="7"/>
  <c r="F117" i="7" s="1"/>
  <c r="C115" i="7"/>
  <c r="C113" i="7"/>
  <c r="C111" i="7"/>
  <c r="E111" i="7"/>
  <c r="F111" i="7" s="1"/>
  <c r="C109" i="7"/>
  <c r="E109" i="7"/>
  <c r="F109" i="7" s="1"/>
  <c r="C107" i="7"/>
  <c r="C105" i="7"/>
  <c r="C103" i="7"/>
  <c r="E103" i="7"/>
  <c r="F103" i="7" s="1"/>
  <c r="C101" i="7"/>
  <c r="C99" i="7"/>
  <c r="C97" i="7"/>
  <c r="E97" i="7"/>
  <c r="F97" i="7" s="1"/>
  <c r="C95" i="7"/>
  <c r="C93" i="7"/>
  <c r="E91" i="7"/>
  <c r="F91" i="7" s="1"/>
  <c r="C91" i="7"/>
  <c r="C89" i="7"/>
  <c r="E89" i="7"/>
  <c r="F89" i="7" s="1"/>
  <c r="C87" i="7"/>
  <c r="C85" i="7"/>
  <c r="E83" i="7"/>
  <c r="F83" i="7" s="1"/>
  <c r="C83" i="7"/>
  <c r="C81" i="7"/>
  <c r="C79" i="7"/>
  <c r="C77" i="7"/>
  <c r="E75" i="7"/>
  <c r="F75" i="7" s="1"/>
  <c r="C75" i="7"/>
  <c r="C73" i="7"/>
  <c r="C71" i="7"/>
  <c r="C69" i="7"/>
  <c r="E69" i="7"/>
  <c r="F69" i="7" s="1"/>
  <c r="C67" i="7"/>
  <c r="C65" i="7"/>
  <c r="C63" i="7"/>
  <c r="C61" i="7"/>
  <c r="E61" i="7"/>
  <c r="F61" i="7" s="1"/>
  <c r="C59" i="7"/>
  <c r="C57" i="7"/>
  <c r="C55" i="7"/>
  <c r="E55" i="7"/>
  <c r="F55" i="7" s="1"/>
  <c r="C53" i="7"/>
  <c r="C51" i="7"/>
  <c r="C49" i="7"/>
  <c r="E49" i="7"/>
  <c r="F49" i="7" s="1"/>
  <c r="C47" i="7"/>
  <c r="E47" i="7"/>
  <c r="F47" i="7" s="1"/>
  <c r="C45" i="7"/>
  <c r="C43" i="7"/>
  <c r="C41" i="7"/>
  <c r="E41" i="7"/>
  <c r="F41" i="7" s="1"/>
  <c r="C39" i="7"/>
  <c r="C37" i="7"/>
  <c r="C33" i="7"/>
  <c r="E33" i="7"/>
  <c r="F33" i="7" s="1"/>
  <c r="C31" i="7"/>
  <c r="C29" i="7"/>
  <c r="C25" i="7"/>
  <c r="C23" i="7"/>
  <c r="C21" i="7"/>
  <c r="E21" i="7"/>
  <c r="F21" i="7" s="1"/>
  <c r="C17" i="7"/>
  <c r="C15" i="7"/>
  <c r="C13" i="7"/>
  <c r="E13" i="7"/>
  <c r="F13" i="7" s="1"/>
  <c r="C9" i="7"/>
  <c r="C7" i="7"/>
  <c r="C5" i="7"/>
  <c r="E5" i="7"/>
  <c r="F5" i="7" s="1"/>
  <c r="E2" i="7"/>
  <c r="F2" i="7" s="1"/>
  <c r="C10" i="7"/>
  <c r="C18" i="7"/>
  <c r="C26" i="7"/>
  <c r="C42" i="7"/>
  <c r="C50" i="7"/>
  <c r="C58" i="7"/>
  <c r="C66" i="7"/>
  <c r="C74" i="7"/>
  <c r="C82" i="7"/>
  <c r="C90" i="7"/>
  <c r="C98" i="7"/>
  <c r="C106" i="7"/>
  <c r="C114" i="7"/>
  <c r="C122" i="7"/>
  <c r="C130" i="7"/>
  <c r="C138" i="7"/>
  <c r="C146" i="7"/>
  <c r="C36" i="7"/>
  <c r="C32" i="7"/>
  <c r="C28" i="7"/>
  <c r="C24" i="7"/>
  <c r="C20" i="7"/>
  <c r="E20" i="7"/>
  <c r="F20" i="7" s="1"/>
  <c r="C16" i="7"/>
  <c r="C12" i="7"/>
  <c r="E12" i="7"/>
  <c r="F12" i="7" s="1"/>
  <c r="C8" i="7"/>
  <c r="C4" i="7"/>
  <c r="C150" i="9"/>
  <c r="C142" i="9"/>
  <c r="C126" i="9"/>
  <c r="C110" i="9"/>
  <c r="E110" i="9"/>
  <c r="F110" i="9" s="1"/>
  <c r="C94" i="9"/>
  <c r="C70" i="9"/>
  <c r="C62" i="9"/>
  <c r="E62" i="9"/>
  <c r="F62" i="9" s="1"/>
  <c r="C36" i="9"/>
  <c r="C32" i="9"/>
  <c r="C24" i="9"/>
  <c r="C20" i="9"/>
  <c r="E20" i="9"/>
  <c r="F20" i="9" s="1"/>
  <c r="C16" i="9"/>
  <c r="C34" i="9"/>
  <c r="C66" i="9"/>
  <c r="C82" i="9"/>
  <c r="C98" i="9"/>
  <c r="C146" i="9"/>
  <c r="C149" i="9"/>
  <c r="C145" i="9"/>
  <c r="E145" i="9"/>
  <c r="F145" i="9" s="1"/>
  <c r="C141" i="9"/>
  <c r="C137" i="9"/>
  <c r="C133" i="9"/>
  <c r="C129" i="9"/>
  <c r="C125" i="9"/>
  <c r="E125" i="9"/>
  <c r="F125" i="9" s="1"/>
  <c r="C121" i="9"/>
  <c r="C117" i="9"/>
  <c r="E117" i="9"/>
  <c r="F117" i="9" s="1"/>
  <c r="C113" i="9"/>
  <c r="C109" i="9"/>
  <c r="E109" i="9"/>
  <c r="F109" i="9" s="1"/>
  <c r="C105" i="9"/>
  <c r="C101" i="9"/>
  <c r="C97" i="9"/>
  <c r="E97" i="9"/>
  <c r="F97" i="9" s="1"/>
  <c r="C93" i="9"/>
  <c r="C89" i="9"/>
  <c r="E89" i="9"/>
  <c r="F89" i="9" s="1"/>
  <c r="C85" i="9"/>
  <c r="C81" i="9"/>
  <c r="C77" i="9"/>
  <c r="C73" i="9"/>
  <c r="C69" i="9"/>
  <c r="E69" i="9"/>
  <c r="F69" i="9" s="1"/>
  <c r="C65" i="9"/>
  <c r="C61" i="9"/>
  <c r="E61" i="9"/>
  <c r="F61" i="9" s="1"/>
  <c r="C57" i="9"/>
  <c r="C53" i="9"/>
  <c r="C49" i="9"/>
  <c r="E49" i="9"/>
  <c r="F49" i="9" s="1"/>
  <c r="C45" i="9"/>
  <c r="C41" i="9"/>
  <c r="E41" i="9"/>
  <c r="F41" i="9" s="1"/>
  <c r="C37" i="9"/>
  <c r="E147" i="9"/>
  <c r="F147" i="9" s="1"/>
  <c r="E131" i="9"/>
  <c r="F131" i="9" s="1"/>
  <c r="E83" i="9"/>
  <c r="F83" i="9" s="1"/>
  <c r="C10" i="9"/>
  <c r="C26" i="9"/>
  <c r="C42" i="9"/>
  <c r="C58" i="9"/>
  <c r="C90" i="9"/>
  <c r="C106" i="9"/>
  <c r="C122" i="9"/>
  <c r="C138" i="9"/>
  <c r="C134" i="9"/>
  <c r="C118" i="9"/>
  <c r="E118" i="9"/>
  <c r="F118" i="9" s="1"/>
  <c r="C102" i="9"/>
  <c r="C86" i="9"/>
  <c r="C78" i="9"/>
  <c r="C54" i="9"/>
  <c r="E54" i="9"/>
  <c r="F54" i="9" s="1"/>
  <c r="C46" i="9"/>
  <c r="C40" i="9"/>
  <c r="E40" i="9"/>
  <c r="F40" i="9" s="1"/>
  <c r="C28" i="9"/>
  <c r="C12" i="9"/>
  <c r="E12" i="9"/>
  <c r="F12" i="9" s="1"/>
  <c r="C8" i="9"/>
  <c r="C4" i="9"/>
  <c r="E6" i="9"/>
  <c r="F6" i="9" s="1"/>
  <c r="C130" i="9"/>
  <c r="E132" i="9"/>
  <c r="F132" i="9" s="1"/>
  <c r="E124" i="9"/>
  <c r="F124" i="9" s="1"/>
  <c r="E76" i="9"/>
  <c r="F76" i="9" s="1"/>
  <c r="E68" i="9"/>
  <c r="F68" i="9" s="1"/>
  <c r="C35" i="9"/>
  <c r="E21" i="9"/>
  <c r="F21" i="9" s="1"/>
  <c r="E13" i="9"/>
  <c r="F13" i="9" s="1"/>
  <c r="E5" i="9"/>
  <c r="F5" i="9" s="1"/>
  <c r="C7" i="9"/>
  <c r="C15" i="9"/>
  <c r="C23" i="9"/>
  <c r="C31" i="9"/>
  <c r="E2" i="10"/>
  <c r="F2" i="10" s="1"/>
  <c r="C2" i="10"/>
  <c r="G131" i="10"/>
  <c r="D131" i="10"/>
  <c r="D117" i="10"/>
  <c r="G117" i="10"/>
  <c r="G75" i="10"/>
  <c r="D75" i="10"/>
  <c r="G69" i="10"/>
  <c r="D69" i="10"/>
  <c r="G47" i="10"/>
  <c r="D47" i="10"/>
  <c r="G33" i="10"/>
  <c r="D33" i="10"/>
  <c r="C152" i="10"/>
  <c r="E152" i="10"/>
  <c r="F152" i="10" s="1"/>
  <c r="C150" i="10"/>
  <c r="C148" i="10"/>
  <c r="E146" i="10"/>
  <c r="F146" i="10" s="1"/>
  <c r="C146" i="10"/>
  <c r="C144" i="10"/>
  <c r="C142" i="10"/>
  <c r="C140" i="10"/>
  <c r="C136" i="10"/>
  <c r="C134" i="10"/>
  <c r="G125" i="10"/>
  <c r="G61" i="10"/>
  <c r="G145" i="10"/>
  <c r="D145" i="10"/>
  <c r="G103" i="10"/>
  <c r="D103" i="10"/>
  <c r="G97" i="10"/>
  <c r="D97" i="10"/>
  <c r="G89" i="10"/>
  <c r="D89" i="10"/>
  <c r="G41" i="10"/>
  <c r="D41" i="10"/>
  <c r="G19" i="10"/>
  <c r="D19" i="10"/>
  <c r="D5" i="10"/>
  <c r="G5" i="10"/>
  <c r="D111" i="10"/>
  <c r="D55" i="10"/>
  <c r="C118" i="10"/>
  <c r="E118" i="10"/>
  <c r="F118" i="10" s="1"/>
  <c r="C102" i="10"/>
  <c r="C94" i="10"/>
  <c r="C86" i="10"/>
  <c r="C78" i="10"/>
  <c r="C70" i="10"/>
  <c r="C62" i="10"/>
  <c r="E62" i="10"/>
  <c r="F62" i="10" s="1"/>
  <c r="C54" i="10"/>
  <c r="E54" i="10"/>
  <c r="F54" i="10" s="1"/>
  <c r="C46" i="10"/>
  <c r="C40" i="10"/>
  <c r="E40" i="10"/>
  <c r="F40" i="10" s="1"/>
  <c r="C36" i="10"/>
  <c r="C32" i="10"/>
  <c r="C28" i="10"/>
  <c r="C24" i="10"/>
  <c r="C20" i="10"/>
  <c r="E20" i="10"/>
  <c r="F20" i="10" s="1"/>
  <c r="C16" i="10"/>
  <c r="C12" i="10"/>
  <c r="E12" i="10"/>
  <c r="F12" i="10" s="1"/>
  <c r="C8" i="10"/>
  <c r="C4" i="10"/>
  <c r="E112" i="10"/>
  <c r="F112" i="10" s="1"/>
  <c r="E104" i="10"/>
  <c r="F104" i="10" s="1"/>
  <c r="E96" i="10"/>
  <c r="F96" i="10" s="1"/>
  <c r="E48" i="10"/>
  <c r="F48" i="10" s="1"/>
  <c r="G118" i="10"/>
  <c r="D118" i="10"/>
  <c r="D104" i="10"/>
  <c r="G104" i="10"/>
  <c r="G90" i="10"/>
  <c r="D90" i="10"/>
  <c r="G62" i="10"/>
  <c r="D62" i="10"/>
  <c r="D48" i="10"/>
  <c r="G48" i="10"/>
  <c r="G34" i="10"/>
  <c r="D34" i="10"/>
  <c r="G6" i="10"/>
  <c r="D6" i="10"/>
  <c r="D146" i="10"/>
  <c r="E111" i="10"/>
  <c r="F111" i="10" s="1"/>
  <c r="E103" i="10"/>
  <c r="F103" i="10" s="1"/>
  <c r="E55" i="10"/>
  <c r="F55" i="10" s="1"/>
  <c r="E47" i="10"/>
  <c r="F47" i="10" s="1"/>
  <c r="E6" i="10"/>
  <c r="F6" i="10" s="1"/>
  <c r="C18" i="10"/>
  <c r="C34" i="10"/>
  <c r="C50" i="10"/>
  <c r="C66" i="10"/>
  <c r="C82" i="10"/>
  <c r="C98" i="10"/>
  <c r="C130" i="10"/>
  <c r="C126" i="10"/>
  <c r="C110" i="10"/>
  <c r="E110" i="10"/>
  <c r="F110" i="10" s="1"/>
  <c r="C145" i="10"/>
  <c r="E145" i="10"/>
  <c r="F145" i="10" s="1"/>
  <c r="C137" i="10"/>
  <c r="C129" i="10"/>
  <c r="C121" i="10"/>
  <c r="C113" i="10"/>
  <c r="C105" i="10"/>
  <c r="C97" i="10"/>
  <c r="E97" i="10"/>
  <c r="F97" i="10" s="1"/>
  <c r="C89" i="10"/>
  <c r="E89" i="10"/>
  <c r="F89" i="10" s="1"/>
  <c r="C81" i="10"/>
  <c r="C73" i="10"/>
  <c r="C65" i="10"/>
  <c r="C57" i="10"/>
  <c r="C49" i="10"/>
  <c r="E49" i="10"/>
  <c r="F49" i="10" s="1"/>
  <c r="C41" i="10"/>
  <c r="E41" i="10"/>
  <c r="F41" i="10" s="1"/>
  <c r="C35" i="10"/>
  <c r="E33" i="10"/>
  <c r="F33" i="10" s="1"/>
  <c r="C33" i="10"/>
  <c r="C27" i="10"/>
  <c r="E27" i="10"/>
  <c r="F27" i="10" s="1"/>
  <c r="C25" i="10"/>
  <c r="C19" i="10"/>
  <c r="E19" i="10"/>
  <c r="F19" i="10" s="1"/>
  <c r="C17" i="10"/>
  <c r="C11" i="10"/>
  <c r="C9" i="10"/>
  <c r="C3" i="10"/>
  <c r="D96" i="10"/>
  <c r="D68" i="10"/>
  <c r="D40" i="10"/>
  <c r="E132" i="10"/>
  <c r="F132" i="10" s="1"/>
  <c r="E124" i="10"/>
  <c r="F124" i="10" s="1"/>
  <c r="E76" i="10"/>
  <c r="F76" i="10" s="1"/>
  <c r="E68" i="10"/>
  <c r="F68" i="10" s="1"/>
  <c r="G132" i="10"/>
  <c r="G20" i="10"/>
  <c r="C5" i="10"/>
  <c r="C21" i="10"/>
  <c r="C37" i="10"/>
  <c r="C53" i="10"/>
  <c r="C69" i="10"/>
  <c r="C85" i="10"/>
  <c r="C101" i="10"/>
  <c r="C117" i="10"/>
  <c r="C133" i="10"/>
  <c r="C149" i="10"/>
  <c r="D75" i="8"/>
  <c r="G139" i="8"/>
  <c r="D139" i="8"/>
  <c r="G111" i="8"/>
  <c r="D111" i="8"/>
  <c r="G83" i="8"/>
  <c r="D83" i="8"/>
  <c r="G55" i="8"/>
  <c r="D55" i="8"/>
  <c r="G27" i="8"/>
  <c r="D27" i="8"/>
  <c r="D47" i="8"/>
  <c r="D152" i="8"/>
  <c r="D124" i="8"/>
  <c r="D110" i="8"/>
  <c r="D96" i="8"/>
  <c r="D68" i="8"/>
  <c r="D54" i="8"/>
  <c r="D40" i="8"/>
  <c r="D6" i="8"/>
  <c r="G118" i="8"/>
  <c r="G62" i="8"/>
  <c r="D14" i="8"/>
  <c r="E14" i="8" s="1"/>
  <c r="F14" i="8" s="1"/>
  <c r="D4" i="8"/>
  <c r="G4" i="8"/>
  <c r="E64" i="8"/>
  <c r="F64" i="8" s="1"/>
  <c r="D132" i="8"/>
  <c r="D104" i="8"/>
  <c r="D76" i="8"/>
  <c r="D48" i="8"/>
  <c r="D20" i="8"/>
  <c r="G13" i="8"/>
  <c r="G5" i="8"/>
  <c r="M404" i="5"/>
  <c r="N404" i="11" s="1"/>
  <c r="M396" i="5"/>
  <c r="M356" i="5"/>
  <c r="M340" i="5"/>
  <c r="M332" i="5"/>
  <c r="N332" i="11" s="1"/>
  <c r="M324" i="5"/>
  <c r="L144" i="5"/>
  <c r="M144" i="11" s="1"/>
  <c r="M140" i="5"/>
  <c r="N140" i="11" s="1"/>
  <c r="M136" i="5"/>
  <c r="N136" i="11" s="1"/>
  <c r="M44" i="5"/>
  <c r="M40" i="5"/>
  <c r="N40" i="11" s="1"/>
  <c r="M8" i="5"/>
  <c r="N8" i="11" s="1"/>
  <c r="L381" i="6"/>
  <c r="M840" i="11" s="1"/>
  <c r="M306" i="6"/>
  <c r="N765" i="11" s="1"/>
  <c r="L306" i="6"/>
  <c r="M765" i="11" s="1"/>
  <c r="L380" i="5"/>
  <c r="M380" i="11" s="1"/>
  <c r="L372" i="5"/>
  <c r="M372" i="11" s="1"/>
  <c r="L364" i="5"/>
  <c r="M364" i="11" s="1"/>
  <c r="L268" i="5"/>
  <c r="M268" i="11" s="1"/>
  <c r="L239" i="5"/>
  <c r="M239" i="11" s="1"/>
  <c r="L232" i="5"/>
  <c r="M232" i="11" s="1"/>
  <c r="L207" i="5"/>
  <c r="M207" i="11" s="1"/>
  <c r="L203" i="5"/>
  <c r="M203" i="11" s="1"/>
  <c r="L200" i="5"/>
  <c r="M200" i="11" s="1"/>
  <c r="L175" i="5"/>
  <c r="M175" i="11" s="1"/>
  <c r="L171" i="5"/>
  <c r="M171" i="11" s="1"/>
  <c r="L168" i="5"/>
  <c r="M168" i="11" s="1"/>
  <c r="M160" i="5"/>
  <c r="N160" i="11" s="1"/>
  <c r="L143" i="5"/>
  <c r="M143" i="11" s="1"/>
  <c r="L139" i="5"/>
  <c r="M139" i="11" s="1"/>
  <c r="M132" i="5"/>
  <c r="N132" i="11" s="1"/>
  <c r="M128" i="5"/>
  <c r="N128" i="11" s="1"/>
  <c r="L107" i="5"/>
  <c r="M107" i="11" s="1"/>
  <c r="L104" i="5"/>
  <c r="M104" i="11" s="1"/>
  <c r="M100" i="5"/>
  <c r="N100" i="11" s="1"/>
  <c r="L75" i="5"/>
  <c r="M75" i="11" s="1"/>
  <c r="L72" i="5"/>
  <c r="M72" i="11" s="1"/>
  <c r="M68" i="5"/>
  <c r="N68" i="11" s="1"/>
  <c r="M64" i="5"/>
  <c r="L262" i="6"/>
  <c r="M721" i="11" s="1"/>
  <c r="L329" i="6"/>
  <c r="M86" i="5"/>
  <c r="N86" i="11" s="1"/>
  <c r="M78" i="5"/>
  <c r="M460" i="5"/>
  <c r="N460" i="11" s="1"/>
  <c r="M456" i="5"/>
  <c r="N456" i="11" s="1"/>
  <c r="M452" i="5"/>
  <c r="N452" i="11" s="1"/>
  <c r="M450" i="5"/>
  <c r="N450" i="11" s="1"/>
  <c r="M448" i="5"/>
  <c r="N448" i="11" s="1"/>
  <c r="M446" i="5"/>
  <c r="N446" i="11" s="1"/>
  <c r="M440" i="5"/>
  <c r="M436" i="5"/>
  <c r="N436" i="11" s="1"/>
  <c r="M434" i="5"/>
  <c r="N434" i="11" s="1"/>
  <c r="M432" i="5"/>
  <c r="N432" i="11" s="1"/>
  <c r="M430" i="5"/>
  <c r="N430" i="11" s="1"/>
  <c r="M428" i="5"/>
  <c r="N428" i="11" s="1"/>
  <c r="M424" i="5"/>
  <c r="N424" i="11" s="1"/>
  <c r="M418" i="5"/>
  <c r="N418" i="11" s="1"/>
  <c r="M416" i="5"/>
  <c r="N416" i="11" s="1"/>
  <c r="M412" i="5"/>
  <c r="N412" i="11" s="1"/>
  <c r="M410" i="5"/>
  <c r="N410" i="11" s="1"/>
  <c r="M408" i="5"/>
  <c r="N408" i="11" s="1"/>
  <c r="L403" i="5"/>
  <c r="M403" i="11" s="1"/>
  <c r="L395" i="5"/>
  <c r="M395" i="11" s="1"/>
  <c r="M384" i="5"/>
  <c r="N384" i="11" s="1"/>
  <c r="L379" i="5"/>
  <c r="M379" i="11" s="1"/>
  <c r="M376" i="5"/>
  <c r="L371" i="5"/>
  <c r="M371" i="11" s="1"/>
  <c r="L363" i="5"/>
  <c r="M363" i="11" s="1"/>
  <c r="M360" i="5"/>
  <c r="L355" i="5"/>
  <c r="L347" i="5"/>
  <c r="M347" i="11" s="1"/>
  <c r="M344" i="5"/>
  <c r="L339" i="5"/>
  <c r="M339" i="11" s="1"/>
  <c r="L331" i="5"/>
  <c r="M331" i="11" s="1"/>
  <c r="M328" i="5"/>
  <c r="L323" i="5"/>
  <c r="M320" i="5"/>
  <c r="N320" i="11" s="1"/>
  <c r="L315" i="5"/>
  <c r="M315" i="11" s="1"/>
  <c r="M312" i="5"/>
  <c r="N312" i="11" s="1"/>
  <c r="M304" i="5"/>
  <c r="N304" i="11" s="1"/>
  <c r="L299" i="5"/>
  <c r="M296" i="5"/>
  <c r="N296" i="11" s="1"/>
  <c r="L291" i="5"/>
  <c r="M291" i="11" s="1"/>
  <c r="L283" i="5"/>
  <c r="M283" i="11" s="1"/>
  <c r="M280" i="5"/>
  <c r="N280" i="11" s="1"/>
  <c r="L275" i="5"/>
  <c r="M275" i="11" s="1"/>
  <c r="L267" i="5"/>
  <c r="M267" i="11" s="1"/>
  <c r="L259" i="5"/>
  <c r="M259" i="11" s="1"/>
  <c r="L256" i="5"/>
  <c r="M256" i="11" s="1"/>
  <c r="M248" i="5"/>
  <c r="N248" i="11" s="1"/>
  <c r="L245" i="5"/>
  <c r="M245" i="11" s="1"/>
  <c r="L238" i="5"/>
  <c r="M238" i="11" s="1"/>
  <c r="M234" i="5"/>
  <c r="L231" i="5"/>
  <c r="M231" i="11" s="1"/>
  <c r="L227" i="5"/>
  <c r="M227" i="11" s="1"/>
  <c r="M220" i="5"/>
  <c r="N220" i="11" s="1"/>
  <c r="M216" i="5"/>
  <c r="N216" i="11" s="1"/>
  <c r="L213" i="5"/>
  <c r="M213" i="11" s="1"/>
  <c r="L206" i="5"/>
  <c r="M206" i="11" s="1"/>
  <c r="M202" i="5"/>
  <c r="N202" i="11" s="1"/>
  <c r="L199" i="5"/>
  <c r="M199" i="11" s="1"/>
  <c r="L195" i="5"/>
  <c r="M195" i="11" s="1"/>
  <c r="M188" i="5"/>
  <c r="N188" i="11" s="1"/>
  <c r="M184" i="5"/>
  <c r="N184" i="11" s="1"/>
  <c r="L181" i="5"/>
  <c r="M181" i="11" s="1"/>
  <c r="L174" i="5"/>
  <c r="M174" i="11" s="1"/>
  <c r="M170" i="5"/>
  <c r="N170" i="11" s="1"/>
  <c r="L167" i="5"/>
  <c r="M167" i="11" s="1"/>
  <c r="M156" i="5"/>
  <c r="M152" i="5"/>
  <c r="N152" i="11" s="1"/>
  <c r="L149" i="5"/>
  <c r="L142" i="5"/>
  <c r="M142" i="11" s="1"/>
  <c r="M138" i="5"/>
  <c r="N138" i="11" s="1"/>
  <c r="L135" i="5"/>
  <c r="M135" i="11" s="1"/>
  <c r="M120" i="5"/>
  <c r="N120" i="11" s="1"/>
  <c r="L117" i="5"/>
  <c r="M117" i="11" s="1"/>
  <c r="L110" i="5"/>
  <c r="M110" i="11" s="1"/>
  <c r="M106" i="5"/>
  <c r="N106" i="11" s="1"/>
  <c r="L103" i="5"/>
  <c r="M103" i="11" s="1"/>
  <c r="L99" i="5"/>
  <c r="M92" i="5"/>
  <c r="N92" i="11" s="1"/>
  <c r="L85" i="5"/>
  <c r="M85" i="11" s="1"/>
  <c r="L78" i="5"/>
  <c r="M74" i="5"/>
  <c r="N74" i="11" s="1"/>
  <c r="L71" i="5"/>
  <c r="M71" i="11" s="1"/>
  <c r="M56" i="5"/>
  <c r="N56" i="11" s="1"/>
  <c r="L53" i="5"/>
  <c r="M53" i="11" s="1"/>
  <c r="L46" i="5"/>
  <c r="M46" i="11" s="1"/>
  <c r="L39" i="5"/>
  <c r="M39" i="11" s="1"/>
  <c r="L35" i="5"/>
  <c r="M35" i="11" s="1"/>
  <c r="L32" i="5"/>
  <c r="M32" i="11" s="1"/>
  <c r="M28" i="5"/>
  <c r="N28" i="11" s="1"/>
  <c r="M24" i="5"/>
  <c r="N24" i="11" s="1"/>
  <c r="L21" i="5"/>
  <c r="M21" i="11" s="1"/>
  <c r="L14" i="5"/>
  <c r="M14" i="11" s="1"/>
  <c r="L7" i="5"/>
  <c r="M7" i="11" s="1"/>
  <c r="L3" i="5"/>
  <c r="M3" i="11" s="1"/>
  <c r="M373" i="6"/>
  <c r="N832" i="11" s="1"/>
  <c r="M322" i="6"/>
  <c r="N781" i="11" s="1"/>
  <c r="M278" i="6"/>
  <c r="N737" i="11" s="1"/>
  <c r="L38" i="6"/>
  <c r="M38" i="6"/>
  <c r="N497" i="11" s="1"/>
  <c r="M316" i="5"/>
  <c r="N316" i="11" s="1"/>
  <c r="M308" i="5"/>
  <c r="N308" i="11" s="1"/>
  <c r="M292" i="5"/>
  <c r="N292" i="11" s="1"/>
  <c r="L240" i="5"/>
  <c r="M240" i="11" s="1"/>
  <c r="M236" i="5"/>
  <c r="N236" i="11" s="1"/>
  <c r="L208" i="5"/>
  <c r="M208" i="11" s="1"/>
  <c r="M172" i="5"/>
  <c r="N172" i="11" s="1"/>
  <c r="L112" i="5"/>
  <c r="M112" i="11" s="1"/>
  <c r="L80" i="5"/>
  <c r="M80" i="11" s="1"/>
  <c r="M76" i="5"/>
  <c r="N76" i="11" s="1"/>
  <c r="M249" i="6"/>
  <c r="N708" i="11" s="1"/>
  <c r="L249" i="6"/>
  <c r="M708" i="11" s="1"/>
  <c r="M191" i="6"/>
  <c r="N650" i="11" s="1"/>
  <c r="L191" i="6"/>
  <c r="M650" i="11" s="1"/>
  <c r="M330" i="6"/>
  <c r="N789" i="11" s="1"/>
  <c r="L330" i="6"/>
  <c r="M789" i="11" s="1"/>
  <c r="M326" i="6"/>
  <c r="N785" i="11" s="1"/>
  <c r="L326" i="6"/>
  <c r="M785" i="11" s="1"/>
  <c r="L235" i="5"/>
  <c r="M235" i="11" s="1"/>
  <c r="L47" i="5"/>
  <c r="M47" i="11" s="1"/>
  <c r="M36" i="5"/>
  <c r="N36" i="11" s="1"/>
  <c r="L15" i="5"/>
  <c r="M15" i="11" s="1"/>
  <c r="L11" i="5"/>
  <c r="M11" i="11" s="1"/>
  <c r="M4" i="5"/>
  <c r="N4" i="11" s="1"/>
  <c r="M349" i="6"/>
  <c r="N808" i="11" s="1"/>
  <c r="L349" i="6"/>
  <c r="M808" i="11" s="1"/>
  <c r="M338" i="6"/>
  <c r="N797" i="11" s="1"/>
  <c r="M310" i="6"/>
  <c r="N769" i="11" s="1"/>
  <c r="L310" i="6"/>
  <c r="M769" i="11" s="1"/>
  <c r="M290" i="6"/>
  <c r="N749" i="11" s="1"/>
  <c r="M219" i="6"/>
  <c r="N678" i="11" s="1"/>
  <c r="M195" i="6"/>
  <c r="N654" i="11" s="1"/>
  <c r="L353" i="6"/>
  <c r="M812" i="11" s="1"/>
  <c r="L257" i="5"/>
  <c r="M257" i="11" s="1"/>
  <c r="M249" i="5"/>
  <c r="N249" i="11" s="1"/>
  <c r="L249" i="5"/>
  <c r="M249" i="11" s="1"/>
  <c r="M241" i="5"/>
  <c r="N241" i="11" s="1"/>
  <c r="L241" i="5"/>
  <c r="M241" i="11" s="1"/>
  <c r="L225" i="5"/>
  <c r="M225" i="11" s="1"/>
  <c r="M217" i="5"/>
  <c r="N217" i="11" s="1"/>
  <c r="L217" i="5"/>
  <c r="M217" i="11" s="1"/>
  <c r="M209" i="5"/>
  <c r="N209" i="11" s="1"/>
  <c r="L209" i="5"/>
  <c r="M201" i="5"/>
  <c r="N201" i="11" s="1"/>
  <c r="L201" i="5"/>
  <c r="M201" i="11" s="1"/>
  <c r="M185" i="5"/>
  <c r="N185" i="11" s="1"/>
  <c r="L185" i="5"/>
  <c r="M185" i="11" s="1"/>
  <c r="M177" i="5"/>
  <c r="L177" i="5"/>
  <c r="M177" i="11" s="1"/>
  <c r="M169" i="5"/>
  <c r="N169" i="11" s="1"/>
  <c r="L169" i="5"/>
  <c r="M169" i="11" s="1"/>
  <c r="M161" i="5"/>
  <c r="N161" i="11" s="1"/>
  <c r="L161" i="5"/>
  <c r="M161" i="11" s="1"/>
  <c r="M153" i="5"/>
  <c r="N153" i="11" s="1"/>
  <c r="L153" i="5"/>
  <c r="M153" i="11" s="1"/>
  <c r="L145" i="5"/>
  <c r="M145" i="11" s="1"/>
  <c r="M137" i="5"/>
  <c r="N137" i="11" s="1"/>
  <c r="L137" i="5"/>
  <c r="M137" i="11" s="1"/>
  <c r="L129" i="5"/>
  <c r="M129" i="11" s="1"/>
  <c r="L121" i="5"/>
  <c r="M121" i="11" s="1"/>
  <c r="M113" i="5"/>
  <c r="L113" i="5"/>
  <c r="M113" i="11" s="1"/>
  <c r="M105" i="5"/>
  <c r="N105" i="11" s="1"/>
  <c r="L105" i="5"/>
  <c r="M105" i="11" s="1"/>
  <c r="L97" i="5"/>
  <c r="M97" i="11" s="1"/>
  <c r="M89" i="5"/>
  <c r="N89" i="11" s="1"/>
  <c r="L89" i="5"/>
  <c r="M89" i="11" s="1"/>
  <c r="M81" i="5"/>
  <c r="N81" i="11" s="1"/>
  <c r="L81" i="5"/>
  <c r="M81" i="11" s="1"/>
  <c r="M73" i="5"/>
  <c r="N73" i="11" s="1"/>
  <c r="L73" i="5"/>
  <c r="M73" i="11" s="1"/>
  <c r="L65" i="5"/>
  <c r="M65" i="11" s="1"/>
  <c r="M57" i="5"/>
  <c r="N57" i="11" s="1"/>
  <c r="L57" i="5"/>
  <c r="M57" i="11" s="1"/>
  <c r="M49" i="5"/>
  <c r="L49" i="5"/>
  <c r="M49" i="11" s="1"/>
  <c r="M41" i="5"/>
  <c r="N41" i="11" s="1"/>
  <c r="L41" i="5"/>
  <c r="M41" i="11" s="1"/>
  <c r="M33" i="5"/>
  <c r="L33" i="5"/>
  <c r="M33" i="11" s="1"/>
  <c r="L17" i="5"/>
  <c r="M17" i="11" s="1"/>
  <c r="L9" i="5"/>
  <c r="M9" i="11" s="1"/>
  <c r="L405" i="5"/>
  <c r="M405" i="11" s="1"/>
  <c r="L397" i="5"/>
  <c r="M397" i="11" s="1"/>
  <c r="L389" i="5"/>
  <c r="M389" i="11" s="1"/>
  <c r="L381" i="5"/>
  <c r="M381" i="11" s="1"/>
  <c r="L373" i="5"/>
  <c r="M373" i="11" s="1"/>
  <c r="L365" i="5"/>
  <c r="M365" i="11" s="1"/>
  <c r="L357" i="5"/>
  <c r="M357" i="11" s="1"/>
  <c r="L349" i="5"/>
  <c r="M349" i="11" s="1"/>
  <c r="L341" i="5"/>
  <c r="M341" i="11" s="1"/>
  <c r="L333" i="5"/>
  <c r="M333" i="11" s="1"/>
  <c r="L317" i="5"/>
  <c r="L301" i="5"/>
  <c r="M301" i="11" s="1"/>
  <c r="L285" i="5"/>
  <c r="M285" i="11" s="1"/>
  <c r="L269" i="5"/>
  <c r="M269" i="11" s="1"/>
  <c r="L261" i="5"/>
  <c r="M261" i="11" s="1"/>
  <c r="L255" i="5"/>
  <c r="M255" i="11" s="1"/>
  <c r="L251" i="5"/>
  <c r="M251" i="11" s="1"/>
  <c r="L237" i="5"/>
  <c r="M237" i="11" s="1"/>
  <c r="L230" i="5"/>
  <c r="M230" i="11" s="1"/>
  <c r="L223" i="5"/>
  <c r="L219" i="5"/>
  <c r="M219" i="11" s="1"/>
  <c r="M212" i="5"/>
  <c r="N212" i="11" s="1"/>
  <c r="L205" i="5"/>
  <c r="L198" i="5"/>
  <c r="L191" i="5"/>
  <c r="M191" i="11" s="1"/>
  <c r="L187" i="5"/>
  <c r="M187" i="11" s="1"/>
  <c r="M180" i="5"/>
  <c r="N180" i="11" s="1"/>
  <c r="L173" i="5"/>
  <c r="M173" i="11" s="1"/>
  <c r="L166" i="5"/>
  <c r="M166" i="11" s="1"/>
  <c r="L155" i="5"/>
  <c r="M155" i="11" s="1"/>
  <c r="M148" i="5"/>
  <c r="L141" i="5"/>
  <c r="M141" i="11" s="1"/>
  <c r="L134" i="5"/>
  <c r="M134" i="11" s="1"/>
  <c r="L127" i="5"/>
  <c r="M127" i="11" s="1"/>
  <c r="L123" i="5"/>
  <c r="M116" i="5"/>
  <c r="N116" i="11" s="1"/>
  <c r="L109" i="5"/>
  <c r="M109" i="11" s="1"/>
  <c r="L95" i="5"/>
  <c r="L91" i="5"/>
  <c r="M91" i="11" s="1"/>
  <c r="M84" i="5"/>
  <c r="N84" i="11" s="1"/>
  <c r="L77" i="5"/>
  <c r="L70" i="5"/>
  <c r="L59" i="5"/>
  <c r="M59" i="11" s="1"/>
  <c r="M52" i="5"/>
  <c r="N52" i="11" s="1"/>
  <c r="L45" i="5"/>
  <c r="L38" i="5"/>
  <c r="M38" i="11" s="1"/>
  <c r="L31" i="5"/>
  <c r="M31" i="11" s="1"/>
  <c r="M20" i="5"/>
  <c r="L13" i="5"/>
  <c r="M13" i="11" s="1"/>
  <c r="L6" i="5"/>
  <c r="M6" i="11" s="1"/>
  <c r="L384" i="6"/>
  <c r="M843" i="11" s="1"/>
  <c r="M363" i="6"/>
  <c r="N822" i="11" s="1"/>
  <c r="M221" i="6"/>
  <c r="L194" i="6"/>
  <c r="M653" i="11" s="1"/>
  <c r="M194" i="6"/>
  <c r="N653" i="11" s="1"/>
  <c r="L334" i="6"/>
  <c r="M793" i="11" s="1"/>
  <c r="L52" i="6"/>
  <c r="M511" i="11" s="1"/>
  <c r="M52" i="6"/>
  <c r="N511" i="11" s="1"/>
  <c r="L378" i="6"/>
  <c r="M837" i="11" s="1"/>
  <c r="M378" i="6"/>
  <c r="N837" i="11" s="1"/>
  <c r="L357" i="6"/>
  <c r="M816" i="11" s="1"/>
  <c r="L271" i="6"/>
  <c r="M730" i="11" s="1"/>
  <c r="M271" i="6"/>
  <c r="N730" i="11" s="1"/>
  <c r="J374" i="6"/>
  <c r="K833" i="11" s="1"/>
  <c r="J360" i="6"/>
  <c r="K819" i="11" s="1"/>
  <c r="J221" i="6"/>
  <c r="K680" i="11" s="1"/>
  <c r="K221" i="6"/>
  <c r="L680" i="11" s="1"/>
  <c r="K213" i="6"/>
  <c r="J213" i="6"/>
  <c r="J208" i="6"/>
  <c r="K667" i="11" s="1"/>
  <c r="J200" i="6"/>
  <c r="K659" i="11" s="1"/>
  <c r="J188" i="6"/>
  <c r="J184" i="6"/>
  <c r="K643" i="11" s="1"/>
  <c r="J180" i="6"/>
  <c r="J172" i="6"/>
  <c r="K631" i="11" s="1"/>
  <c r="J164" i="6"/>
  <c r="K623" i="11" s="1"/>
  <c r="J156" i="6"/>
  <c r="K615" i="11" s="1"/>
  <c r="K156" i="6"/>
  <c r="L615" i="11" s="1"/>
  <c r="J148" i="6"/>
  <c r="J142" i="6"/>
  <c r="K142" i="6"/>
  <c r="J110" i="6"/>
  <c r="K97" i="6"/>
  <c r="J97" i="6"/>
  <c r="J92" i="6"/>
  <c r="K551" i="11" s="1"/>
  <c r="J19" i="6"/>
  <c r="L313" i="6"/>
  <c r="M313" i="6"/>
  <c r="N772" i="11" s="1"/>
  <c r="M133" i="6"/>
  <c r="N592" i="11" s="1"/>
  <c r="L133" i="6"/>
  <c r="M592" i="11" s="1"/>
  <c r="M374" i="6"/>
  <c r="N833" i="11" s="1"/>
  <c r="M321" i="6"/>
  <c r="N780" i="11" s="1"/>
  <c r="J362" i="6"/>
  <c r="K821" i="11" s="1"/>
  <c r="J237" i="6"/>
  <c r="K696" i="11" s="1"/>
  <c r="J234" i="6"/>
  <c r="J207" i="6"/>
  <c r="K139" i="6"/>
  <c r="L598" i="11" s="1"/>
  <c r="J139" i="6"/>
  <c r="K598" i="11" s="1"/>
  <c r="J123" i="6"/>
  <c r="K582" i="11" s="1"/>
  <c r="J112" i="6"/>
  <c r="K571" i="11" s="1"/>
  <c r="J107" i="6"/>
  <c r="K566" i="11" s="1"/>
  <c r="J94" i="6"/>
  <c r="J45" i="6"/>
  <c r="J42" i="6"/>
  <c r="K501" i="11" s="1"/>
  <c r="J13" i="6"/>
  <c r="K472" i="11" s="1"/>
  <c r="L344" i="6"/>
  <c r="M803" i="11" s="1"/>
  <c r="M344" i="6"/>
  <c r="N803" i="11" s="1"/>
  <c r="L336" i="6"/>
  <c r="M795" i="11" s="1"/>
  <c r="M336" i="6"/>
  <c r="N795" i="11" s="1"/>
  <c r="L332" i="6"/>
  <c r="M791" i="11" s="1"/>
  <c r="M332" i="6"/>
  <c r="N791" i="11" s="1"/>
  <c r="L316" i="6"/>
  <c r="M775" i="11" s="1"/>
  <c r="M316" i="6"/>
  <c r="N775" i="11" s="1"/>
  <c r="L308" i="6"/>
  <c r="M767" i="11" s="1"/>
  <c r="L296" i="6"/>
  <c r="M755" i="11" s="1"/>
  <c r="M296" i="6"/>
  <c r="N755" i="11" s="1"/>
  <c r="L288" i="6"/>
  <c r="M747" i="11" s="1"/>
  <c r="M288" i="6"/>
  <c r="N747" i="11" s="1"/>
  <c r="L272" i="6"/>
  <c r="M731" i="11" s="1"/>
  <c r="M272" i="6"/>
  <c r="N731" i="11" s="1"/>
  <c r="M260" i="6"/>
  <c r="N719" i="11" s="1"/>
  <c r="L243" i="6"/>
  <c r="M702" i="11" s="1"/>
  <c r="M243" i="6"/>
  <c r="N702" i="11" s="1"/>
  <c r="L217" i="6"/>
  <c r="M676" i="11" s="1"/>
  <c r="M217" i="6"/>
  <c r="N676" i="11" s="1"/>
  <c r="M209" i="6"/>
  <c r="M201" i="6"/>
  <c r="N660" i="11" s="1"/>
  <c r="L201" i="6"/>
  <c r="M660" i="11" s="1"/>
  <c r="L185" i="6"/>
  <c r="M644" i="11" s="1"/>
  <c r="M185" i="6"/>
  <c r="N644" i="11" s="1"/>
  <c r="L177" i="6"/>
  <c r="M636" i="11" s="1"/>
  <c r="M177" i="6"/>
  <c r="N636" i="11" s="1"/>
  <c r="L145" i="6"/>
  <c r="M604" i="11" s="1"/>
  <c r="M145" i="6"/>
  <c r="N604" i="11" s="1"/>
  <c r="L112" i="6"/>
  <c r="M571" i="11" s="1"/>
  <c r="M112" i="6"/>
  <c r="N571" i="11" s="1"/>
  <c r="L98" i="6"/>
  <c r="M557" i="11" s="1"/>
  <c r="M98" i="6"/>
  <c r="N557" i="11" s="1"/>
  <c r="M85" i="6"/>
  <c r="N544" i="11" s="1"/>
  <c r="L85" i="6"/>
  <c r="M544" i="11" s="1"/>
  <c r="L77" i="6"/>
  <c r="M536" i="11" s="1"/>
  <c r="M77" i="6"/>
  <c r="N536" i="11" s="1"/>
  <c r="M73" i="6"/>
  <c r="N532" i="11" s="1"/>
  <c r="L73" i="6"/>
  <c r="M532" i="11" s="1"/>
  <c r="L61" i="6"/>
  <c r="M61" i="6"/>
  <c r="N520" i="11" s="1"/>
  <c r="M53" i="6"/>
  <c r="N512" i="11" s="1"/>
  <c r="L53" i="6"/>
  <c r="M512" i="11" s="1"/>
  <c r="L48" i="6"/>
  <c r="M507" i="11" s="1"/>
  <c r="M48" i="6"/>
  <c r="N507" i="11" s="1"/>
  <c r="L44" i="6"/>
  <c r="M503" i="11" s="1"/>
  <c r="M44" i="6"/>
  <c r="N503" i="11" s="1"/>
  <c r="M39" i="6"/>
  <c r="N498" i="11" s="1"/>
  <c r="L39" i="6"/>
  <c r="M498" i="11" s="1"/>
  <c r="M31" i="6"/>
  <c r="N490" i="11" s="1"/>
  <c r="L31" i="6"/>
  <c r="M490" i="11" s="1"/>
  <c r="M27" i="6"/>
  <c r="N486" i="11" s="1"/>
  <c r="L27" i="6"/>
  <c r="M486" i="11" s="1"/>
  <c r="M10" i="6"/>
  <c r="N469" i="11" s="1"/>
  <c r="L10" i="6"/>
  <c r="M469" i="11" s="1"/>
  <c r="M6" i="6"/>
  <c r="N465" i="11" s="1"/>
  <c r="L6" i="6"/>
  <c r="L364" i="6"/>
  <c r="M823" i="11" s="1"/>
  <c r="M364" i="6"/>
  <c r="N823" i="11" s="1"/>
  <c r="L298" i="6"/>
  <c r="M298" i="6"/>
  <c r="M215" i="6"/>
  <c r="N674" i="11" s="1"/>
  <c r="L215" i="6"/>
  <c r="M674" i="11" s="1"/>
  <c r="J370" i="6"/>
  <c r="J356" i="6"/>
  <c r="K815" i="11" s="1"/>
  <c r="J348" i="6"/>
  <c r="K807" i="11" s="1"/>
  <c r="J342" i="6"/>
  <c r="J340" i="6"/>
  <c r="K799" i="11" s="1"/>
  <c r="J328" i="6"/>
  <c r="J324" i="6"/>
  <c r="K783" i="11" s="1"/>
  <c r="J322" i="6"/>
  <c r="K781" i="11" s="1"/>
  <c r="J310" i="6"/>
  <c r="K769" i="11" s="1"/>
  <c r="J304" i="6"/>
  <c r="K763" i="11" s="1"/>
  <c r="J302" i="6"/>
  <c r="K761" i="11" s="1"/>
  <c r="J300" i="6"/>
  <c r="K298" i="6"/>
  <c r="L757" i="11" s="1"/>
  <c r="J298" i="6"/>
  <c r="K757" i="11" s="1"/>
  <c r="J292" i="6"/>
  <c r="K751" i="11" s="1"/>
  <c r="J288" i="6"/>
  <c r="K747" i="11" s="1"/>
  <c r="J284" i="6"/>
  <c r="K743" i="11" s="1"/>
  <c r="J280" i="6"/>
  <c r="J276" i="6"/>
  <c r="K735" i="11" s="1"/>
  <c r="J272" i="6"/>
  <c r="K731" i="11" s="1"/>
  <c r="K270" i="6"/>
  <c r="L729" i="11" s="1"/>
  <c r="J270" i="6"/>
  <c r="K729" i="11" s="1"/>
  <c r="J266" i="6"/>
  <c r="J260" i="6"/>
  <c r="K719" i="11" s="1"/>
  <c r="J258" i="6"/>
  <c r="K717" i="11" s="1"/>
  <c r="J256" i="6"/>
  <c r="J254" i="6"/>
  <c r="K713" i="11" s="1"/>
  <c r="J252" i="6"/>
  <c r="K247" i="6"/>
  <c r="J247" i="6"/>
  <c r="J236" i="6"/>
  <c r="K695" i="11" s="1"/>
  <c r="J220" i="6"/>
  <c r="K679" i="11" s="1"/>
  <c r="J212" i="6"/>
  <c r="K671" i="11" s="1"/>
  <c r="J209" i="6"/>
  <c r="K668" i="11" s="1"/>
  <c r="J204" i="6"/>
  <c r="K663" i="11" s="1"/>
  <c r="J201" i="6"/>
  <c r="K660" i="11" s="1"/>
  <c r="J196" i="6"/>
  <c r="K655" i="11" s="1"/>
  <c r="J138" i="6"/>
  <c r="K597" i="11" s="1"/>
  <c r="K138" i="6"/>
  <c r="L597" i="11" s="1"/>
  <c r="J114" i="6"/>
  <c r="J109" i="6"/>
  <c r="K568" i="11" s="1"/>
  <c r="J104" i="6"/>
  <c r="K563" i="11" s="1"/>
  <c r="K104" i="6"/>
  <c r="L563" i="11" s="1"/>
  <c r="J101" i="6"/>
  <c r="K560" i="11" s="1"/>
  <c r="J93" i="6"/>
  <c r="J52" i="6"/>
  <c r="K511" i="11" s="1"/>
  <c r="K52" i="6"/>
  <c r="L511" i="11" s="1"/>
  <c r="J44" i="6"/>
  <c r="K503" i="11" s="1"/>
  <c r="J41" i="6"/>
  <c r="K500" i="11" s="1"/>
  <c r="K41" i="6"/>
  <c r="L500" i="11" s="1"/>
  <c r="J39" i="6"/>
  <c r="K498" i="11" s="1"/>
  <c r="J37" i="6"/>
  <c r="K496" i="11" s="1"/>
  <c r="K35" i="6"/>
  <c r="J35" i="6"/>
  <c r="J33" i="6"/>
  <c r="K492" i="11" s="1"/>
  <c r="J31" i="6"/>
  <c r="K490" i="11" s="1"/>
  <c r="J29" i="6"/>
  <c r="J25" i="6"/>
  <c r="J23" i="6"/>
  <c r="J18" i="6"/>
  <c r="J12" i="6"/>
  <c r="K471" i="11" s="1"/>
  <c r="J7" i="6"/>
  <c r="M2" i="6"/>
  <c r="N461" i="11" s="1"/>
  <c r="L2" i="6"/>
  <c r="M461" i="11" s="1"/>
  <c r="L360" i="6"/>
  <c r="M819" i="11" s="1"/>
  <c r="L356" i="6"/>
  <c r="M815" i="11" s="1"/>
  <c r="M356" i="6"/>
  <c r="N815" i="11" s="1"/>
  <c r="L352" i="6"/>
  <c r="M811" i="11" s="1"/>
  <c r="M352" i="6"/>
  <c r="N811" i="11" s="1"/>
  <c r="L335" i="6"/>
  <c r="M794" i="11" s="1"/>
  <c r="M335" i="6"/>
  <c r="N794" i="11" s="1"/>
  <c r="L319" i="6"/>
  <c r="M778" i="11" s="1"/>
  <c r="M319" i="6"/>
  <c r="N778" i="11" s="1"/>
  <c r="L307" i="6"/>
  <c r="M766" i="11" s="1"/>
  <c r="M307" i="6"/>
  <c r="N766" i="11" s="1"/>
  <c r="L291" i="6"/>
  <c r="M291" i="6"/>
  <c r="N750" i="11" s="1"/>
  <c r="M246" i="6"/>
  <c r="N705" i="11" s="1"/>
  <c r="L238" i="6"/>
  <c r="M697" i="11" s="1"/>
  <c r="M238" i="6"/>
  <c r="N697" i="11" s="1"/>
  <c r="L229" i="6"/>
  <c r="M688" i="11" s="1"/>
  <c r="M229" i="6"/>
  <c r="N688" i="11" s="1"/>
  <c r="L225" i="6"/>
  <c r="M684" i="11" s="1"/>
  <c r="M225" i="6"/>
  <c r="N684" i="11" s="1"/>
  <c r="L220" i="6"/>
  <c r="M220" i="6"/>
  <c r="L208" i="6"/>
  <c r="M667" i="11" s="1"/>
  <c r="M208" i="6"/>
  <c r="N667" i="11" s="1"/>
  <c r="L200" i="6"/>
  <c r="M659" i="11" s="1"/>
  <c r="L156" i="6"/>
  <c r="M615" i="11" s="1"/>
  <c r="M156" i="6"/>
  <c r="N615" i="11" s="1"/>
  <c r="L140" i="6"/>
  <c r="M599" i="11" s="1"/>
  <c r="M140" i="6"/>
  <c r="N599" i="11" s="1"/>
  <c r="M127" i="6"/>
  <c r="N586" i="11" s="1"/>
  <c r="L123" i="6"/>
  <c r="M582" i="11" s="1"/>
  <c r="M123" i="6"/>
  <c r="N582" i="11" s="1"/>
  <c r="L111" i="6"/>
  <c r="M570" i="11" s="1"/>
  <c r="M111" i="6"/>
  <c r="N570" i="11" s="1"/>
  <c r="L106" i="6"/>
  <c r="M565" i="11" s="1"/>
  <c r="L101" i="6"/>
  <c r="M560" i="11" s="1"/>
  <c r="M101" i="6"/>
  <c r="N560" i="11" s="1"/>
  <c r="L88" i="6"/>
  <c r="M547" i="11" s="1"/>
  <c r="M88" i="6"/>
  <c r="N547" i="11" s="1"/>
  <c r="L76" i="6"/>
  <c r="M535" i="11" s="1"/>
  <c r="M76" i="6"/>
  <c r="N535" i="11" s="1"/>
  <c r="L72" i="6"/>
  <c r="M72" i="6"/>
  <c r="M47" i="6"/>
  <c r="N506" i="11" s="1"/>
  <c r="L47" i="6"/>
  <c r="M506" i="11" s="1"/>
  <c r="M43" i="6"/>
  <c r="N502" i="11" s="1"/>
  <c r="M34" i="6"/>
  <c r="N493" i="11" s="1"/>
  <c r="L34" i="6"/>
  <c r="M493" i="11" s="1"/>
  <c r="L26" i="6"/>
  <c r="M485" i="11" s="1"/>
  <c r="L17" i="6"/>
  <c r="M476" i="11" s="1"/>
  <c r="M17" i="6"/>
  <c r="N476" i="11" s="1"/>
  <c r="L13" i="6"/>
  <c r="M472" i="11" s="1"/>
  <c r="M13" i="6"/>
  <c r="N472" i="11" s="1"/>
  <c r="L9" i="6"/>
  <c r="M468" i="11" s="1"/>
  <c r="M9" i="6"/>
  <c r="N468" i="11" s="1"/>
  <c r="L5" i="6"/>
  <c r="M5" i="6"/>
  <c r="N464" i="11" s="1"/>
  <c r="J2" i="6"/>
  <c r="K461" i="11" s="1"/>
  <c r="L368" i="6"/>
  <c r="M827" i="11" s="1"/>
  <c r="M368" i="6"/>
  <c r="N827" i="11" s="1"/>
  <c r="J338" i="6"/>
  <c r="K797" i="11" s="1"/>
  <c r="M301" i="6"/>
  <c r="N760" i="11" s="1"/>
  <c r="L292" i="6"/>
  <c r="M751" i="11" s="1"/>
  <c r="J282" i="6"/>
  <c r="M182" i="6"/>
  <c r="N641" i="11" s="1"/>
  <c r="L182" i="6"/>
  <c r="M641" i="11" s="1"/>
  <c r="J377" i="6"/>
  <c r="J366" i="6"/>
  <c r="J352" i="6"/>
  <c r="K811" i="11" s="1"/>
  <c r="J243" i="6"/>
  <c r="K702" i="11" s="1"/>
  <c r="J240" i="6"/>
  <c r="K699" i="11" s="1"/>
  <c r="J232" i="6"/>
  <c r="K691" i="11" s="1"/>
  <c r="J205" i="6"/>
  <c r="K664" i="11" s="1"/>
  <c r="J186" i="6"/>
  <c r="K186" i="6"/>
  <c r="J182" i="6"/>
  <c r="K641" i="11" s="1"/>
  <c r="J178" i="6"/>
  <c r="J174" i="6"/>
  <c r="K633" i="11" s="1"/>
  <c r="J170" i="6"/>
  <c r="K629" i="11" s="1"/>
  <c r="J166" i="6"/>
  <c r="K625" i="11" s="1"/>
  <c r="J162" i="6"/>
  <c r="K621" i="11" s="1"/>
  <c r="J154" i="6"/>
  <c r="K613" i="11" s="1"/>
  <c r="J150" i="6"/>
  <c r="K609" i="11" s="1"/>
  <c r="J144" i="6"/>
  <c r="J140" i="6"/>
  <c r="K599" i="11" s="1"/>
  <c r="J137" i="6"/>
  <c r="K596" i="11" s="1"/>
  <c r="J126" i="6"/>
  <c r="K585" i="11" s="1"/>
  <c r="J118" i="6"/>
  <c r="K51" i="6"/>
  <c r="J51" i="6"/>
  <c r="J48" i="6"/>
  <c r="K507" i="11" s="1"/>
  <c r="J14" i="6"/>
  <c r="K14" i="6"/>
  <c r="L379" i="6"/>
  <c r="M838" i="11" s="1"/>
  <c r="M379" i="6"/>
  <c r="L371" i="6"/>
  <c r="M830" i="11" s="1"/>
  <c r="M371" i="6"/>
  <c r="N830" i="11" s="1"/>
  <c r="L362" i="6"/>
  <c r="M821" i="11" s="1"/>
  <c r="M362" i="6"/>
  <c r="N821" i="11" s="1"/>
  <c r="M354" i="6"/>
  <c r="N813" i="11" s="1"/>
  <c r="L354" i="6"/>
  <c r="M813" i="11" s="1"/>
  <c r="M170" i="6"/>
  <c r="N629" i="11" s="1"/>
  <c r="L170" i="6"/>
  <c r="M629" i="11" s="1"/>
  <c r="L341" i="6"/>
  <c r="M800" i="11" s="1"/>
  <c r="M341" i="6"/>
  <c r="N800" i="11" s="1"/>
  <c r="L270" i="6"/>
  <c r="M729" i="11" s="1"/>
  <c r="M270" i="6"/>
  <c r="N729" i="11" s="1"/>
  <c r="G270" i="6"/>
  <c r="H729" i="11" s="1"/>
  <c r="J379" i="6"/>
  <c r="K838" i="11" s="1"/>
  <c r="J354" i="6"/>
  <c r="K813" i="11" s="1"/>
  <c r="J242" i="6"/>
  <c r="K231" i="6"/>
  <c r="L690" i="11" s="1"/>
  <c r="J231" i="6"/>
  <c r="K690" i="11" s="1"/>
  <c r="K229" i="6"/>
  <c r="L688" i="11" s="1"/>
  <c r="J229" i="6"/>
  <c r="K688" i="11" s="1"/>
  <c r="J227" i="6"/>
  <c r="J210" i="6"/>
  <c r="K669" i="11" s="1"/>
  <c r="J199" i="6"/>
  <c r="J136" i="6"/>
  <c r="K595" i="11" s="1"/>
  <c r="J115" i="6"/>
  <c r="J102" i="6"/>
  <c r="J21" i="6"/>
  <c r="K480" i="11" s="1"/>
  <c r="K21" i="6"/>
  <c r="L480" i="11" s="1"/>
  <c r="J16" i="6"/>
  <c r="K475" i="11" s="1"/>
  <c r="K10" i="6"/>
  <c r="L469" i="11" s="1"/>
  <c r="J10" i="6"/>
  <c r="K469" i="11" s="1"/>
  <c r="J4" i="6"/>
  <c r="L361" i="6"/>
  <c r="M361" i="6"/>
  <c r="L348" i="6"/>
  <c r="M807" i="11" s="1"/>
  <c r="M348" i="6"/>
  <c r="N807" i="11" s="1"/>
  <c r="M340" i="6"/>
  <c r="N799" i="11" s="1"/>
  <c r="L320" i="6"/>
  <c r="M779" i="11" s="1"/>
  <c r="M320" i="6"/>
  <c r="N779" i="11" s="1"/>
  <c r="L304" i="6"/>
  <c r="M763" i="11" s="1"/>
  <c r="M304" i="6"/>
  <c r="N763" i="11" s="1"/>
  <c r="L284" i="6"/>
  <c r="M743" i="11" s="1"/>
  <c r="M284" i="6"/>
  <c r="N743" i="11" s="1"/>
  <c r="M276" i="6"/>
  <c r="N735" i="11" s="1"/>
  <c r="L239" i="6"/>
  <c r="M698" i="11" s="1"/>
  <c r="M239" i="6"/>
  <c r="N698" i="11" s="1"/>
  <c r="L230" i="6"/>
  <c r="M689" i="11" s="1"/>
  <c r="M230" i="6"/>
  <c r="N689" i="11" s="1"/>
  <c r="L222" i="6"/>
  <c r="M222" i="6"/>
  <c r="N681" i="11" s="1"/>
  <c r="L205" i="6"/>
  <c r="M664" i="11" s="1"/>
  <c r="M205" i="6"/>
  <c r="N664" i="11" s="1"/>
  <c r="L173" i="6"/>
  <c r="M173" i="6"/>
  <c r="N632" i="11" s="1"/>
  <c r="L149" i="6"/>
  <c r="M608" i="11" s="1"/>
  <c r="M149" i="6"/>
  <c r="N608" i="11" s="1"/>
  <c r="M141" i="6"/>
  <c r="N600" i="11" s="1"/>
  <c r="L136" i="6"/>
  <c r="M595" i="11" s="1"/>
  <c r="M136" i="6"/>
  <c r="N595" i="11" s="1"/>
  <c r="L120" i="6"/>
  <c r="M579" i="11" s="1"/>
  <c r="M120" i="6"/>
  <c r="N579" i="11" s="1"/>
  <c r="L107" i="6"/>
  <c r="M566" i="11" s="1"/>
  <c r="M107" i="6"/>
  <c r="N566" i="11" s="1"/>
  <c r="J344" i="6"/>
  <c r="K803" i="11" s="1"/>
  <c r="J367" i="6"/>
  <c r="K826" i="11" s="1"/>
  <c r="J364" i="6"/>
  <c r="K823" i="11" s="1"/>
  <c r="J358" i="6"/>
  <c r="J241" i="6"/>
  <c r="J238" i="6"/>
  <c r="K697" i="11" s="1"/>
  <c r="J219" i="6"/>
  <c r="K678" i="11" s="1"/>
  <c r="J214" i="6"/>
  <c r="K673" i="11" s="1"/>
  <c r="J206" i="6"/>
  <c r="K665" i="11" s="1"/>
  <c r="J203" i="6"/>
  <c r="K662" i="11" s="1"/>
  <c r="J198" i="6"/>
  <c r="K657" i="11" s="1"/>
  <c r="J193" i="6"/>
  <c r="K652" i="11" s="1"/>
  <c r="J111" i="6"/>
  <c r="K570" i="11" s="1"/>
  <c r="J98" i="6"/>
  <c r="K557" i="11" s="1"/>
  <c r="J95" i="6"/>
  <c r="K554" i="11" s="1"/>
  <c r="J90" i="6"/>
  <c r="K549" i="11" s="1"/>
  <c r="J88" i="6"/>
  <c r="K547" i="11" s="1"/>
  <c r="J86" i="6"/>
  <c r="K545" i="11" s="1"/>
  <c r="J84" i="6"/>
  <c r="K543" i="11" s="1"/>
  <c r="J82" i="6"/>
  <c r="J80" i="6"/>
  <c r="K539" i="11" s="1"/>
  <c r="J78" i="6"/>
  <c r="K537" i="11" s="1"/>
  <c r="J76" i="6"/>
  <c r="K535" i="11" s="1"/>
  <c r="J74" i="6"/>
  <c r="K533" i="11" s="1"/>
  <c r="J72" i="6"/>
  <c r="K531" i="11" s="1"/>
  <c r="J70" i="6"/>
  <c r="K529" i="11" s="1"/>
  <c r="J68" i="6"/>
  <c r="K527" i="11" s="1"/>
  <c r="J66" i="6"/>
  <c r="K525" i="11" s="1"/>
  <c r="J64" i="6"/>
  <c r="J62" i="6"/>
  <c r="K521" i="11" s="1"/>
  <c r="J60" i="6"/>
  <c r="K519" i="11" s="1"/>
  <c r="J56" i="6"/>
  <c r="K515" i="11" s="1"/>
  <c r="J54" i="6"/>
  <c r="J49" i="6"/>
  <c r="J20" i="6"/>
  <c r="K479" i="11" s="1"/>
  <c r="K20" i="6"/>
  <c r="L479" i="11" s="1"/>
  <c r="J17" i="6"/>
  <c r="K476" i="11" s="1"/>
  <c r="J6" i="6"/>
  <c r="K465" i="11" s="1"/>
  <c r="M312" i="6"/>
  <c r="L309" i="6"/>
  <c r="M768" i="11" s="1"/>
  <c r="M309" i="6"/>
  <c r="N768" i="11" s="1"/>
  <c r="L305" i="6"/>
  <c r="M764" i="11" s="1"/>
  <c r="J296" i="6"/>
  <c r="K755" i="11" s="1"/>
  <c r="L233" i="6"/>
  <c r="M692" i="11" s="1"/>
  <c r="M233" i="6"/>
  <c r="N692" i="11" s="1"/>
  <c r="J96" i="6"/>
  <c r="J349" i="6"/>
  <c r="K808" i="11" s="1"/>
  <c r="K349" i="6"/>
  <c r="L808" i="11" s="1"/>
  <c r="J347" i="6"/>
  <c r="K806" i="11" s="1"/>
  <c r="J343" i="6"/>
  <c r="K802" i="11" s="1"/>
  <c r="J339" i="6"/>
  <c r="K798" i="11" s="1"/>
  <c r="J333" i="6"/>
  <c r="J325" i="6"/>
  <c r="K784" i="11" s="1"/>
  <c r="J317" i="6"/>
  <c r="J313" i="6"/>
  <c r="K772" i="11" s="1"/>
  <c r="J311" i="6"/>
  <c r="J309" i="6"/>
  <c r="K768" i="11" s="1"/>
  <c r="J305" i="6"/>
  <c r="K764" i="11" s="1"/>
  <c r="J299" i="6"/>
  <c r="K758" i="11" s="1"/>
  <c r="J293" i="6"/>
  <c r="K752" i="11" s="1"/>
  <c r="J291" i="6"/>
  <c r="K750" i="11" s="1"/>
  <c r="J287" i="6"/>
  <c r="K746" i="11" s="1"/>
  <c r="J281" i="6"/>
  <c r="J279" i="6"/>
  <c r="K738" i="11" s="1"/>
  <c r="J271" i="6"/>
  <c r="K730" i="11" s="1"/>
  <c r="J265" i="6"/>
  <c r="J259" i="6"/>
  <c r="K718" i="11" s="1"/>
  <c r="J253" i="6"/>
  <c r="K712" i="11" s="1"/>
  <c r="J228" i="6"/>
  <c r="J226" i="6"/>
  <c r="K685" i="11" s="1"/>
  <c r="J224" i="6"/>
  <c r="K683" i="11" s="1"/>
  <c r="J222" i="6"/>
  <c r="K681" i="11" s="1"/>
  <c r="J191" i="6"/>
  <c r="K650" i="11" s="1"/>
  <c r="K191" i="6"/>
  <c r="L650" i="11" s="1"/>
  <c r="J189" i="6"/>
  <c r="K648" i="11" s="1"/>
  <c r="J185" i="6"/>
  <c r="K644" i="11" s="1"/>
  <c r="K185" i="6"/>
  <c r="L644" i="11" s="1"/>
  <c r="J183" i="6"/>
  <c r="K642" i="11" s="1"/>
  <c r="J181" i="6"/>
  <c r="J177" i="6"/>
  <c r="K636" i="11" s="1"/>
  <c r="J175" i="6"/>
  <c r="J173" i="6"/>
  <c r="K632" i="11" s="1"/>
  <c r="J169" i="6"/>
  <c r="K628" i="11" s="1"/>
  <c r="K163" i="6"/>
  <c r="J163" i="6"/>
  <c r="J161" i="6"/>
  <c r="K620" i="11" s="1"/>
  <c r="J159" i="6"/>
  <c r="K618" i="11" s="1"/>
  <c r="J157" i="6"/>
  <c r="K151" i="6"/>
  <c r="J151" i="6"/>
  <c r="J147" i="6"/>
  <c r="J145" i="6"/>
  <c r="K604" i="11" s="1"/>
  <c r="J108" i="6"/>
  <c r="K567" i="11" s="1"/>
  <c r="K108" i="6"/>
  <c r="L567" i="11" s="1"/>
  <c r="J106" i="6"/>
  <c r="K565" i="11" s="1"/>
  <c r="J91" i="6"/>
  <c r="K550" i="11" s="1"/>
  <c r="K91" i="6"/>
  <c r="L550" i="11" s="1"/>
  <c r="J87" i="6"/>
  <c r="K546" i="11" s="1"/>
  <c r="J85" i="6"/>
  <c r="K544" i="11" s="1"/>
  <c r="J83" i="6"/>
  <c r="K542" i="11" s="1"/>
  <c r="J81" i="6"/>
  <c r="K540" i="11" s="1"/>
  <c r="J79" i="6"/>
  <c r="K538" i="11" s="1"/>
  <c r="J77" i="6"/>
  <c r="K536" i="11" s="1"/>
  <c r="J75" i="6"/>
  <c r="K534" i="11" s="1"/>
  <c r="J73" i="6"/>
  <c r="K532" i="11" s="1"/>
  <c r="J71" i="6"/>
  <c r="K530" i="11" s="1"/>
  <c r="J67" i="6"/>
  <c r="K526" i="11" s="1"/>
  <c r="J65" i="6"/>
  <c r="K524" i="11" s="1"/>
  <c r="K61" i="6"/>
  <c r="L520" i="11" s="1"/>
  <c r="J61" i="6"/>
  <c r="K520" i="11" s="1"/>
  <c r="J57" i="6"/>
  <c r="K516" i="11" s="1"/>
  <c r="J55" i="6"/>
  <c r="K514" i="11" s="1"/>
  <c r="J53" i="6"/>
  <c r="K512" i="11" s="1"/>
  <c r="J40" i="6"/>
  <c r="K499" i="11" s="1"/>
  <c r="J38" i="6"/>
  <c r="K497" i="11" s="1"/>
  <c r="J36" i="6"/>
  <c r="K495" i="11" s="1"/>
  <c r="J34" i="6"/>
  <c r="K493" i="11" s="1"/>
  <c r="J32" i="6"/>
  <c r="J30" i="6"/>
  <c r="K30" i="6"/>
  <c r="J28" i="6"/>
  <c r="K487" i="11" s="1"/>
  <c r="J26" i="6"/>
  <c r="K485" i="11" s="1"/>
  <c r="J24" i="6"/>
  <c r="K483" i="11" s="1"/>
  <c r="J22" i="6"/>
  <c r="J11" i="6"/>
  <c r="K470" i="11" s="1"/>
  <c r="J3" i="6"/>
  <c r="K462" i="11" s="1"/>
  <c r="L159" i="6"/>
  <c r="M618" i="11" s="1"/>
  <c r="M159" i="6"/>
  <c r="L380" i="6"/>
  <c r="M380" i="6"/>
  <c r="N839" i="11" s="1"/>
  <c r="L376" i="6"/>
  <c r="M835" i="11" s="1"/>
  <c r="M376" i="6"/>
  <c r="N835" i="11" s="1"/>
  <c r="L372" i="6"/>
  <c r="M831" i="11" s="1"/>
  <c r="M372" i="6"/>
  <c r="N831" i="11" s="1"/>
  <c r="J321" i="6"/>
  <c r="K780" i="11" s="1"/>
  <c r="M302" i="6"/>
  <c r="N761" i="11" s="1"/>
  <c r="J295" i="6"/>
  <c r="K754" i="11" s="1"/>
  <c r="L250" i="6"/>
  <c r="M709" i="11" s="1"/>
  <c r="J141" i="6"/>
  <c r="K600" i="11" s="1"/>
  <c r="M137" i="6"/>
  <c r="N596" i="11" s="1"/>
  <c r="L137" i="6"/>
  <c r="L346" i="6"/>
  <c r="M805" i="11" s="1"/>
  <c r="M346" i="6"/>
  <c r="N805" i="11" s="1"/>
  <c r="L294" i="6"/>
  <c r="M753" i="11" s="1"/>
  <c r="M294" i="6"/>
  <c r="L286" i="6"/>
  <c r="M745" i="11" s="1"/>
  <c r="M286" i="6"/>
  <c r="N745" i="11" s="1"/>
  <c r="L274" i="6"/>
  <c r="M733" i="11" s="1"/>
  <c r="M274" i="6"/>
  <c r="N733" i="11" s="1"/>
  <c r="L258" i="6"/>
  <c r="M717" i="11" s="1"/>
  <c r="M258" i="6"/>
  <c r="N717" i="11" s="1"/>
  <c r="M254" i="6"/>
  <c r="N713" i="11" s="1"/>
  <c r="L254" i="6"/>
  <c r="M713" i="11" s="1"/>
  <c r="L237" i="6"/>
  <c r="M696" i="11" s="1"/>
  <c r="M237" i="6"/>
  <c r="N696" i="11" s="1"/>
  <c r="L224" i="6"/>
  <c r="M683" i="11" s="1"/>
  <c r="M224" i="6"/>
  <c r="N683" i="11" s="1"/>
  <c r="M183" i="6"/>
  <c r="N642" i="11" s="1"/>
  <c r="L183" i="6"/>
  <c r="M642" i="11" s="1"/>
  <c r="M179" i="6"/>
  <c r="N638" i="11" s="1"/>
  <c r="L179" i="6"/>
  <c r="M638" i="11" s="1"/>
  <c r="M171" i="6"/>
  <c r="N630" i="11" s="1"/>
  <c r="L171" i="6"/>
  <c r="M630" i="11" s="1"/>
  <c r="M143" i="6"/>
  <c r="N602" i="11" s="1"/>
  <c r="L143" i="6"/>
  <c r="M602" i="11" s="1"/>
  <c r="M138" i="6"/>
  <c r="N597" i="11" s="1"/>
  <c r="L138" i="6"/>
  <c r="M597" i="11" s="1"/>
  <c r="L130" i="6"/>
  <c r="M589" i="11" s="1"/>
  <c r="M130" i="6"/>
  <c r="N589" i="11" s="1"/>
  <c r="L126" i="6"/>
  <c r="M585" i="11" s="1"/>
  <c r="M126" i="6"/>
  <c r="N585" i="11" s="1"/>
  <c r="M122" i="6"/>
  <c r="N581" i="11" s="1"/>
  <c r="L122" i="6"/>
  <c r="M581" i="11" s="1"/>
  <c r="L105" i="6"/>
  <c r="M564" i="11" s="1"/>
  <c r="M105" i="6"/>
  <c r="N564" i="11" s="1"/>
  <c r="L87" i="6"/>
  <c r="M546" i="11" s="1"/>
  <c r="M87" i="6"/>
  <c r="N546" i="11" s="1"/>
  <c r="L83" i="6"/>
  <c r="M542" i="11" s="1"/>
  <c r="M83" i="6"/>
  <c r="N542" i="11" s="1"/>
  <c r="M79" i="6"/>
  <c r="L79" i="6"/>
  <c r="M538" i="11" s="1"/>
  <c r="L75" i="6"/>
  <c r="M534" i="11" s="1"/>
  <c r="L71" i="6"/>
  <c r="M530" i="11" s="1"/>
  <c r="M71" i="6"/>
  <c r="M67" i="6"/>
  <c r="L67" i="6"/>
  <c r="L59" i="6"/>
  <c r="M518" i="11" s="1"/>
  <c r="M59" i="6"/>
  <c r="N518" i="11" s="1"/>
  <c r="L55" i="6"/>
  <c r="M514" i="11" s="1"/>
  <c r="M55" i="6"/>
  <c r="N514" i="11" s="1"/>
  <c r="M50" i="6"/>
  <c r="N509" i="11" s="1"/>
  <c r="L50" i="6"/>
  <c r="M509" i="11" s="1"/>
  <c r="L46" i="6"/>
  <c r="M505" i="11" s="1"/>
  <c r="M46" i="6"/>
  <c r="N505" i="11" s="1"/>
  <c r="L33" i="6"/>
  <c r="M492" i="11" s="1"/>
  <c r="M33" i="6"/>
  <c r="N492" i="11" s="1"/>
  <c r="L345" i="6"/>
  <c r="M804" i="11" s="1"/>
  <c r="L297" i="6"/>
  <c r="M756" i="11" s="1"/>
  <c r="M297" i="6"/>
  <c r="N756" i="11" s="1"/>
  <c r="L289" i="6"/>
  <c r="M748" i="11" s="1"/>
  <c r="M289" i="6"/>
  <c r="N748" i="11" s="1"/>
  <c r="L277" i="6"/>
  <c r="M277" i="6"/>
  <c r="N736" i="11" s="1"/>
  <c r="L269" i="6"/>
  <c r="M728" i="11" s="1"/>
  <c r="M269" i="6"/>
  <c r="N728" i="11" s="1"/>
  <c r="L261" i="6"/>
  <c r="M720" i="11" s="1"/>
  <c r="L248" i="6"/>
  <c r="M707" i="11" s="1"/>
  <c r="M248" i="6"/>
  <c r="N707" i="11" s="1"/>
  <c r="L232" i="6"/>
  <c r="M232" i="6"/>
  <c r="N691" i="11" s="1"/>
  <c r="M223" i="6"/>
  <c r="N682" i="11" s="1"/>
  <c r="L223" i="6"/>
  <c r="M682" i="11" s="1"/>
  <c r="L214" i="6"/>
  <c r="M673" i="11" s="1"/>
  <c r="M214" i="6"/>
  <c r="N673" i="11" s="1"/>
  <c r="L210" i="6"/>
  <c r="M669" i="11" s="1"/>
  <c r="M210" i="6"/>
  <c r="N669" i="11" s="1"/>
  <c r="L206" i="6"/>
  <c r="M665" i="11" s="1"/>
  <c r="M206" i="6"/>
  <c r="N665" i="11" s="1"/>
  <c r="L202" i="6"/>
  <c r="M202" i="6"/>
  <c r="L166" i="6"/>
  <c r="M625" i="11" s="1"/>
  <c r="M166" i="6"/>
  <c r="N625" i="11" s="1"/>
  <c r="L162" i="6"/>
  <c r="M621" i="11" s="1"/>
  <c r="M162" i="6"/>
  <c r="L158" i="6"/>
  <c r="M617" i="11" s="1"/>
  <c r="M158" i="6"/>
  <c r="N617" i="11" s="1"/>
  <c r="M154" i="6"/>
  <c r="N613" i="11" s="1"/>
  <c r="L154" i="6"/>
  <c r="M613" i="11" s="1"/>
  <c r="L150" i="6"/>
  <c r="M609" i="11" s="1"/>
  <c r="M150" i="6"/>
  <c r="N609" i="11" s="1"/>
  <c r="L129" i="6"/>
  <c r="M588" i="11" s="1"/>
  <c r="M129" i="6"/>
  <c r="N588" i="11" s="1"/>
  <c r="L125" i="6"/>
  <c r="M584" i="11" s="1"/>
  <c r="M125" i="6"/>
  <c r="N584" i="11" s="1"/>
  <c r="M117" i="6"/>
  <c r="L117" i="6"/>
  <c r="L109" i="6"/>
  <c r="M568" i="11" s="1"/>
  <c r="M109" i="6"/>
  <c r="N568" i="11" s="1"/>
  <c r="M99" i="6"/>
  <c r="N558" i="11" s="1"/>
  <c r="L99" i="6"/>
  <c r="M558" i="11" s="1"/>
  <c r="L95" i="6"/>
  <c r="M554" i="11" s="1"/>
  <c r="M95" i="6"/>
  <c r="N554" i="11" s="1"/>
  <c r="M90" i="6"/>
  <c r="N549" i="11" s="1"/>
  <c r="L90" i="6"/>
  <c r="M549" i="11" s="1"/>
  <c r="L86" i="6"/>
  <c r="M545" i="11" s="1"/>
  <c r="M86" i="6"/>
  <c r="M74" i="6"/>
  <c r="N533" i="11" s="1"/>
  <c r="L74" i="6"/>
  <c r="M533" i="11" s="1"/>
  <c r="M70" i="6"/>
  <c r="N529" i="11" s="1"/>
  <c r="L70" i="6"/>
  <c r="M529" i="11" s="1"/>
  <c r="M66" i="6"/>
  <c r="N525" i="11" s="1"/>
  <c r="L66" i="6"/>
  <c r="M525" i="11" s="1"/>
  <c r="L62" i="6"/>
  <c r="M521" i="11" s="1"/>
  <c r="M62" i="6"/>
  <c r="N521" i="11" s="1"/>
  <c r="M58" i="6"/>
  <c r="N517" i="11" s="1"/>
  <c r="L58" i="6"/>
  <c r="M517" i="11" s="1"/>
  <c r="L28" i="6"/>
  <c r="M487" i="11" s="1"/>
  <c r="M28" i="6"/>
  <c r="M11" i="6"/>
  <c r="N470" i="11" s="1"/>
  <c r="L11" i="6"/>
  <c r="M470" i="11" s="1"/>
  <c r="L3" i="6"/>
  <c r="M462" i="11" s="1"/>
  <c r="M3" i="6"/>
  <c r="N462" i="11" s="1"/>
  <c r="L318" i="6"/>
  <c r="M777" i="11" s="1"/>
  <c r="L314" i="6"/>
  <c r="M773" i="11" s="1"/>
  <c r="L285" i="6"/>
  <c r="M744" i="11" s="1"/>
  <c r="L273" i="6"/>
  <c r="L253" i="6"/>
  <c r="M712" i="11" s="1"/>
  <c r="L121" i="6"/>
  <c r="M580" i="11" s="1"/>
  <c r="M78" i="6"/>
  <c r="N537" i="11" s="1"/>
  <c r="L80" i="6"/>
  <c r="M539" i="11" s="1"/>
  <c r="M80" i="6"/>
  <c r="N539" i="11" s="1"/>
  <c r="L56" i="6"/>
  <c r="M515" i="11" s="1"/>
  <c r="M56" i="6"/>
  <c r="N515" i="11" s="1"/>
  <c r="L382" i="6"/>
  <c r="M375" i="6"/>
  <c r="N834" i="11" s="1"/>
  <c r="M343" i="6"/>
  <c r="N802" i="11" s="1"/>
  <c r="M295" i="6"/>
  <c r="N754" i="11" s="1"/>
  <c r="M275" i="6"/>
  <c r="N734" i="11" s="1"/>
  <c r="M251" i="6"/>
  <c r="N710" i="11" s="1"/>
  <c r="L168" i="6"/>
  <c r="M627" i="11" s="1"/>
  <c r="M168" i="6"/>
  <c r="N627" i="11" s="1"/>
  <c r="M37" i="6"/>
  <c r="N496" i="11" s="1"/>
  <c r="L383" i="6"/>
  <c r="M842" i="11" s="1"/>
  <c r="L359" i="6"/>
  <c r="M351" i="6"/>
  <c r="N810" i="11" s="1"/>
  <c r="M339" i="6"/>
  <c r="N798" i="11" s="1"/>
  <c r="M315" i="6"/>
  <c r="L303" i="6"/>
  <c r="M762" i="11" s="1"/>
  <c r="M279" i="6"/>
  <c r="N738" i="11" s="1"/>
  <c r="M255" i="6"/>
  <c r="N714" i="11" s="1"/>
  <c r="L204" i="6"/>
  <c r="M663" i="11" s="1"/>
  <c r="M198" i="6"/>
  <c r="N657" i="11" s="1"/>
  <c r="M174" i="6"/>
  <c r="M161" i="6"/>
  <c r="N620" i="11" s="1"/>
  <c r="L152" i="6"/>
  <c r="M611" i="11" s="1"/>
  <c r="M152" i="6"/>
  <c r="N611" i="11" s="1"/>
  <c r="L92" i="6"/>
  <c r="M92" i="6"/>
  <c r="G45" i="8" s="1"/>
  <c r="M81" i="6"/>
  <c r="N540" i="11" s="1"/>
  <c r="M65" i="6"/>
  <c r="N524" i="11" s="1"/>
  <c r="M367" i="6"/>
  <c r="N826" i="11" s="1"/>
  <c r="M347" i="6"/>
  <c r="N806" i="11" s="1"/>
  <c r="M287" i="6"/>
  <c r="N746" i="11" s="1"/>
  <c r="M259" i="6"/>
  <c r="N718" i="11" s="1"/>
  <c r="L240" i="6"/>
  <c r="M699" i="11" s="1"/>
  <c r="M240" i="6"/>
  <c r="N699" i="11" s="1"/>
  <c r="M236" i="6"/>
  <c r="N695" i="11" s="1"/>
  <c r="M193" i="6"/>
  <c r="N652" i="11" s="1"/>
  <c r="M169" i="6"/>
  <c r="N628" i="11" s="1"/>
  <c r="L36" i="6"/>
  <c r="M495" i="11" s="1"/>
  <c r="M36" i="6"/>
  <c r="N495" i="11" s="1"/>
  <c r="M24" i="6"/>
  <c r="N483" i="11" s="1"/>
  <c r="M20" i="6"/>
  <c r="N479" i="11" s="1"/>
  <c r="M16" i="6"/>
  <c r="N475" i="11" s="1"/>
  <c r="L244" i="6"/>
  <c r="M703" i="11" s="1"/>
  <c r="M216" i="6"/>
  <c r="N675" i="11" s="1"/>
  <c r="M196" i="6"/>
  <c r="N655" i="11" s="1"/>
  <c r="M184" i="6"/>
  <c r="N643" i="11" s="1"/>
  <c r="M172" i="6"/>
  <c r="N631" i="11" s="1"/>
  <c r="M108" i="6"/>
  <c r="N567" i="11" s="1"/>
  <c r="L84" i="6"/>
  <c r="M543" i="11" s="1"/>
  <c r="M68" i="6"/>
  <c r="N527" i="11" s="1"/>
  <c r="M60" i="6"/>
  <c r="N519" i="11" s="1"/>
  <c r="M40" i="6"/>
  <c r="N499" i="11" s="1"/>
  <c r="L12" i="6"/>
  <c r="M471" i="11" s="1"/>
  <c r="F198" i="3"/>
  <c r="E198" i="3"/>
  <c r="D198" i="3"/>
  <c r="C198" i="3"/>
  <c r="F197" i="3"/>
  <c r="E197" i="3"/>
  <c r="D197" i="3"/>
  <c r="C197" i="3"/>
  <c r="F196" i="3"/>
  <c r="E196" i="3"/>
  <c r="D196" i="3"/>
  <c r="C196" i="3"/>
  <c r="F195" i="3"/>
  <c r="E195" i="3"/>
  <c r="D195" i="3"/>
  <c r="C195" i="3"/>
  <c r="F194" i="3"/>
  <c r="E194" i="3"/>
  <c r="D194" i="3"/>
  <c r="C194" i="3"/>
  <c r="F193" i="3"/>
  <c r="E193" i="3"/>
  <c r="D193" i="3"/>
  <c r="C193" i="3"/>
  <c r="F192" i="3"/>
  <c r="E192" i="3"/>
  <c r="D192" i="3"/>
  <c r="C192" i="3"/>
  <c r="A190" i="3"/>
  <c r="A189" i="3"/>
  <c r="A188" i="3"/>
  <c r="A187" i="3"/>
  <c r="A186" i="3"/>
  <c r="A185" i="3"/>
  <c r="A183" i="3"/>
  <c r="A182" i="3"/>
  <c r="A181" i="3"/>
  <c r="A180" i="3"/>
  <c r="A179" i="3"/>
  <c r="A178" i="3"/>
  <c r="A177" i="3"/>
  <c r="A176" i="3"/>
  <c r="A175" i="3"/>
  <c r="A174" i="3"/>
  <c r="F161" i="3"/>
  <c r="E161" i="3"/>
  <c r="D161" i="3"/>
  <c r="C161" i="3"/>
  <c r="F160" i="3"/>
  <c r="E160" i="3"/>
  <c r="D160" i="3"/>
  <c r="C160" i="3"/>
  <c r="F159" i="3"/>
  <c r="E159" i="3"/>
  <c r="D159" i="3"/>
  <c r="C159" i="3"/>
  <c r="F158" i="3"/>
  <c r="E158" i="3"/>
  <c r="D158" i="3"/>
  <c r="C158" i="3"/>
  <c r="F157" i="3"/>
  <c r="E157" i="3"/>
  <c r="D157" i="3"/>
  <c r="C157" i="3"/>
  <c r="F156" i="3"/>
  <c r="E156" i="3"/>
  <c r="D156" i="3"/>
  <c r="C156" i="3"/>
  <c r="F155" i="3"/>
  <c r="E155" i="3"/>
  <c r="D155" i="3"/>
  <c r="C155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A385" i="2"/>
  <c r="Z385" i="2"/>
  <c r="Y385" i="2"/>
  <c r="Q385" i="2"/>
  <c r="L385" i="2" s="1"/>
  <c r="O385" i="2"/>
  <c r="N385" i="2" s="1"/>
  <c r="D384" i="6" s="1"/>
  <c r="AA384" i="2"/>
  <c r="Z384" i="2"/>
  <c r="Y384" i="2"/>
  <c r="J384" i="2" s="1"/>
  <c r="K384" i="2" s="1"/>
  <c r="Q384" i="2"/>
  <c r="L384" i="2" s="1"/>
  <c r="O384" i="2"/>
  <c r="N384" i="2" s="1"/>
  <c r="D383" i="6" s="1"/>
  <c r="AA383" i="2"/>
  <c r="Z383" i="2"/>
  <c r="Y383" i="2"/>
  <c r="Q383" i="2"/>
  <c r="L383" i="2" s="1"/>
  <c r="O383" i="2"/>
  <c r="N383" i="2" s="1"/>
  <c r="D382" i="6" s="1"/>
  <c r="J383" i="2"/>
  <c r="K383" i="2" s="1"/>
  <c r="AA382" i="2"/>
  <c r="Z382" i="2"/>
  <c r="Y382" i="2"/>
  <c r="Q382" i="2"/>
  <c r="L382" i="2" s="1"/>
  <c r="O382" i="2"/>
  <c r="N382" i="2" s="1"/>
  <c r="D381" i="6" s="1"/>
  <c r="K382" i="2"/>
  <c r="E382" i="2"/>
  <c r="A382" i="2"/>
  <c r="AA381" i="2"/>
  <c r="Z381" i="2"/>
  <c r="Y381" i="2"/>
  <c r="Q381" i="2"/>
  <c r="L381" i="2" s="1"/>
  <c r="O381" i="2"/>
  <c r="N381" i="2" s="1"/>
  <c r="D380" i="6" s="1"/>
  <c r="J381" i="2"/>
  <c r="K381" i="2" s="1"/>
  <c r="AA380" i="2"/>
  <c r="Z380" i="2"/>
  <c r="Y380" i="2"/>
  <c r="Q380" i="2"/>
  <c r="L380" i="2" s="1"/>
  <c r="O380" i="2"/>
  <c r="N380" i="2" s="1"/>
  <c r="D379" i="6" s="1"/>
  <c r="AA379" i="2"/>
  <c r="Z379" i="2"/>
  <c r="Y379" i="2"/>
  <c r="Q379" i="2"/>
  <c r="L379" i="2" s="1"/>
  <c r="O379" i="2"/>
  <c r="N379" i="2" s="1"/>
  <c r="D378" i="6" s="1"/>
  <c r="K379" i="2"/>
  <c r="E379" i="2"/>
  <c r="A379" i="2"/>
  <c r="AA378" i="2"/>
  <c r="Z378" i="2"/>
  <c r="Y378" i="2"/>
  <c r="Q378" i="2"/>
  <c r="L378" i="2" s="1"/>
  <c r="O378" i="2"/>
  <c r="N378" i="2" s="1"/>
  <c r="D377" i="6" s="1"/>
  <c r="A378" i="2"/>
  <c r="AA377" i="2"/>
  <c r="Z377" i="2"/>
  <c r="Y377" i="2"/>
  <c r="Q377" i="2"/>
  <c r="L377" i="2" s="1"/>
  <c r="O377" i="2"/>
  <c r="N377" i="2" s="1"/>
  <c r="D376" i="6" s="1"/>
  <c r="E835" i="11" s="1"/>
  <c r="AA376" i="2"/>
  <c r="Z376" i="2"/>
  <c r="Y376" i="2"/>
  <c r="Q376" i="2"/>
  <c r="L376" i="2" s="1"/>
  <c r="O376" i="2"/>
  <c r="N376" i="2" s="1"/>
  <c r="D375" i="6" s="1"/>
  <c r="AA375" i="2"/>
  <c r="Z375" i="2"/>
  <c r="Y375" i="2"/>
  <c r="Q375" i="2"/>
  <c r="O375" i="2"/>
  <c r="N375" i="2" s="1"/>
  <c r="D374" i="6" s="1"/>
  <c r="J375" i="2"/>
  <c r="K375" i="2" s="1"/>
  <c r="AA374" i="2"/>
  <c r="Z374" i="2"/>
  <c r="Y374" i="2"/>
  <c r="Q374" i="2"/>
  <c r="L374" i="2" s="1"/>
  <c r="O374" i="2"/>
  <c r="N374" i="2" s="1"/>
  <c r="D373" i="6" s="1"/>
  <c r="J374" i="2"/>
  <c r="K374" i="2" s="1"/>
  <c r="AA373" i="2"/>
  <c r="Z373" i="2"/>
  <c r="Y373" i="2"/>
  <c r="Q373" i="2"/>
  <c r="O373" i="2"/>
  <c r="N373" i="2"/>
  <c r="D372" i="6" s="1"/>
  <c r="E831" i="11" s="1"/>
  <c r="L373" i="2"/>
  <c r="AA372" i="2"/>
  <c r="Z372" i="2"/>
  <c r="Y372" i="2"/>
  <c r="Q372" i="2"/>
  <c r="O372" i="2"/>
  <c r="N372" i="2"/>
  <c r="D371" i="6" s="1"/>
  <c r="L372" i="2"/>
  <c r="AA371" i="2"/>
  <c r="Z371" i="2"/>
  <c r="Y371" i="2"/>
  <c r="Q371" i="2"/>
  <c r="O371" i="2"/>
  <c r="N371" i="2" s="1"/>
  <c r="D370" i="6" s="1"/>
  <c r="K371" i="2"/>
  <c r="E371" i="2"/>
  <c r="A371" i="2"/>
  <c r="AA370" i="2"/>
  <c r="Z370" i="2"/>
  <c r="Y370" i="2"/>
  <c r="Q370" i="2"/>
  <c r="L370" i="2" s="1"/>
  <c r="O370" i="2"/>
  <c r="N370" i="2" s="1"/>
  <c r="D369" i="6" s="1"/>
  <c r="E828" i="11" s="1"/>
  <c r="AA369" i="2"/>
  <c r="Z369" i="2"/>
  <c r="Y369" i="2"/>
  <c r="Q369" i="2"/>
  <c r="O369" i="2"/>
  <c r="N369" i="2" s="1"/>
  <c r="D368" i="6" s="1"/>
  <c r="K369" i="2"/>
  <c r="J369" i="2"/>
  <c r="A369" i="2"/>
  <c r="AA368" i="2"/>
  <c r="Z368" i="2"/>
  <c r="Y368" i="2"/>
  <c r="Q368" i="2"/>
  <c r="O368" i="2"/>
  <c r="N368" i="2" s="1"/>
  <c r="D367" i="6" s="1"/>
  <c r="J368" i="2"/>
  <c r="K368" i="2" s="1"/>
  <c r="AA367" i="2"/>
  <c r="Z367" i="2"/>
  <c r="Y367" i="2"/>
  <c r="J367" i="2" s="1"/>
  <c r="K367" i="2" s="1"/>
  <c r="Q367" i="2"/>
  <c r="L367" i="2" s="1"/>
  <c r="O367" i="2"/>
  <c r="N367" i="2" s="1"/>
  <c r="D366" i="6" s="1"/>
  <c r="AA366" i="2"/>
  <c r="Z366" i="2"/>
  <c r="Y366" i="2"/>
  <c r="Q366" i="2"/>
  <c r="L366" i="2" s="1"/>
  <c r="O366" i="2"/>
  <c r="N366" i="2" s="1"/>
  <c r="D365" i="6" s="1"/>
  <c r="AA365" i="2"/>
  <c r="Z365" i="2"/>
  <c r="Y365" i="2"/>
  <c r="Q365" i="2"/>
  <c r="L365" i="2" s="1"/>
  <c r="O365" i="2"/>
  <c r="N365" i="2" s="1"/>
  <c r="D364" i="6" s="1"/>
  <c r="AA364" i="2"/>
  <c r="Z364" i="2"/>
  <c r="Y364" i="2"/>
  <c r="Q364" i="2"/>
  <c r="O364" i="2"/>
  <c r="N364" i="2" s="1"/>
  <c r="J364" i="2"/>
  <c r="K364" i="2" s="1"/>
  <c r="E364" i="2"/>
  <c r="A364" i="2"/>
  <c r="AA363" i="2"/>
  <c r="Z363" i="2"/>
  <c r="Y363" i="2"/>
  <c r="Q363" i="2"/>
  <c r="O363" i="2"/>
  <c r="N363" i="2" s="1"/>
  <c r="D362" i="6" s="1"/>
  <c r="L363" i="2"/>
  <c r="AA362" i="2"/>
  <c r="Z362" i="2"/>
  <c r="Y362" i="2"/>
  <c r="Q362" i="2"/>
  <c r="O362" i="2"/>
  <c r="N362" i="2" s="1"/>
  <c r="D361" i="6" s="1"/>
  <c r="J362" i="2"/>
  <c r="K362" i="2" s="1"/>
  <c r="A362" i="2"/>
  <c r="AA361" i="2"/>
  <c r="Z361" i="2"/>
  <c r="Y361" i="2"/>
  <c r="Q361" i="2"/>
  <c r="L361" i="2" s="1"/>
  <c r="O361" i="2"/>
  <c r="N361" i="2" s="1"/>
  <c r="D360" i="6" s="1"/>
  <c r="AA360" i="2"/>
  <c r="Z360" i="2"/>
  <c r="Y360" i="2"/>
  <c r="J360" i="2" s="1"/>
  <c r="K360" i="2" s="1"/>
  <c r="Q360" i="2"/>
  <c r="L360" i="2" s="1"/>
  <c r="O360" i="2"/>
  <c r="N360" i="2" s="1"/>
  <c r="D359" i="6" s="1"/>
  <c r="A360" i="2"/>
  <c r="AA359" i="2"/>
  <c r="Z359" i="2"/>
  <c r="Y359" i="2"/>
  <c r="Q359" i="2"/>
  <c r="L359" i="2" s="1"/>
  <c r="O359" i="2"/>
  <c r="N359" i="2" s="1"/>
  <c r="D358" i="6" s="1"/>
  <c r="J359" i="2"/>
  <c r="K359" i="2" s="1"/>
  <c r="AA358" i="2"/>
  <c r="Z358" i="2"/>
  <c r="Y358" i="2"/>
  <c r="Q358" i="2"/>
  <c r="O358" i="2"/>
  <c r="N358" i="2"/>
  <c r="D357" i="6" s="1"/>
  <c r="L358" i="2"/>
  <c r="AA357" i="2"/>
  <c r="Z357" i="2"/>
  <c r="Y357" i="2"/>
  <c r="Q357" i="2"/>
  <c r="L357" i="2" s="1"/>
  <c r="O357" i="2"/>
  <c r="N357" i="2" s="1"/>
  <c r="D356" i="6" s="1"/>
  <c r="AA356" i="2"/>
  <c r="Z356" i="2"/>
  <c r="Y356" i="2"/>
  <c r="J356" i="2" s="1"/>
  <c r="K356" i="2" s="1"/>
  <c r="Q356" i="2"/>
  <c r="O356" i="2"/>
  <c r="N356" i="2" s="1"/>
  <c r="D355" i="6" s="1"/>
  <c r="E814" i="11" s="1"/>
  <c r="A356" i="2"/>
  <c r="AA355" i="2"/>
  <c r="Z355" i="2"/>
  <c r="Y355" i="2"/>
  <c r="Q355" i="2"/>
  <c r="L355" i="2" s="1"/>
  <c r="O355" i="2"/>
  <c r="N355" i="2" s="1"/>
  <c r="D354" i="6" s="1"/>
  <c r="AA354" i="2"/>
  <c r="Z354" i="2"/>
  <c r="Y354" i="2"/>
  <c r="Q354" i="2"/>
  <c r="L354" i="2" s="1"/>
  <c r="O354" i="2"/>
  <c r="N354" i="2" s="1"/>
  <c r="D353" i="6" s="1"/>
  <c r="K354" i="2"/>
  <c r="J354" i="2"/>
  <c r="E354" i="2"/>
  <c r="A354" i="2"/>
  <c r="AB353" i="2"/>
  <c r="AA353" i="2"/>
  <c r="Z353" i="2"/>
  <c r="Q353" i="2"/>
  <c r="L353" i="2" s="1"/>
  <c r="O353" i="2"/>
  <c r="N353" i="2"/>
  <c r="D352" i="6" s="1"/>
  <c r="K353" i="2"/>
  <c r="J353" i="2"/>
  <c r="E353" i="2"/>
  <c r="A353" i="2"/>
  <c r="AA352" i="2"/>
  <c r="Z352" i="2"/>
  <c r="Y352" i="2"/>
  <c r="J352" i="2" s="1"/>
  <c r="K352" i="2" s="1"/>
  <c r="Q352" i="2"/>
  <c r="O352" i="2"/>
  <c r="N352" i="2" s="1"/>
  <c r="D351" i="6" s="1"/>
  <c r="AA351" i="2"/>
  <c r="Z351" i="2"/>
  <c r="Y351" i="2"/>
  <c r="Q351" i="2"/>
  <c r="L351" i="2" s="1"/>
  <c r="O351" i="2"/>
  <c r="N351" i="2"/>
  <c r="D350" i="6" s="1"/>
  <c r="J351" i="2"/>
  <c r="K351" i="2" s="1"/>
  <c r="AA350" i="2"/>
  <c r="Z350" i="2"/>
  <c r="Y350" i="2"/>
  <c r="Q350" i="2"/>
  <c r="L350" i="2" s="1"/>
  <c r="K350" i="2"/>
  <c r="J350" i="2"/>
  <c r="E350" i="2"/>
  <c r="A350" i="2"/>
  <c r="AA349" i="2"/>
  <c r="Z349" i="2"/>
  <c r="Y349" i="2"/>
  <c r="Q349" i="2"/>
  <c r="L349" i="2" s="1"/>
  <c r="O349" i="2"/>
  <c r="N349" i="2"/>
  <c r="D348" i="6" s="1"/>
  <c r="E807" i="11" s="1"/>
  <c r="K349" i="2"/>
  <c r="E349" i="2"/>
  <c r="A349" i="2"/>
  <c r="AA348" i="2"/>
  <c r="Z348" i="2"/>
  <c r="Y348" i="2"/>
  <c r="Q348" i="2"/>
  <c r="O348" i="2"/>
  <c r="N348" i="2" s="1"/>
  <c r="D347" i="6" s="1"/>
  <c r="L348" i="2"/>
  <c r="AA347" i="2"/>
  <c r="Z347" i="2"/>
  <c r="Y347" i="2"/>
  <c r="Q347" i="2"/>
  <c r="L347" i="2" s="1"/>
  <c r="O347" i="2"/>
  <c r="N347" i="2" s="1"/>
  <c r="D346" i="6" s="1"/>
  <c r="AA346" i="2"/>
  <c r="Z346" i="2"/>
  <c r="Y346" i="2"/>
  <c r="J346" i="2" s="1"/>
  <c r="K346" i="2" s="1"/>
  <c r="Q346" i="2"/>
  <c r="L346" i="2" s="1"/>
  <c r="O346" i="2"/>
  <c r="N346" i="2" s="1"/>
  <c r="D345" i="6" s="1"/>
  <c r="AA345" i="2"/>
  <c r="Z345" i="2"/>
  <c r="Y345" i="2"/>
  <c r="Q345" i="2"/>
  <c r="L345" i="2" s="1"/>
  <c r="O345" i="2"/>
  <c r="N345" i="2" s="1"/>
  <c r="D344" i="6" s="1"/>
  <c r="J345" i="2"/>
  <c r="K345" i="2" s="1"/>
  <c r="AA344" i="2"/>
  <c r="Z344" i="2"/>
  <c r="Y344" i="2"/>
  <c r="Q344" i="2"/>
  <c r="O344" i="2"/>
  <c r="N344" i="2"/>
  <c r="D343" i="6" s="1"/>
  <c r="E802" i="11" s="1"/>
  <c r="L344" i="2"/>
  <c r="AA343" i="2"/>
  <c r="Z343" i="2"/>
  <c r="Y343" i="2"/>
  <c r="Q343" i="2"/>
  <c r="L343" i="2" s="1"/>
  <c r="O343" i="2"/>
  <c r="N343" i="2" s="1"/>
  <c r="D342" i="6" s="1"/>
  <c r="AA342" i="2"/>
  <c r="Z342" i="2"/>
  <c r="Y342" i="2"/>
  <c r="Q342" i="2"/>
  <c r="L342" i="2" s="1"/>
  <c r="O342" i="2"/>
  <c r="N342" i="2" s="1"/>
  <c r="D341" i="6" s="1"/>
  <c r="AA341" i="2"/>
  <c r="Z341" i="2"/>
  <c r="Y341" i="2"/>
  <c r="Q341" i="2"/>
  <c r="L341" i="2" s="1"/>
  <c r="O341" i="2"/>
  <c r="N341" i="2" s="1"/>
  <c r="D340" i="6" s="1"/>
  <c r="J341" i="2"/>
  <c r="K341" i="2" s="1"/>
  <c r="AA340" i="2"/>
  <c r="Z340" i="2"/>
  <c r="Y340" i="2"/>
  <c r="Q340" i="2"/>
  <c r="L340" i="2" s="1"/>
  <c r="O340" i="2"/>
  <c r="N340" i="2"/>
  <c r="D339" i="6" s="1"/>
  <c r="AA339" i="2"/>
  <c r="Z339" i="2"/>
  <c r="Y339" i="2"/>
  <c r="Q339" i="2"/>
  <c r="L339" i="2" s="1"/>
  <c r="O339" i="2"/>
  <c r="N339" i="2"/>
  <c r="D338" i="6" s="1"/>
  <c r="E797" i="11" s="1"/>
  <c r="AA338" i="2"/>
  <c r="Z338" i="2"/>
  <c r="Y338" i="2"/>
  <c r="J338" i="2" s="1"/>
  <c r="K338" i="2" s="1"/>
  <c r="Q338" i="2"/>
  <c r="L338" i="2" s="1"/>
  <c r="O338" i="2"/>
  <c r="N338" i="2" s="1"/>
  <c r="D337" i="6" s="1"/>
  <c r="E796" i="11" s="1"/>
  <c r="AA337" i="2"/>
  <c r="Z337" i="2"/>
  <c r="Y337" i="2"/>
  <c r="Q337" i="2"/>
  <c r="L337" i="2" s="1"/>
  <c r="O337" i="2"/>
  <c r="N337" i="2"/>
  <c r="D336" i="6" s="1"/>
  <c r="E795" i="11" s="1"/>
  <c r="J337" i="2"/>
  <c r="K337" i="2" s="1"/>
  <c r="AA336" i="2"/>
  <c r="Z336" i="2"/>
  <c r="Y336" i="2"/>
  <c r="Q336" i="2"/>
  <c r="O336" i="2"/>
  <c r="N336" i="2"/>
  <c r="D335" i="6" s="1"/>
  <c r="E794" i="11" s="1"/>
  <c r="L336" i="2"/>
  <c r="K336" i="2"/>
  <c r="E336" i="2"/>
  <c r="A336" i="2"/>
  <c r="AA335" i="2"/>
  <c r="Z335" i="2"/>
  <c r="Y335" i="2"/>
  <c r="Q335" i="2"/>
  <c r="L335" i="2" s="1"/>
  <c r="O335" i="2"/>
  <c r="N335" i="2" s="1"/>
  <c r="D334" i="6" s="1"/>
  <c r="J335" i="2"/>
  <c r="K335" i="2" s="1"/>
  <c r="AA334" i="2"/>
  <c r="Z334" i="2"/>
  <c r="Y334" i="2"/>
  <c r="Q334" i="2"/>
  <c r="O334" i="2"/>
  <c r="N334" i="2"/>
  <c r="D333" i="6" s="1"/>
  <c r="L334" i="2"/>
  <c r="AA333" i="2"/>
  <c r="Z333" i="2"/>
  <c r="Y333" i="2"/>
  <c r="Q333" i="2"/>
  <c r="O333" i="2"/>
  <c r="N333" i="2" s="1"/>
  <c r="D332" i="6" s="1"/>
  <c r="L333" i="2"/>
  <c r="AA332" i="2"/>
  <c r="Z332" i="2"/>
  <c r="Y332" i="2"/>
  <c r="Q332" i="2"/>
  <c r="L332" i="2" s="1"/>
  <c r="O332" i="2"/>
  <c r="N332" i="2" s="1"/>
  <c r="D331" i="6" s="1"/>
  <c r="J332" i="2"/>
  <c r="K332" i="2" s="1"/>
  <c r="AA331" i="2"/>
  <c r="Z331" i="2"/>
  <c r="Y331" i="2"/>
  <c r="J331" i="2" s="1"/>
  <c r="Q331" i="2"/>
  <c r="L331" i="2" s="1"/>
  <c r="O331" i="2"/>
  <c r="N331" i="2" s="1"/>
  <c r="D330" i="6" s="1"/>
  <c r="K331" i="2"/>
  <c r="E331" i="2"/>
  <c r="A331" i="2"/>
  <c r="AA330" i="2"/>
  <c r="Z330" i="2"/>
  <c r="Y330" i="2"/>
  <c r="J330" i="2" s="1"/>
  <c r="Q330" i="2"/>
  <c r="L330" i="2" s="1"/>
  <c r="O330" i="2"/>
  <c r="N330" i="2" s="1"/>
  <c r="D329" i="6" s="1"/>
  <c r="K330" i="2"/>
  <c r="E330" i="2"/>
  <c r="A330" i="2"/>
  <c r="AA329" i="2"/>
  <c r="Z329" i="2"/>
  <c r="Y329" i="2"/>
  <c r="Q329" i="2"/>
  <c r="O329" i="2"/>
  <c r="N329" i="2"/>
  <c r="D328" i="6" s="1"/>
  <c r="L329" i="2"/>
  <c r="AA328" i="2"/>
  <c r="Z328" i="2"/>
  <c r="Y328" i="2"/>
  <c r="J328" i="2" s="1"/>
  <c r="Q328" i="2"/>
  <c r="L328" i="2" s="1"/>
  <c r="O328" i="2"/>
  <c r="N328" i="2" s="1"/>
  <c r="D327" i="6" s="1"/>
  <c r="K328" i="2"/>
  <c r="E328" i="2"/>
  <c r="A328" i="2"/>
  <c r="AB327" i="2"/>
  <c r="AA327" i="2"/>
  <c r="Z327" i="2"/>
  <c r="Y327" i="2"/>
  <c r="Q327" i="2"/>
  <c r="O327" i="2"/>
  <c r="N327" i="2" s="1"/>
  <c r="D326" i="6" s="1"/>
  <c r="AA326" i="2"/>
  <c r="Z326" i="2"/>
  <c r="Y326" i="2"/>
  <c r="Q326" i="2"/>
  <c r="O326" i="2"/>
  <c r="N326" i="2" s="1"/>
  <c r="D325" i="6" s="1"/>
  <c r="AA325" i="2"/>
  <c r="Z325" i="2"/>
  <c r="Y325" i="2"/>
  <c r="Q325" i="2"/>
  <c r="L325" i="2" s="1"/>
  <c r="O325" i="2"/>
  <c r="N325" i="2" s="1"/>
  <c r="D324" i="6" s="1"/>
  <c r="J325" i="2"/>
  <c r="K325" i="2" s="1"/>
  <c r="AA324" i="2"/>
  <c r="Z324" i="2"/>
  <c r="Y324" i="2"/>
  <c r="Q324" i="2"/>
  <c r="L324" i="2" s="1"/>
  <c r="O324" i="2"/>
  <c r="N324" i="2" s="1"/>
  <c r="D323" i="6" s="1"/>
  <c r="J324" i="2"/>
  <c r="K324" i="2" s="1"/>
  <c r="AA323" i="2"/>
  <c r="Z323" i="2"/>
  <c r="Y323" i="2"/>
  <c r="Q323" i="2"/>
  <c r="L323" i="2" s="1"/>
  <c r="O323" i="2"/>
  <c r="N323" i="2" s="1"/>
  <c r="D322" i="6" s="1"/>
  <c r="J323" i="2"/>
  <c r="K323" i="2" s="1"/>
  <c r="AA322" i="2"/>
  <c r="Z322" i="2"/>
  <c r="Y322" i="2"/>
  <c r="Q322" i="2"/>
  <c r="L322" i="2" s="1"/>
  <c r="O322" i="2"/>
  <c r="N322" i="2" s="1"/>
  <c r="D321" i="6" s="1"/>
  <c r="AA321" i="2"/>
  <c r="Z321" i="2"/>
  <c r="Y321" i="2"/>
  <c r="Q321" i="2"/>
  <c r="L321" i="2" s="1"/>
  <c r="O321" i="2"/>
  <c r="N321" i="2" s="1"/>
  <c r="D320" i="6" s="1"/>
  <c r="AA320" i="2"/>
  <c r="Z320" i="2"/>
  <c r="Y320" i="2"/>
  <c r="Q320" i="2"/>
  <c r="L320" i="2" s="1"/>
  <c r="O320" i="2"/>
  <c r="N320" i="2" s="1"/>
  <c r="D319" i="6" s="1"/>
  <c r="J320" i="2"/>
  <c r="K320" i="2" s="1"/>
  <c r="AA319" i="2"/>
  <c r="Z319" i="2"/>
  <c r="Y319" i="2"/>
  <c r="Q319" i="2"/>
  <c r="L319" i="2" s="1"/>
  <c r="O319" i="2"/>
  <c r="N319" i="2" s="1"/>
  <c r="D318" i="6" s="1"/>
  <c r="AA318" i="2"/>
  <c r="Z318" i="2"/>
  <c r="Y318" i="2"/>
  <c r="Q318" i="2"/>
  <c r="L318" i="2" s="1"/>
  <c r="O318" i="2"/>
  <c r="N318" i="2" s="1"/>
  <c r="D317" i="6" s="1"/>
  <c r="AA317" i="2"/>
  <c r="Z317" i="2"/>
  <c r="Y317" i="2"/>
  <c r="Q317" i="2"/>
  <c r="O317" i="2"/>
  <c r="N317" i="2"/>
  <c r="D316" i="6" s="1"/>
  <c r="E775" i="11" s="1"/>
  <c r="L317" i="2"/>
  <c r="AB316" i="2"/>
  <c r="AA316" i="2"/>
  <c r="Z316" i="2"/>
  <c r="Q316" i="2"/>
  <c r="L316" i="2" s="1"/>
  <c r="O316" i="2"/>
  <c r="N316" i="2" s="1"/>
  <c r="D315" i="6" s="1"/>
  <c r="J316" i="2"/>
  <c r="K316" i="2" s="1"/>
  <c r="AA315" i="2"/>
  <c r="Z315" i="2"/>
  <c r="Y315" i="2"/>
  <c r="J315" i="2" s="1"/>
  <c r="K315" i="2" s="1"/>
  <c r="Q315" i="2"/>
  <c r="L315" i="2" s="1"/>
  <c r="O315" i="2"/>
  <c r="N315" i="2"/>
  <c r="D314" i="6" s="1"/>
  <c r="AA314" i="2"/>
  <c r="Z314" i="2"/>
  <c r="Y314" i="2"/>
  <c r="Q314" i="2"/>
  <c r="L314" i="2" s="1"/>
  <c r="O314" i="2"/>
  <c r="N314" i="2"/>
  <c r="D313" i="6" s="1"/>
  <c r="AA313" i="2"/>
  <c r="Z313" i="2"/>
  <c r="Y313" i="2"/>
  <c r="Q313" i="2"/>
  <c r="L313" i="2" s="1"/>
  <c r="O313" i="2"/>
  <c r="N313" i="2" s="1"/>
  <c r="D312" i="6" s="1"/>
  <c r="AA312" i="2"/>
  <c r="Z312" i="2"/>
  <c r="Y312" i="2"/>
  <c r="Q312" i="2"/>
  <c r="L312" i="2" s="1"/>
  <c r="O312" i="2"/>
  <c r="N312" i="2" s="1"/>
  <c r="D311" i="6" s="1"/>
  <c r="J312" i="2"/>
  <c r="K312" i="2" s="1"/>
  <c r="AA311" i="2"/>
  <c r="Z311" i="2"/>
  <c r="Y311" i="2"/>
  <c r="J311" i="2" s="1"/>
  <c r="K311" i="2" s="1"/>
  <c r="Q311" i="2"/>
  <c r="O311" i="2"/>
  <c r="N311" i="2"/>
  <c r="D310" i="6" s="1"/>
  <c r="L311" i="2"/>
  <c r="AA310" i="2"/>
  <c r="Z310" i="2"/>
  <c r="Y310" i="2"/>
  <c r="Q310" i="2"/>
  <c r="O310" i="2"/>
  <c r="N310" i="2"/>
  <c r="D309" i="6" s="1"/>
  <c r="L310" i="2"/>
  <c r="AA309" i="2"/>
  <c r="Z309" i="2"/>
  <c r="Y309" i="2"/>
  <c r="Q309" i="2"/>
  <c r="L309" i="2" s="1"/>
  <c r="O309" i="2"/>
  <c r="N309" i="2" s="1"/>
  <c r="D308" i="6" s="1"/>
  <c r="AA308" i="2"/>
  <c r="Z308" i="2"/>
  <c r="Y308" i="2"/>
  <c r="Q308" i="2"/>
  <c r="L308" i="2" s="1"/>
  <c r="O308" i="2"/>
  <c r="N308" i="2" s="1"/>
  <c r="D307" i="6" s="1"/>
  <c r="AA307" i="2"/>
  <c r="Z307" i="2"/>
  <c r="Y307" i="2"/>
  <c r="Q307" i="2"/>
  <c r="L307" i="2" s="1"/>
  <c r="O307" i="2"/>
  <c r="N307" i="2" s="1"/>
  <c r="D306" i="6" s="1"/>
  <c r="E765" i="11" s="1"/>
  <c r="J307" i="2"/>
  <c r="K307" i="2" s="1"/>
  <c r="AA306" i="2"/>
  <c r="Z306" i="2"/>
  <c r="Y306" i="2"/>
  <c r="Q306" i="2"/>
  <c r="L306" i="2" s="1"/>
  <c r="O306" i="2"/>
  <c r="N306" i="2" s="1"/>
  <c r="D305" i="6" s="1"/>
  <c r="AA305" i="2"/>
  <c r="Z305" i="2"/>
  <c r="Y305" i="2"/>
  <c r="Q305" i="2"/>
  <c r="L305" i="2" s="1"/>
  <c r="O305" i="2"/>
  <c r="N305" i="2" s="1"/>
  <c r="D304" i="6" s="1"/>
  <c r="AA304" i="2"/>
  <c r="Z304" i="2"/>
  <c r="Y304" i="2"/>
  <c r="Q304" i="2"/>
  <c r="L304" i="2" s="1"/>
  <c r="O304" i="2"/>
  <c r="N304" i="2" s="1"/>
  <c r="D303" i="6" s="1"/>
  <c r="J304" i="2"/>
  <c r="K304" i="2" s="1"/>
  <c r="AA303" i="2"/>
  <c r="Z303" i="2"/>
  <c r="Y303" i="2"/>
  <c r="J303" i="2" s="1"/>
  <c r="K303" i="2" s="1"/>
  <c r="Q303" i="2"/>
  <c r="L303" i="2" s="1"/>
  <c r="O303" i="2"/>
  <c r="N303" i="2"/>
  <c r="D302" i="6" s="1"/>
  <c r="AA302" i="2"/>
  <c r="Z302" i="2"/>
  <c r="Y302" i="2"/>
  <c r="Q302" i="2"/>
  <c r="L302" i="2" s="1"/>
  <c r="O302" i="2"/>
  <c r="N302" i="2" s="1"/>
  <c r="D301" i="6" s="1"/>
  <c r="K302" i="2"/>
  <c r="E302" i="2"/>
  <c r="A302" i="2"/>
  <c r="AA301" i="2"/>
  <c r="Z301" i="2"/>
  <c r="Y301" i="2"/>
  <c r="J301" i="2" s="1"/>
  <c r="Q301" i="2"/>
  <c r="L301" i="2" s="1"/>
  <c r="O301" i="2"/>
  <c r="N301" i="2"/>
  <c r="D300" i="6" s="1"/>
  <c r="K301" i="2"/>
  <c r="E301" i="2"/>
  <c r="A301" i="2"/>
  <c r="AA300" i="2"/>
  <c r="Z300" i="2"/>
  <c r="Y300" i="2"/>
  <c r="Q300" i="2"/>
  <c r="L300" i="2" s="1"/>
  <c r="O300" i="2"/>
  <c r="N300" i="2" s="1"/>
  <c r="D299" i="6" s="1"/>
  <c r="AA299" i="2"/>
  <c r="Z299" i="2"/>
  <c r="Y299" i="2"/>
  <c r="J299" i="2" s="1"/>
  <c r="K299" i="2" s="1"/>
  <c r="Q299" i="2"/>
  <c r="L299" i="2" s="1"/>
  <c r="O299" i="2"/>
  <c r="N299" i="2" s="1"/>
  <c r="D298" i="6" s="1"/>
  <c r="E757" i="11" s="1"/>
  <c r="AA298" i="2"/>
  <c r="Z298" i="2"/>
  <c r="Y298" i="2"/>
  <c r="Q298" i="2"/>
  <c r="L298" i="2" s="1"/>
  <c r="O298" i="2"/>
  <c r="N298" i="2" s="1"/>
  <c r="D297" i="6" s="1"/>
  <c r="AA297" i="2"/>
  <c r="Z297" i="2"/>
  <c r="Y297" i="2"/>
  <c r="Q297" i="2"/>
  <c r="L297" i="2" s="1"/>
  <c r="O297" i="2"/>
  <c r="N297" i="2"/>
  <c r="D296" i="6" s="1"/>
  <c r="AA296" i="2"/>
  <c r="Z296" i="2"/>
  <c r="Y296" i="2"/>
  <c r="Q296" i="2"/>
  <c r="L296" i="2" s="1"/>
  <c r="O296" i="2"/>
  <c r="N296" i="2" s="1"/>
  <c r="D295" i="6" s="1"/>
  <c r="J296" i="2"/>
  <c r="K296" i="2" s="1"/>
  <c r="AA295" i="2"/>
  <c r="Z295" i="2"/>
  <c r="Y295" i="2"/>
  <c r="J295" i="2" s="1"/>
  <c r="K295" i="2" s="1"/>
  <c r="Q295" i="2"/>
  <c r="L295" i="2" s="1"/>
  <c r="O295" i="2"/>
  <c r="N295" i="2"/>
  <c r="D294" i="6" s="1"/>
  <c r="E753" i="11" s="1"/>
  <c r="AA294" i="2"/>
  <c r="Z294" i="2"/>
  <c r="Y294" i="2"/>
  <c r="Q294" i="2"/>
  <c r="L294" i="2" s="1"/>
  <c r="O294" i="2"/>
  <c r="N294" i="2" s="1"/>
  <c r="D293" i="6" s="1"/>
  <c r="K294" i="2"/>
  <c r="E294" i="2"/>
  <c r="A294" i="2"/>
  <c r="AA293" i="2"/>
  <c r="Z293" i="2"/>
  <c r="Y293" i="2"/>
  <c r="Q293" i="2"/>
  <c r="L293" i="2" s="1"/>
  <c r="O293" i="2"/>
  <c r="N293" i="2"/>
  <c r="D292" i="6" s="1"/>
  <c r="K293" i="2"/>
  <c r="E293" i="2"/>
  <c r="A293" i="2"/>
  <c r="AA292" i="2"/>
  <c r="Z292" i="2"/>
  <c r="Y292" i="2"/>
  <c r="Q292" i="2"/>
  <c r="L292" i="2" s="1"/>
  <c r="O292" i="2"/>
  <c r="N292" i="2" s="1"/>
  <c r="D291" i="6" s="1"/>
  <c r="AA291" i="2"/>
  <c r="Z291" i="2"/>
  <c r="Y291" i="2"/>
  <c r="J291" i="2" s="1"/>
  <c r="K291" i="2" s="1"/>
  <c r="Q291" i="2"/>
  <c r="L291" i="2" s="1"/>
  <c r="O291" i="2"/>
  <c r="N291" i="2" s="1"/>
  <c r="D290" i="6" s="1"/>
  <c r="AA290" i="2"/>
  <c r="Z290" i="2"/>
  <c r="Y290" i="2"/>
  <c r="Q290" i="2"/>
  <c r="L290" i="2" s="1"/>
  <c r="O290" i="2"/>
  <c r="N290" i="2"/>
  <c r="D289" i="6" s="1"/>
  <c r="E748" i="11" s="1"/>
  <c r="AA289" i="2"/>
  <c r="Z289" i="2"/>
  <c r="Y289" i="2"/>
  <c r="Q289" i="2"/>
  <c r="L289" i="2" s="1"/>
  <c r="O289" i="2"/>
  <c r="N289" i="2" s="1"/>
  <c r="D288" i="6" s="1"/>
  <c r="AA288" i="2"/>
  <c r="Z288" i="2"/>
  <c r="Y288" i="2"/>
  <c r="J288" i="2" s="1"/>
  <c r="K288" i="2" s="1"/>
  <c r="Q288" i="2"/>
  <c r="L288" i="2" s="1"/>
  <c r="O288" i="2"/>
  <c r="N288" i="2" s="1"/>
  <c r="D287" i="6" s="1"/>
  <c r="AA287" i="2"/>
  <c r="Z287" i="2"/>
  <c r="Y287" i="2"/>
  <c r="Q287" i="2"/>
  <c r="L287" i="2" s="1"/>
  <c r="O287" i="2"/>
  <c r="N287" i="2" s="1"/>
  <c r="D286" i="6" s="1"/>
  <c r="AA286" i="2"/>
  <c r="Z286" i="2"/>
  <c r="Y286" i="2"/>
  <c r="Q286" i="2"/>
  <c r="L286" i="2" s="1"/>
  <c r="O286" i="2"/>
  <c r="N286" i="2" s="1"/>
  <c r="D285" i="6" s="1"/>
  <c r="AA285" i="2"/>
  <c r="Z285" i="2"/>
  <c r="Y285" i="2"/>
  <c r="Q285" i="2"/>
  <c r="L285" i="2" s="1"/>
  <c r="O285" i="2"/>
  <c r="N285" i="2" s="1"/>
  <c r="D284" i="6" s="1"/>
  <c r="A285" i="2"/>
  <c r="AA284" i="2"/>
  <c r="Z284" i="2"/>
  <c r="Y284" i="2"/>
  <c r="Q284" i="2"/>
  <c r="L284" i="2" s="1"/>
  <c r="O284" i="2"/>
  <c r="N284" i="2" s="1"/>
  <c r="D283" i="6" s="1"/>
  <c r="E742" i="11" s="1"/>
  <c r="AA283" i="2"/>
  <c r="Z283" i="2"/>
  <c r="Y283" i="2"/>
  <c r="Q283" i="2"/>
  <c r="L283" i="2" s="1"/>
  <c r="O283" i="2"/>
  <c r="N283" i="2" s="1"/>
  <c r="D282" i="6" s="1"/>
  <c r="J283" i="2"/>
  <c r="K283" i="2" s="1"/>
  <c r="AB282" i="2"/>
  <c r="AA282" i="2"/>
  <c r="Z282" i="2"/>
  <c r="Q282" i="2"/>
  <c r="L282" i="2" s="1"/>
  <c r="O282" i="2"/>
  <c r="N282" i="2" s="1"/>
  <c r="D281" i="6" s="1"/>
  <c r="K282" i="2"/>
  <c r="J282" i="2"/>
  <c r="E282" i="2"/>
  <c r="A282" i="2"/>
  <c r="AA281" i="2"/>
  <c r="Z281" i="2"/>
  <c r="Y281" i="2"/>
  <c r="Q281" i="2"/>
  <c r="L281" i="2" s="1"/>
  <c r="O281" i="2"/>
  <c r="N281" i="2" s="1"/>
  <c r="D280" i="6" s="1"/>
  <c r="J281" i="2"/>
  <c r="K281" i="2" s="1"/>
  <c r="AA280" i="2"/>
  <c r="Z280" i="2"/>
  <c r="Y280" i="2"/>
  <c r="Q280" i="2"/>
  <c r="O280" i="2"/>
  <c r="N280" i="2"/>
  <c r="D279" i="6" s="1"/>
  <c r="L280" i="2"/>
  <c r="AA279" i="2"/>
  <c r="Z279" i="2"/>
  <c r="Y279" i="2"/>
  <c r="Q279" i="2"/>
  <c r="L279" i="2" s="1"/>
  <c r="O279" i="2"/>
  <c r="N279" i="2"/>
  <c r="D278" i="6" s="1"/>
  <c r="AA278" i="2"/>
  <c r="Z278" i="2"/>
  <c r="Y278" i="2"/>
  <c r="J278" i="2" s="1"/>
  <c r="K278" i="2" s="1"/>
  <c r="Q278" i="2"/>
  <c r="L278" i="2" s="1"/>
  <c r="O278" i="2"/>
  <c r="N278" i="2" s="1"/>
  <c r="D277" i="6" s="1"/>
  <c r="A278" i="2"/>
  <c r="AA277" i="2"/>
  <c r="Z277" i="2"/>
  <c r="Y277" i="2"/>
  <c r="Q277" i="2"/>
  <c r="L277" i="2" s="1"/>
  <c r="O277" i="2"/>
  <c r="N277" i="2" s="1"/>
  <c r="D276" i="6" s="1"/>
  <c r="J277" i="2"/>
  <c r="K277" i="2" s="1"/>
  <c r="AA276" i="2"/>
  <c r="Z276" i="2"/>
  <c r="Y276" i="2"/>
  <c r="Q276" i="2"/>
  <c r="L276" i="2" s="1"/>
  <c r="O276" i="2"/>
  <c r="N276" i="2" s="1"/>
  <c r="D275" i="6" s="1"/>
  <c r="E734" i="11" s="1"/>
  <c r="J276" i="2"/>
  <c r="K276" i="2" s="1"/>
  <c r="A276" i="2"/>
  <c r="AA275" i="2"/>
  <c r="Z275" i="2"/>
  <c r="Y275" i="2"/>
  <c r="Q275" i="2"/>
  <c r="L275" i="2" s="1"/>
  <c r="O275" i="2"/>
  <c r="N275" i="2" s="1"/>
  <c r="D274" i="6" s="1"/>
  <c r="E733" i="11" s="1"/>
  <c r="J275" i="2"/>
  <c r="K275" i="2" s="1"/>
  <c r="AA274" i="2"/>
  <c r="Z274" i="2"/>
  <c r="Y274" i="2"/>
  <c r="Q274" i="2"/>
  <c r="L274" i="2" s="1"/>
  <c r="O274" i="2"/>
  <c r="N274" i="2" s="1"/>
  <c r="D273" i="6" s="1"/>
  <c r="AA273" i="2"/>
  <c r="Z273" i="2"/>
  <c r="Y273" i="2"/>
  <c r="Q273" i="2"/>
  <c r="O273" i="2"/>
  <c r="N273" i="2" s="1"/>
  <c r="D272" i="6" s="1"/>
  <c r="K273" i="2"/>
  <c r="E273" i="2"/>
  <c r="A273" i="2"/>
  <c r="AA272" i="2"/>
  <c r="Z272" i="2"/>
  <c r="Y272" i="2"/>
  <c r="Q272" i="2"/>
  <c r="L272" i="2" s="1"/>
  <c r="O272" i="2"/>
  <c r="N272" i="2" s="1"/>
  <c r="D271" i="6" s="1"/>
  <c r="K272" i="2"/>
  <c r="E272" i="2"/>
  <c r="A272" i="2"/>
  <c r="AB271" i="2"/>
  <c r="AA271" i="2"/>
  <c r="Z271" i="2"/>
  <c r="Q271" i="2"/>
  <c r="L271" i="2" s="1"/>
  <c r="O271" i="2"/>
  <c r="N271" i="2" s="1"/>
  <c r="D270" i="6" s="1"/>
  <c r="E729" i="11" s="1"/>
  <c r="J271" i="2"/>
  <c r="K271" i="2" s="1"/>
  <c r="AA270" i="2"/>
  <c r="Z270" i="2"/>
  <c r="Y270" i="2"/>
  <c r="Q270" i="2"/>
  <c r="L270" i="2" s="1"/>
  <c r="O270" i="2"/>
  <c r="N270" i="2" s="1"/>
  <c r="D269" i="6" s="1"/>
  <c r="AA269" i="2"/>
  <c r="Z269" i="2"/>
  <c r="Y269" i="2"/>
  <c r="Q269" i="2"/>
  <c r="L269" i="2" s="1"/>
  <c r="O269" i="2"/>
  <c r="N269" i="2" s="1"/>
  <c r="D268" i="6" s="1"/>
  <c r="E727" i="11" s="1"/>
  <c r="AA268" i="2"/>
  <c r="Z268" i="2"/>
  <c r="Y268" i="2"/>
  <c r="Q268" i="2"/>
  <c r="L268" i="2" s="1"/>
  <c r="O268" i="2"/>
  <c r="N268" i="2" s="1"/>
  <c r="D267" i="6" s="1"/>
  <c r="J268" i="2"/>
  <c r="K268" i="2" s="1"/>
  <c r="AA267" i="2"/>
  <c r="Z267" i="2"/>
  <c r="Y267" i="2"/>
  <c r="Q267" i="2"/>
  <c r="L267" i="2" s="1"/>
  <c r="O267" i="2"/>
  <c r="N267" i="2" s="1"/>
  <c r="D266" i="6" s="1"/>
  <c r="J267" i="2"/>
  <c r="K267" i="2" s="1"/>
  <c r="AA266" i="2"/>
  <c r="Z266" i="2"/>
  <c r="Y266" i="2"/>
  <c r="Q266" i="2"/>
  <c r="L266" i="2" s="1"/>
  <c r="O266" i="2"/>
  <c r="N266" i="2" s="1"/>
  <c r="D265" i="6" s="1"/>
  <c r="AA265" i="2"/>
  <c r="Z265" i="2"/>
  <c r="Y265" i="2"/>
  <c r="Q265" i="2"/>
  <c r="L265" i="2" s="1"/>
  <c r="O265" i="2"/>
  <c r="N265" i="2" s="1"/>
  <c r="D264" i="6" s="1"/>
  <c r="AA264" i="2"/>
  <c r="Z264" i="2"/>
  <c r="Y264" i="2"/>
  <c r="J264" i="2" s="1"/>
  <c r="K264" i="2" s="1"/>
  <c r="Q264" i="2"/>
  <c r="L264" i="2" s="1"/>
  <c r="O264" i="2"/>
  <c r="N264" i="2"/>
  <c r="D263" i="6" s="1"/>
  <c r="AA263" i="2"/>
  <c r="Z263" i="2"/>
  <c r="Y263" i="2"/>
  <c r="J263" i="2" s="1"/>
  <c r="K263" i="2" s="1"/>
  <c r="Q263" i="2"/>
  <c r="L263" i="2" s="1"/>
  <c r="O263" i="2"/>
  <c r="N263" i="2" s="1"/>
  <c r="D262" i="6" s="1"/>
  <c r="AA262" i="2"/>
  <c r="Z262" i="2"/>
  <c r="Y262" i="2"/>
  <c r="Q262" i="2"/>
  <c r="L262" i="2" s="1"/>
  <c r="O262" i="2"/>
  <c r="N262" i="2" s="1"/>
  <c r="D261" i="6" s="1"/>
  <c r="AA261" i="2"/>
  <c r="Z261" i="2"/>
  <c r="Y261" i="2"/>
  <c r="Q261" i="2"/>
  <c r="L261" i="2" s="1"/>
  <c r="O261" i="2"/>
  <c r="N261" i="2" s="1"/>
  <c r="D260" i="6" s="1"/>
  <c r="J261" i="2"/>
  <c r="K261" i="2" s="1"/>
  <c r="AA260" i="2"/>
  <c r="Z260" i="2"/>
  <c r="Y260" i="2"/>
  <c r="J260" i="2" s="1"/>
  <c r="K260" i="2" s="1"/>
  <c r="Q260" i="2"/>
  <c r="L260" i="2" s="1"/>
  <c r="O260" i="2"/>
  <c r="N260" i="2"/>
  <c r="D259" i="6" s="1"/>
  <c r="AA259" i="2"/>
  <c r="Z259" i="2"/>
  <c r="Y259" i="2"/>
  <c r="Q259" i="2"/>
  <c r="L259" i="2" s="1"/>
  <c r="O259" i="2"/>
  <c r="N259" i="2" s="1"/>
  <c r="D258" i="6" s="1"/>
  <c r="AA258" i="2"/>
  <c r="Z258" i="2"/>
  <c r="Y258" i="2"/>
  <c r="Q258" i="2"/>
  <c r="O258" i="2"/>
  <c r="N258" i="2" s="1"/>
  <c r="D257" i="6" s="1"/>
  <c r="E716" i="11" s="1"/>
  <c r="AA257" i="2"/>
  <c r="Z257" i="2"/>
  <c r="Y257" i="2"/>
  <c r="Q257" i="2"/>
  <c r="L257" i="2" s="1"/>
  <c r="O257" i="2"/>
  <c r="N257" i="2" s="1"/>
  <c r="D256" i="6" s="1"/>
  <c r="J257" i="2"/>
  <c r="K257" i="2" s="1"/>
  <c r="AA256" i="2"/>
  <c r="Z256" i="2"/>
  <c r="Y256" i="2"/>
  <c r="Q256" i="2"/>
  <c r="L256" i="2" s="1"/>
  <c r="O256" i="2"/>
  <c r="N256" i="2"/>
  <c r="D255" i="6" s="1"/>
  <c r="E714" i="11" s="1"/>
  <c r="AA255" i="2"/>
  <c r="Z255" i="2"/>
  <c r="Y255" i="2"/>
  <c r="Q255" i="2"/>
  <c r="L255" i="2" s="1"/>
  <c r="O255" i="2"/>
  <c r="N255" i="2" s="1"/>
  <c r="D254" i="6" s="1"/>
  <c r="K255" i="2"/>
  <c r="E255" i="2"/>
  <c r="A255" i="2"/>
  <c r="AA254" i="2"/>
  <c r="Z254" i="2"/>
  <c r="Y254" i="2"/>
  <c r="J254" i="2" s="1"/>
  <c r="K254" i="2" s="1"/>
  <c r="Q254" i="2"/>
  <c r="L254" i="2" s="1"/>
  <c r="O254" i="2"/>
  <c r="N254" i="2"/>
  <c r="D253" i="6" s="1"/>
  <c r="AA253" i="2"/>
  <c r="Z253" i="2"/>
  <c r="Y253" i="2"/>
  <c r="Q253" i="2"/>
  <c r="L253" i="2" s="1"/>
  <c r="O253" i="2"/>
  <c r="N253" i="2" s="1"/>
  <c r="D252" i="6" s="1"/>
  <c r="AA252" i="2"/>
  <c r="Z252" i="2"/>
  <c r="Y252" i="2"/>
  <c r="Q252" i="2"/>
  <c r="O252" i="2"/>
  <c r="N252" i="2" s="1"/>
  <c r="D251" i="6" s="1"/>
  <c r="E710" i="11" s="1"/>
  <c r="AA251" i="2"/>
  <c r="Z251" i="2"/>
  <c r="Y251" i="2"/>
  <c r="J251" i="2" s="1"/>
  <c r="K251" i="2" s="1"/>
  <c r="Q251" i="2"/>
  <c r="O251" i="2"/>
  <c r="N251" i="2" s="1"/>
  <c r="D250" i="6" s="1"/>
  <c r="L251" i="2"/>
  <c r="AA250" i="2"/>
  <c r="Z250" i="2"/>
  <c r="Y250" i="2"/>
  <c r="Q250" i="2"/>
  <c r="K250" i="2"/>
  <c r="E250" i="2"/>
  <c r="A250" i="2"/>
  <c r="AA249" i="2"/>
  <c r="Z249" i="2"/>
  <c r="Y249" i="2"/>
  <c r="Q249" i="2"/>
  <c r="L249" i="2" s="1"/>
  <c r="O249" i="2"/>
  <c r="N249" i="2" s="1"/>
  <c r="D248" i="6" s="1"/>
  <c r="E707" i="11" s="1"/>
  <c r="K249" i="2"/>
  <c r="E249" i="2"/>
  <c r="A249" i="2"/>
  <c r="AA248" i="2"/>
  <c r="Z248" i="2"/>
  <c r="Y248" i="2"/>
  <c r="J248" i="2" s="1"/>
  <c r="K248" i="2" s="1"/>
  <c r="Q248" i="2"/>
  <c r="L248" i="2" s="1"/>
  <c r="O248" i="2"/>
  <c r="N248" i="2"/>
  <c r="D247" i="6" s="1"/>
  <c r="E706" i="11" s="1"/>
  <c r="AA247" i="2"/>
  <c r="Z247" i="2"/>
  <c r="Y247" i="2"/>
  <c r="J247" i="2" s="1"/>
  <c r="K247" i="2" s="1"/>
  <c r="Q247" i="2"/>
  <c r="L247" i="2" s="1"/>
  <c r="O247" i="2"/>
  <c r="N247" i="2" s="1"/>
  <c r="D246" i="6" s="1"/>
  <c r="AA246" i="2"/>
  <c r="Z246" i="2"/>
  <c r="Y246" i="2"/>
  <c r="Q246" i="2"/>
  <c r="O246" i="2"/>
  <c r="N246" i="2" s="1"/>
  <c r="D245" i="6" s="1"/>
  <c r="AA245" i="2"/>
  <c r="Z245" i="2"/>
  <c r="Y245" i="2"/>
  <c r="Q245" i="2"/>
  <c r="L245" i="2" s="1"/>
  <c r="O245" i="2"/>
  <c r="N245" i="2" s="1"/>
  <c r="D244" i="6" s="1"/>
  <c r="J245" i="2"/>
  <c r="K245" i="2" s="1"/>
  <c r="AA244" i="2"/>
  <c r="Z244" i="2"/>
  <c r="Y244" i="2"/>
  <c r="J244" i="2" s="1"/>
  <c r="K244" i="2" s="1"/>
  <c r="Q244" i="2"/>
  <c r="L244" i="2" s="1"/>
  <c r="O244" i="2"/>
  <c r="N244" i="2"/>
  <c r="D243" i="6" s="1"/>
  <c r="AA243" i="2"/>
  <c r="Z243" i="2"/>
  <c r="Y243" i="2"/>
  <c r="J243" i="2" s="1"/>
  <c r="K243" i="2" s="1"/>
  <c r="Q243" i="2"/>
  <c r="L243" i="2" s="1"/>
  <c r="O243" i="2"/>
  <c r="N243" i="2" s="1"/>
  <c r="D242" i="6" s="1"/>
  <c r="AA242" i="2"/>
  <c r="Z242" i="2"/>
  <c r="Y242" i="2"/>
  <c r="Q242" i="2"/>
  <c r="O242" i="2"/>
  <c r="N242" i="2" s="1"/>
  <c r="D241" i="6" s="1"/>
  <c r="K242" i="2"/>
  <c r="E242" i="2"/>
  <c r="A242" i="2"/>
  <c r="AA241" i="2"/>
  <c r="Z241" i="2"/>
  <c r="Y241" i="2"/>
  <c r="J241" i="2" s="1"/>
  <c r="K241" i="2" s="1"/>
  <c r="Q241" i="2"/>
  <c r="L241" i="2" s="1"/>
  <c r="O241" i="2"/>
  <c r="N241" i="2" s="1"/>
  <c r="D240" i="6" s="1"/>
  <c r="AA240" i="2"/>
  <c r="Z240" i="2"/>
  <c r="Y240" i="2"/>
  <c r="Q240" i="2"/>
  <c r="O240" i="2"/>
  <c r="N240" i="2" s="1"/>
  <c r="D239" i="6" s="1"/>
  <c r="E698" i="11" s="1"/>
  <c r="AA239" i="2"/>
  <c r="Z239" i="2"/>
  <c r="Y239" i="2"/>
  <c r="Q239" i="2"/>
  <c r="O239" i="2"/>
  <c r="N239" i="2" s="1"/>
  <c r="D238" i="6" s="1"/>
  <c r="L239" i="2"/>
  <c r="AA238" i="2"/>
  <c r="Z238" i="2"/>
  <c r="Y238" i="2"/>
  <c r="Q238" i="2"/>
  <c r="L238" i="2" s="1"/>
  <c r="O238" i="2"/>
  <c r="N238" i="2" s="1"/>
  <c r="D237" i="6" s="1"/>
  <c r="J238" i="2"/>
  <c r="K238" i="2" s="1"/>
  <c r="AA237" i="2"/>
  <c r="Z237" i="2"/>
  <c r="Y237" i="2"/>
  <c r="J237" i="2" s="1"/>
  <c r="Q237" i="2"/>
  <c r="L237" i="2" s="1"/>
  <c r="O237" i="2"/>
  <c r="N237" i="2" s="1"/>
  <c r="D236" i="6" s="1"/>
  <c r="K237" i="2"/>
  <c r="E237" i="2"/>
  <c r="A237" i="2"/>
  <c r="AA236" i="2"/>
  <c r="Z236" i="2"/>
  <c r="Y236" i="2"/>
  <c r="Q236" i="2"/>
  <c r="L236" i="2" s="1"/>
  <c r="O236" i="2"/>
  <c r="N236" i="2"/>
  <c r="D235" i="6" s="1"/>
  <c r="E694" i="11" s="1"/>
  <c r="K236" i="2"/>
  <c r="E236" i="2"/>
  <c r="A236" i="2"/>
  <c r="AA235" i="2"/>
  <c r="Z235" i="2"/>
  <c r="Y235" i="2"/>
  <c r="Q235" i="2"/>
  <c r="L235" i="2" s="1"/>
  <c r="O235" i="2"/>
  <c r="N235" i="2" s="1"/>
  <c r="D234" i="6" s="1"/>
  <c r="AA234" i="2"/>
  <c r="Z234" i="2"/>
  <c r="Y234" i="2"/>
  <c r="Q234" i="2"/>
  <c r="L234" i="2" s="1"/>
  <c r="O234" i="2"/>
  <c r="N234" i="2" s="1"/>
  <c r="D233" i="6" s="1"/>
  <c r="AA233" i="2"/>
  <c r="Z233" i="2"/>
  <c r="Y233" i="2"/>
  <c r="Q233" i="2"/>
  <c r="L233" i="2" s="1"/>
  <c r="O233" i="2"/>
  <c r="N233" i="2" s="1"/>
  <c r="D232" i="6" s="1"/>
  <c r="J233" i="2"/>
  <c r="K233" i="2" s="1"/>
  <c r="AA232" i="2"/>
  <c r="Z232" i="2"/>
  <c r="Y232" i="2"/>
  <c r="J232" i="2" s="1"/>
  <c r="Q232" i="2"/>
  <c r="K232" i="2"/>
  <c r="E232" i="2"/>
  <c r="A232" i="2"/>
  <c r="AA231" i="2"/>
  <c r="Z231" i="2"/>
  <c r="Y231" i="2"/>
  <c r="Q231" i="2"/>
  <c r="L231" i="2" s="1"/>
  <c r="O231" i="2"/>
  <c r="N231" i="2" s="1"/>
  <c r="D230" i="6" s="1"/>
  <c r="E689" i="11" s="1"/>
  <c r="AA230" i="2"/>
  <c r="Z230" i="2"/>
  <c r="Y230" i="2"/>
  <c r="J230" i="2" s="1"/>
  <c r="K230" i="2" s="1"/>
  <c r="Q230" i="2"/>
  <c r="O230" i="2"/>
  <c r="N230" i="2"/>
  <c r="D229" i="6" s="1"/>
  <c r="E688" i="11" s="1"/>
  <c r="AA229" i="2"/>
  <c r="Z229" i="2"/>
  <c r="Y229" i="2"/>
  <c r="J229" i="2" s="1"/>
  <c r="K229" i="2" s="1"/>
  <c r="Q229" i="2"/>
  <c r="L229" i="2" s="1"/>
  <c r="O229" i="2"/>
  <c r="N229" i="2" s="1"/>
  <c r="D228" i="6" s="1"/>
  <c r="AA228" i="2"/>
  <c r="Z228" i="2"/>
  <c r="Y228" i="2"/>
  <c r="Q228" i="2"/>
  <c r="O228" i="2"/>
  <c r="N228" i="2" s="1"/>
  <c r="D227" i="6" s="1"/>
  <c r="AA227" i="2"/>
  <c r="Z227" i="2"/>
  <c r="Y227" i="2"/>
  <c r="Q227" i="2"/>
  <c r="L227" i="2" s="1"/>
  <c r="O227" i="2"/>
  <c r="N227" i="2" s="1"/>
  <c r="D226" i="6" s="1"/>
  <c r="J227" i="2"/>
  <c r="K227" i="2" s="1"/>
  <c r="AA226" i="2"/>
  <c r="Z226" i="2"/>
  <c r="Y226" i="2"/>
  <c r="Q226" i="2"/>
  <c r="O226" i="2"/>
  <c r="N226" i="2" s="1"/>
  <c r="D225" i="6" s="1"/>
  <c r="J226" i="2"/>
  <c r="K226" i="2" s="1"/>
  <c r="AA225" i="2"/>
  <c r="Z225" i="2"/>
  <c r="Y225" i="2"/>
  <c r="J225" i="2" s="1"/>
  <c r="K225" i="2" s="1"/>
  <c r="Q225" i="2"/>
  <c r="L225" i="2" s="1"/>
  <c r="O225" i="2"/>
  <c r="N225" i="2" s="1"/>
  <c r="D224" i="6" s="1"/>
  <c r="AA224" i="2"/>
  <c r="Z224" i="2"/>
  <c r="Y224" i="2"/>
  <c r="Q224" i="2"/>
  <c r="O224" i="2"/>
  <c r="N224" i="2" s="1"/>
  <c r="D223" i="6" s="1"/>
  <c r="E682" i="11" s="1"/>
  <c r="AA223" i="2"/>
  <c r="Z223" i="2"/>
  <c r="Y223" i="2"/>
  <c r="Q223" i="2"/>
  <c r="O223" i="2"/>
  <c r="N223" i="2" s="1"/>
  <c r="D222" i="6" s="1"/>
  <c r="L223" i="2"/>
  <c r="J223" i="2"/>
  <c r="K223" i="2" s="1"/>
  <c r="AA222" i="2"/>
  <c r="Z222" i="2"/>
  <c r="Y222" i="2"/>
  <c r="J222" i="2" s="1"/>
  <c r="Q222" i="2"/>
  <c r="K222" i="2"/>
  <c r="AA221" i="2"/>
  <c r="Z221" i="2"/>
  <c r="Y221" i="2"/>
  <c r="J221" i="2" s="1"/>
  <c r="K221" i="2" s="1"/>
  <c r="Q221" i="2"/>
  <c r="L221" i="2" s="1"/>
  <c r="O221" i="2"/>
  <c r="N221" i="2" s="1"/>
  <c r="D220" i="6" s="1"/>
  <c r="AA220" i="2"/>
  <c r="Z220" i="2"/>
  <c r="Y220" i="2"/>
  <c r="Q220" i="2"/>
  <c r="O220" i="2"/>
  <c r="N220" i="2" s="1"/>
  <c r="D219" i="6" s="1"/>
  <c r="AA219" i="2"/>
  <c r="Z219" i="2"/>
  <c r="Y219" i="2"/>
  <c r="Q219" i="2"/>
  <c r="O219" i="2"/>
  <c r="N219" i="2" s="1"/>
  <c r="D218" i="6" s="1"/>
  <c r="L219" i="2"/>
  <c r="J219" i="2"/>
  <c r="K219" i="2" s="1"/>
  <c r="AA218" i="2"/>
  <c r="Z218" i="2"/>
  <c r="Y218" i="2"/>
  <c r="Q218" i="2"/>
  <c r="O218" i="2"/>
  <c r="N218" i="2" s="1"/>
  <c r="D217" i="6" s="1"/>
  <c r="E676" i="11" s="1"/>
  <c r="AA217" i="2"/>
  <c r="Z217" i="2"/>
  <c r="Y217" i="2"/>
  <c r="J217" i="2" s="1"/>
  <c r="K217" i="2" s="1"/>
  <c r="Q217" i="2"/>
  <c r="L217" i="2" s="1"/>
  <c r="O217" i="2"/>
  <c r="N217" i="2" s="1"/>
  <c r="D216" i="6" s="1"/>
  <c r="AA216" i="2"/>
  <c r="Z216" i="2"/>
  <c r="Y216" i="2"/>
  <c r="J216" i="2" s="1"/>
  <c r="K216" i="2" s="1"/>
  <c r="Q216" i="2"/>
  <c r="O216" i="2"/>
  <c r="N216" i="2" s="1"/>
  <c r="D215" i="6" s="1"/>
  <c r="AA215" i="2"/>
  <c r="Z215" i="2"/>
  <c r="Y215" i="2"/>
  <c r="Q215" i="2"/>
  <c r="O215" i="2"/>
  <c r="N215" i="2" s="1"/>
  <c r="D214" i="6" s="1"/>
  <c r="L215" i="2"/>
  <c r="J215" i="2"/>
  <c r="K215" i="2" s="1"/>
  <c r="AA214" i="2"/>
  <c r="Z214" i="2"/>
  <c r="Y214" i="2"/>
  <c r="Q214" i="2"/>
  <c r="O214" i="2"/>
  <c r="N214" i="2"/>
  <c r="D213" i="6" s="1"/>
  <c r="E672" i="11" s="1"/>
  <c r="AA213" i="2"/>
  <c r="Z213" i="2"/>
  <c r="Y213" i="2"/>
  <c r="Q213" i="2"/>
  <c r="L213" i="2" s="1"/>
  <c r="O213" i="2"/>
  <c r="N213" i="2" s="1"/>
  <c r="D212" i="6" s="1"/>
  <c r="J213" i="2"/>
  <c r="K213" i="2" s="1"/>
  <c r="AA212" i="2"/>
  <c r="Z212" i="2"/>
  <c r="Y212" i="2"/>
  <c r="J212" i="2" s="1"/>
  <c r="Q212" i="2"/>
  <c r="O212" i="2"/>
  <c r="N212" i="2" s="1"/>
  <c r="D211" i="6" s="1"/>
  <c r="E670" i="11" s="1"/>
  <c r="K212" i="2"/>
  <c r="E212" i="2"/>
  <c r="A212" i="2"/>
  <c r="AA211" i="2"/>
  <c r="Z211" i="2"/>
  <c r="Y211" i="2"/>
  <c r="Q211" i="2"/>
  <c r="O211" i="2"/>
  <c r="N211" i="2" s="1"/>
  <c r="D210" i="6" s="1"/>
  <c r="AA210" i="2"/>
  <c r="Z210" i="2"/>
  <c r="Y210" i="2"/>
  <c r="Q210" i="2"/>
  <c r="L210" i="2" s="1"/>
  <c r="O210" i="2"/>
  <c r="N210" i="2" s="1"/>
  <c r="D209" i="6" s="1"/>
  <c r="J210" i="2"/>
  <c r="K210" i="2" s="1"/>
  <c r="E210" i="2"/>
  <c r="A210" i="2"/>
  <c r="AA209" i="2"/>
  <c r="Z209" i="2"/>
  <c r="Y209" i="2"/>
  <c r="Q209" i="2"/>
  <c r="L209" i="2" s="1"/>
  <c r="O209" i="2"/>
  <c r="N209" i="2" s="1"/>
  <c r="D208" i="6" s="1"/>
  <c r="AA208" i="2"/>
  <c r="Z208" i="2"/>
  <c r="Y208" i="2"/>
  <c r="Q208" i="2"/>
  <c r="L208" i="2" s="1"/>
  <c r="O208" i="2"/>
  <c r="N208" i="2" s="1"/>
  <c r="D207" i="6" s="1"/>
  <c r="AA207" i="2"/>
  <c r="Z207" i="2"/>
  <c r="Y207" i="2"/>
  <c r="J207" i="2" s="1"/>
  <c r="K207" i="2" s="1"/>
  <c r="Q207" i="2"/>
  <c r="L207" i="2" s="1"/>
  <c r="O207" i="2"/>
  <c r="N207" i="2" s="1"/>
  <c r="D206" i="6" s="1"/>
  <c r="AA206" i="2"/>
  <c r="Z206" i="2"/>
  <c r="Y206" i="2"/>
  <c r="Q206" i="2"/>
  <c r="L206" i="2" s="1"/>
  <c r="O206" i="2"/>
  <c r="N206" i="2" s="1"/>
  <c r="D205" i="6" s="1"/>
  <c r="AA205" i="2"/>
  <c r="Z205" i="2"/>
  <c r="Y205" i="2"/>
  <c r="Q205" i="2"/>
  <c r="L205" i="2" s="1"/>
  <c r="O205" i="2"/>
  <c r="N205" i="2" s="1"/>
  <c r="D204" i="6" s="1"/>
  <c r="AA204" i="2"/>
  <c r="Z204" i="2"/>
  <c r="Y204" i="2"/>
  <c r="Q204" i="2"/>
  <c r="L204" i="2" s="1"/>
  <c r="O204" i="2"/>
  <c r="N204" i="2" s="1"/>
  <c r="D203" i="6" s="1"/>
  <c r="J204" i="2"/>
  <c r="K204" i="2" s="1"/>
  <c r="A204" i="2"/>
  <c r="AA203" i="2"/>
  <c r="Z203" i="2"/>
  <c r="Y203" i="2"/>
  <c r="Q203" i="2"/>
  <c r="L203" i="2" s="1"/>
  <c r="O203" i="2"/>
  <c r="N203" i="2" s="1"/>
  <c r="D202" i="6" s="1"/>
  <c r="A203" i="2"/>
  <c r="AA202" i="2"/>
  <c r="Z202" i="2"/>
  <c r="Y202" i="2"/>
  <c r="Q202" i="2"/>
  <c r="L202" i="2" s="1"/>
  <c r="O202" i="2"/>
  <c r="N202" i="2" s="1"/>
  <c r="D201" i="6" s="1"/>
  <c r="AA201" i="2"/>
  <c r="Z201" i="2"/>
  <c r="Y201" i="2"/>
  <c r="J201" i="2" s="1"/>
  <c r="K201" i="2" s="1"/>
  <c r="Q201" i="2"/>
  <c r="O201" i="2"/>
  <c r="N201" i="2"/>
  <c r="D200" i="6" s="1"/>
  <c r="L201" i="2"/>
  <c r="A201" i="2"/>
  <c r="AA200" i="2"/>
  <c r="Z200" i="2"/>
  <c r="Y200" i="2"/>
  <c r="Q200" i="2"/>
  <c r="L200" i="2" s="1"/>
  <c r="O200" i="2"/>
  <c r="N200" i="2" s="1"/>
  <c r="D199" i="6" s="1"/>
  <c r="J200" i="2"/>
  <c r="K200" i="2" s="1"/>
  <c r="AA199" i="2"/>
  <c r="Z199" i="2"/>
  <c r="Y199" i="2"/>
  <c r="Q199" i="2"/>
  <c r="L199" i="2" s="1"/>
  <c r="O199" i="2"/>
  <c r="N199" i="2" s="1"/>
  <c r="D198" i="6" s="1"/>
  <c r="AA198" i="2"/>
  <c r="Z198" i="2"/>
  <c r="Y198" i="2"/>
  <c r="Q198" i="2"/>
  <c r="L198" i="2" s="1"/>
  <c r="O198" i="2"/>
  <c r="N198" i="2" s="1"/>
  <c r="D197" i="6" s="1"/>
  <c r="AA197" i="2"/>
  <c r="Z197" i="2"/>
  <c r="Y197" i="2"/>
  <c r="Q197" i="2"/>
  <c r="L197" i="2" s="1"/>
  <c r="O197" i="2"/>
  <c r="N197" i="2" s="1"/>
  <c r="D196" i="6" s="1"/>
  <c r="J197" i="2"/>
  <c r="K197" i="2" s="1"/>
  <c r="A197" i="2"/>
  <c r="AA196" i="2"/>
  <c r="Z196" i="2"/>
  <c r="Y196" i="2"/>
  <c r="Q196" i="2"/>
  <c r="L196" i="2" s="1"/>
  <c r="O196" i="2"/>
  <c r="N196" i="2" s="1"/>
  <c r="J196" i="2"/>
  <c r="K196" i="2" s="1"/>
  <c r="AA195" i="2"/>
  <c r="Z195" i="2"/>
  <c r="Y195" i="2"/>
  <c r="Q195" i="2"/>
  <c r="L195" i="2" s="1"/>
  <c r="O195" i="2"/>
  <c r="N195" i="2" s="1"/>
  <c r="J195" i="2"/>
  <c r="K195" i="2" s="1"/>
  <c r="AA194" i="2"/>
  <c r="Z194" i="2"/>
  <c r="Y194" i="2"/>
  <c r="Q194" i="2"/>
  <c r="L194" i="2" s="1"/>
  <c r="O194" i="2"/>
  <c r="N194" i="2" s="1"/>
  <c r="D193" i="6" s="1"/>
  <c r="AA193" i="2"/>
  <c r="Z193" i="2"/>
  <c r="Y193" i="2"/>
  <c r="Q193" i="2"/>
  <c r="L193" i="2" s="1"/>
  <c r="O193" i="2"/>
  <c r="N193" i="2" s="1"/>
  <c r="D192" i="6" s="1"/>
  <c r="AA192" i="2"/>
  <c r="Z192" i="2"/>
  <c r="Y192" i="2"/>
  <c r="J192" i="2" s="1"/>
  <c r="Q192" i="2"/>
  <c r="L192" i="2" s="1"/>
  <c r="K192" i="2"/>
  <c r="E192" i="2"/>
  <c r="A192" i="2"/>
  <c r="AA191" i="2"/>
  <c r="Z191" i="2"/>
  <c r="Y191" i="2"/>
  <c r="Q191" i="2"/>
  <c r="O191" i="2"/>
  <c r="N191" i="2"/>
  <c r="D190" i="6" s="1"/>
  <c r="L191" i="2"/>
  <c r="AA190" i="2"/>
  <c r="Z190" i="2"/>
  <c r="Y190" i="2"/>
  <c r="Q190" i="2"/>
  <c r="L190" i="2" s="1"/>
  <c r="O190" i="2"/>
  <c r="N190" i="2" s="1"/>
  <c r="D189" i="6" s="1"/>
  <c r="AA189" i="2"/>
  <c r="Z189" i="2"/>
  <c r="Y189" i="2"/>
  <c r="Q189" i="2"/>
  <c r="L189" i="2" s="1"/>
  <c r="O189" i="2"/>
  <c r="N189" i="2" s="1"/>
  <c r="D188" i="6" s="1"/>
  <c r="AA188" i="2"/>
  <c r="Z188" i="2"/>
  <c r="Y188" i="2"/>
  <c r="J188" i="2" s="1"/>
  <c r="K188" i="2" s="1"/>
  <c r="Q188" i="2"/>
  <c r="L188" i="2" s="1"/>
  <c r="O188" i="2"/>
  <c r="N188" i="2" s="1"/>
  <c r="D187" i="6" s="1"/>
  <c r="AA187" i="2"/>
  <c r="Z187" i="2"/>
  <c r="Y187" i="2"/>
  <c r="J187" i="2" s="1"/>
  <c r="K187" i="2" s="1"/>
  <c r="Q187" i="2"/>
  <c r="L187" i="2" s="1"/>
  <c r="O187" i="2"/>
  <c r="N187" i="2" s="1"/>
  <c r="D186" i="6" s="1"/>
  <c r="E645" i="11" s="1"/>
  <c r="AA186" i="2"/>
  <c r="Z186" i="2"/>
  <c r="Y186" i="2"/>
  <c r="Q186" i="2"/>
  <c r="L186" i="2" s="1"/>
  <c r="O186" i="2"/>
  <c r="N186" i="2" s="1"/>
  <c r="D185" i="6" s="1"/>
  <c r="E644" i="11" s="1"/>
  <c r="AA185" i="2"/>
  <c r="Z185" i="2"/>
  <c r="Y185" i="2"/>
  <c r="Q185" i="2"/>
  <c r="L185" i="2" s="1"/>
  <c r="O185" i="2"/>
  <c r="N185" i="2" s="1"/>
  <c r="D184" i="6" s="1"/>
  <c r="AA184" i="2"/>
  <c r="Z184" i="2"/>
  <c r="Y184" i="2"/>
  <c r="J184" i="2" s="1"/>
  <c r="K184" i="2" s="1"/>
  <c r="Q184" i="2"/>
  <c r="L184" i="2" s="1"/>
  <c r="O184" i="2"/>
  <c r="N184" i="2" s="1"/>
  <c r="D183" i="6" s="1"/>
  <c r="E184" i="2"/>
  <c r="A184" i="2"/>
  <c r="AA183" i="2"/>
  <c r="Z183" i="2"/>
  <c r="Y183" i="2"/>
  <c r="Q183" i="2"/>
  <c r="L183" i="2" s="1"/>
  <c r="O183" i="2"/>
  <c r="N183" i="2" s="1"/>
  <c r="D182" i="6" s="1"/>
  <c r="AA182" i="2"/>
  <c r="Z182" i="2"/>
  <c r="Y182" i="2"/>
  <c r="Q182" i="2"/>
  <c r="L182" i="2" s="1"/>
  <c r="O182" i="2"/>
  <c r="N182" i="2" s="1"/>
  <c r="D181" i="6" s="1"/>
  <c r="AA181" i="2"/>
  <c r="Z181" i="2"/>
  <c r="Y181" i="2"/>
  <c r="J181" i="2" s="1"/>
  <c r="K181" i="2" s="1"/>
  <c r="Q181" i="2"/>
  <c r="O181" i="2"/>
  <c r="N181" i="2" s="1"/>
  <c r="D180" i="6" s="1"/>
  <c r="L181" i="2"/>
  <c r="AA180" i="2"/>
  <c r="Z180" i="2"/>
  <c r="Y180" i="2"/>
  <c r="Q180" i="2"/>
  <c r="O180" i="2"/>
  <c r="N180" i="2"/>
  <c r="D179" i="6" s="1"/>
  <c r="E638" i="11" s="1"/>
  <c r="L180" i="2"/>
  <c r="AA179" i="2"/>
  <c r="Z179" i="2"/>
  <c r="Y179" i="2"/>
  <c r="Q179" i="2"/>
  <c r="L179" i="2" s="1"/>
  <c r="O179" i="2"/>
  <c r="N179" i="2" s="1"/>
  <c r="D178" i="6" s="1"/>
  <c r="AA178" i="2"/>
  <c r="Z178" i="2"/>
  <c r="Y178" i="2"/>
  <c r="Q178" i="2"/>
  <c r="L178" i="2" s="1"/>
  <c r="O178" i="2"/>
  <c r="N178" i="2" s="1"/>
  <c r="D177" i="6" s="1"/>
  <c r="J178" i="2"/>
  <c r="K178" i="2" s="1"/>
  <c r="AA177" i="2"/>
  <c r="Z177" i="2"/>
  <c r="Y177" i="2"/>
  <c r="Q177" i="2"/>
  <c r="L177" i="2" s="1"/>
  <c r="O177" i="2"/>
  <c r="N177" i="2" s="1"/>
  <c r="D176" i="6" s="1"/>
  <c r="E635" i="11" s="1"/>
  <c r="J177" i="2"/>
  <c r="K177" i="2" s="1"/>
  <c r="AA176" i="2"/>
  <c r="Z176" i="2"/>
  <c r="Y176" i="2"/>
  <c r="Q176" i="2"/>
  <c r="L176" i="2" s="1"/>
  <c r="O176" i="2"/>
  <c r="N176" i="2" s="1"/>
  <c r="D175" i="6" s="1"/>
  <c r="AA175" i="2"/>
  <c r="Z175" i="2"/>
  <c r="Y175" i="2"/>
  <c r="Q175" i="2"/>
  <c r="L175" i="2" s="1"/>
  <c r="O175" i="2"/>
  <c r="N175" i="2" s="1"/>
  <c r="D174" i="6" s="1"/>
  <c r="AA174" i="2"/>
  <c r="Z174" i="2"/>
  <c r="Y174" i="2"/>
  <c r="Q174" i="2"/>
  <c r="L174" i="2" s="1"/>
  <c r="O174" i="2"/>
  <c r="N174" i="2" s="1"/>
  <c r="D173" i="6" s="1"/>
  <c r="AA173" i="2"/>
  <c r="Z173" i="2"/>
  <c r="Y173" i="2"/>
  <c r="J173" i="2" s="1"/>
  <c r="K173" i="2" s="1"/>
  <c r="Q173" i="2"/>
  <c r="O173" i="2"/>
  <c r="N173" i="2"/>
  <c r="D172" i="6" s="1"/>
  <c r="L173" i="2"/>
  <c r="AA172" i="2"/>
  <c r="Z172" i="2"/>
  <c r="Y172" i="2"/>
  <c r="Q172" i="2"/>
  <c r="L172" i="2" s="1"/>
  <c r="O172" i="2"/>
  <c r="N172" i="2" s="1"/>
  <c r="D171" i="6" s="1"/>
  <c r="E630" i="11" s="1"/>
  <c r="AA171" i="2"/>
  <c r="Z171" i="2"/>
  <c r="Y171" i="2"/>
  <c r="Q171" i="2"/>
  <c r="L171" i="2" s="1"/>
  <c r="O171" i="2"/>
  <c r="N171" i="2" s="1"/>
  <c r="D170" i="6" s="1"/>
  <c r="AA170" i="2"/>
  <c r="Z170" i="2"/>
  <c r="Y170" i="2"/>
  <c r="Q170" i="2"/>
  <c r="L170" i="2" s="1"/>
  <c r="O170" i="2"/>
  <c r="N170" i="2" s="1"/>
  <c r="D169" i="6" s="1"/>
  <c r="J170" i="2"/>
  <c r="K170" i="2" s="1"/>
  <c r="AA169" i="2"/>
  <c r="Z169" i="2"/>
  <c r="Y169" i="2"/>
  <c r="Q169" i="2"/>
  <c r="L169" i="2" s="1"/>
  <c r="O169" i="2"/>
  <c r="N169" i="2" s="1"/>
  <c r="D168" i="6" s="1"/>
  <c r="E627" i="11" s="1"/>
  <c r="J169" i="2"/>
  <c r="K169" i="2" s="1"/>
  <c r="AA168" i="2"/>
  <c r="Z168" i="2"/>
  <c r="Y168" i="2"/>
  <c r="Q168" i="2"/>
  <c r="L168" i="2" s="1"/>
  <c r="O168" i="2"/>
  <c r="N168" i="2" s="1"/>
  <c r="D167" i="6" s="1"/>
  <c r="E626" i="11" s="1"/>
  <c r="AA167" i="2"/>
  <c r="Z167" i="2"/>
  <c r="Y167" i="2"/>
  <c r="Q167" i="2"/>
  <c r="L167" i="2" s="1"/>
  <c r="O167" i="2"/>
  <c r="N167" i="2" s="1"/>
  <c r="D166" i="6" s="1"/>
  <c r="AA166" i="2"/>
  <c r="Z166" i="2"/>
  <c r="Y166" i="2"/>
  <c r="J166" i="2" s="1"/>
  <c r="Q166" i="2"/>
  <c r="L166" i="2" s="1"/>
  <c r="O166" i="2"/>
  <c r="N166" i="2" s="1"/>
  <c r="D165" i="6" s="1"/>
  <c r="E624" i="11" s="1"/>
  <c r="K166" i="2"/>
  <c r="E166" i="2"/>
  <c r="A166" i="2"/>
  <c r="AA165" i="2"/>
  <c r="Z165" i="2"/>
  <c r="Y165" i="2"/>
  <c r="Q165" i="2"/>
  <c r="L165" i="2" s="1"/>
  <c r="O165" i="2"/>
  <c r="N165" i="2" s="1"/>
  <c r="D164" i="6" s="1"/>
  <c r="AA164" i="2"/>
  <c r="Z164" i="2"/>
  <c r="Y164" i="2"/>
  <c r="J164" i="2" s="1"/>
  <c r="K164" i="2" s="1"/>
  <c r="Q164" i="2"/>
  <c r="L164" i="2" s="1"/>
  <c r="O164" i="2"/>
  <c r="N164" i="2" s="1"/>
  <c r="D163" i="6" s="1"/>
  <c r="E622" i="11" s="1"/>
  <c r="AA163" i="2"/>
  <c r="Z163" i="2"/>
  <c r="Y163" i="2"/>
  <c r="Q163" i="2"/>
  <c r="L163" i="2" s="1"/>
  <c r="O163" i="2"/>
  <c r="N163" i="2" s="1"/>
  <c r="D162" i="6" s="1"/>
  <c r="J163" i="2"/>
  <c r="K163" i="2" s="1"/>
  <c r="AA162" i="2"/>
  <c r="Z162" i="2"/>
  <c r="Y162" i="2"/>
  <c r="Q162" i="2"/>
  <c r="L162" i="2" s="1"/>
  <c r="O162" i="2"/>
  <c r="N162" i="2" s="1"/>
  <c r="D161" i="6" s="1"/>
  <c r="AA161" i="2"/>
  <c r="Z161" i="2"/>
  <c r="Y161" i="2"/>
  <c r="Q161" i="2"/>
  <c r="L161" i="2" s="1"/>
  <c r="O161" i="2"/>
  <c r="N161" i="2" s="1"/>
  <c r="D160" i="6" s="1"/>
  <c r="AA160" i="2"/>
  <c r="Z160" i="2"/>
  <c r="Y160" i="2"/>
  <c r="J160" i="2" s="1"/>
  <c r="K160" i="2" s="1"/>
  <c r="Q160" i="2"/>
  <c r="L160" i="2" s="1"/>
  <c r="O160" i="2"/>
  <c r="N160" i="2" s="1"/>
  <c r="D159" i="6" s="1"/>
  <c r="AA159" i="2"/>
  <c r="Z159" i="2"/>
  <c r="Y159" i="2"/>
  <c r="J159" i="2" s="1"/>
  <c r="K159" i="2" s="1"/>
  <c r="Q159" i="2"/>
  <c r="O159" i="2"/>
  <c r="N159" i="2" s="1"/>
  <c r="D158" i="6" s="1"/>
  <c r="E617" i="11" s="1"/>
  <c r="L159" i="2"/>
  <c r="AA158" i="2"/>
  <c r="Z158" i="2"/>
  <c r="Y158" i="2"/>
  <c r="Q158" i="2"/>
  <c r="O158" i="2"/>
  <c r="N158" i="2"/>
  <c r="D157" i="6" s="1"/>
  <c r="L158" i="2"/>
  <c r="AA157" i="2"/>
  <c r="Z157" i="2"/>
  <c r="Y157" i="2"/>
  <c r="Q157" i="2"/>
  <c r="L157" i="2" s="1"/>
  <c r="O157" i="2"/>
  <c r="N157" i="2" s="1"/>
  <c r="D156" i="6" s="1"/>
  <c r="E615" i="11" s="1"/>
  <c r="AA156" i="2"/>
  <c r="Z156" i="2"/>
  <c r="Y156" i="2"/>
  <c r="Q156" i="2"/>
  <c r="L156" i="2" s="1"/>
  <c r="O156" i="2"/>
  <c r="N156" i="2" s="1"/>
  <c r="D155" i="6" s="1"/>
  <c r="J156" i="2"/>
  <c r="K156" i="2" s="1"/>
  <c r="AA155" i="2"/>
  <c r="Z155" i="2"/>
  <c r="Y155" i="2"/>
  <c r="Q155" i="2"/>
  <c r="L155" i="2" s="1"/>
  <c r="O155" i="2"/>
  <c r="N155" i="2" s="1"/>
  <c r="D154" i="6" s="1"/>
  <c r="J155" i="2"/>
  <c r="K155" i="2" s="1"/>
  <c r="AA154" i="2"/>
  <c r="Z154" i="2"/>
  <c r="Y154" i="2"/>
  <c r="Q154" i="2"/>
  <c r="L154" i="2" s="1"/>
  <c r="O154" i="2"/>
  <c r="N154" i="2" s="1"/>
  <c r="D153" i="6" s="1"/>
  <c r="E612" i="11" s="1"/>
  <c r="K154" i="2"/>
  <c r="E154" i="2"/>
  <c r="A154" i="2"/>
  <c r="AA153" i="2"/>
  <c r="Z153" i="2"/>
  <c r="Y153" i="2"/>
  <c r="Q153" i="2"/>
  <c r="O153" i="2"/>
  <c r="N153" i="2"/>
  <c r="D152" i="6" s="1"/>
  <c r="L153" i="2"/>
  <c r="K153" i="2"/>
  <c r="J153" i="2"/>
  <c r="E153" i="2"/>
  <c r="A153" i="2"/>
  <c r="AA152" i="2"/>
  <c r="Z152" i="2"/>
  <c r="Y152" i="2"/>
  <c r="Q152" i="2"/>
  <c r="L152" i="2" s="1"/>
  <c r="O152" i="2"/>
  <c r="N152" i="2" s="1"/>
  <c r="D151" i="6" s="1"/>
  <c r="E610" i="11" s="1"/>
  <c r="AA151" i="2"/>
  <c r="Z151" i="2"/>
  <c r="Y151" i="2"/>
  <c r="Q151" i="2"/>
  <c r="L151" i="2" s="1"/>
  <c r="O151" i="2"/>
  <c r="N151" i="2" s="1"/>
  <c r="D150" i="6" s="1"/>
  <c r="J151" i="2"/>
  <c r="K151" i="2" s="1"/>
  <c r="AA150" i="2"/>
  <c r="Z150" i="2"/>
  <c r="Y150" i="2"/>
  <c r="Q150" i="2"/>
  <c r="L150" i="2" s="1"/>
  <c r="O150" i="2"/>
  <c r="N150" i="2" s="1"/>
  <c r="D149" i="6" s="1"/>
  <c r="AA149" i="2"/>
  <c r="Z149" i="2"/>
  <c r="Y149" i="2"/>
  <c r="Q149" i="2"/>
  <c r="L149" i="2" s="1"/>
  <c r="O149" i="2"/>
  <c r="N149" i="2" s="1"/>
  <c r="D148" i="6" s="1"/>
  <c r="AA148" i="2"/>
  <c r="Z148" i="2"/>
  <c r="Y148" i="2"/>
  <c r="Q148" i="2"/>
  <c r="L148" i="2" s="1"/>
  <c r="O148" i="2"/>
  <c r="N148" i="2" s="1"/>
  <c r="D147" i="6" s="1"/>
  <c r="J148" i="2"/>
  <c r="K148" i="2" s="1"/>
  <c r="AA147" i="2"/>
  <c r="Z147" i="2"/>
  <c r="Y147" i="2"/>
  <c r="Q147" i="2"/>
  <c r="L147" i="2" s="1"/>
  <c r="O147" i="2"/>
  <c r="N147" i="2" s="1"/>
  <c r="D146" i="6" s="1"/>
  <c r="AA146" i="2"/>
  <c r="Z146" i="2"/>
  <c r="Y146" i="2"/>
  <c r="Q146" i="2"/>
  <c r="L146" i="2" s="1"/>
  <c r="O146" i="2"/>
  <c r="N146" i="2" s="1"/>
  <c r="D145" i="6" s="1"/>
  <c r="K146" i="2"/>
  <c r="E146" i="2"/>
  <c r="A146" i="2"/>
  <c r="AA145" i="2"/>
  <c r="Z145" i="2"/>
  <c r="Y145" i="2"/>
  <c r="J145" i="2" s="1"/>
  <c r="K145" i="2" s="1"/>
  <c r="Q145" i="2"/>
  <c r="L145" i="2" s="1"/>
  <c r="O145" i="2"/>
  <c r="N145" i="2" s="1"/>
  <c r="D144" i="6" s="1"/>
  <c r="AA144" i="2"/>
  <c r="Z144" i="2"/>
  <c r="Y144" i="2"/>
  <c r="Q144" i="2"/>
  <c r="L144" i="2" s="1"/>
  <c r="O144" i="2"/>
  <c r="N144" i="2" s="1"/>
  <c r="D143" i="6" s="1"/>
  <c r="E602" i="11" s="1"/>
  <c r="AA143" i="2"/>
  <c r="Z143" i="2"/>
  <c r="Y143" i="2"/>
  <c r="Q143" i="2"/>
  <c r="L143" i="2" s="1"/>
  <c r="O143" i="2"/>
  <c r="N143" i="2" s="1"/>
  <c r="D142" i="6" s="1"/>
  <c r="E601" i="11" s="1"/>
  <c r="AA142" i="2"/>
  <c r="Z142" i="2"/>
  <c r="Y142" i="2"/>
  <c r="J142" i="2" s="1"/>
  <c r="K142" i="2" s="1"/>
  <c r="Q142" i="2"/>
  <c r="L142" i="2" s="1"/>
  <c r="N142" i="2"/>
  <c r="D141" i="6" s="1"/>
  <c r="AA141" i="2"/>
  <c r="Z141" i="2"/>
  <c r="Y141" i="2"/>
  <c r="AB141" i="2" s="1"/>
  <c r="Q141" i="2"/>
  <c r="L141" i="2" s="1"/>
  <c r="N141" i="2"/>
  <c r="D140" i="6" s="1"/>
  <c r="K141" i="2"/>
  <c r="E141" i="2"/>
  <c r="A141" i="2"/>
  <c r="AH140" i="2"/>
  <c r="AG140" i="2" s="1"/>
  <c r="AA140" i="2"/>
  <c r="Y140" i="2"/>
  <c r="B139" i="6" s="1"/>
  <c r="Q140" i="2"/>
  <c r="L140" i="2" s="1"/>
  <c r="K140" i="2"/>
  <c r="AH139" i="2"/>
  <c r="AG139" i="2"/>
  <c r="AA139" i="2"/>
  <c r="Y139" i="2"/>
  <c r="Q139" i="2"/>
  <c r="L139" i="2" s="1"/>
  <c r="N139" i="2"/>
  <c r="D138" i="6" s="1"/>
  <c r="E597" i="11" s="1"/>
  <c r="AH138" i="2"/>
  <c r="AG138" i="2" s="1"/>
  <c r="AA138" i="2"/>
  <c r="Y138" i="2"/>
  <c r="Q138" i="2"/>
  <c r="N138" i="2"/>
  <c r="D137" i="6" s="1"/>
  <c r="L138" i="2"/>
  <c r="AH137" i="2"/>
  <c r="AG137" i="2" s="1"/>
  <c r="AA137" i="2"/>
  <c r="Y137" i="2"/>
  <c r="Q137" i="2"/>
  <c r="L137" i="2" s="1"/>
  <c r="N137" i="2"/>
  <c r="D136" i="6" s="1"/>
  <c r="AH136" i="2"/>
  <c r="AG136" i="2" s="1"/>
  <c r="AA136" i="2"/>
  <c r="Y136" i="2"/>
  <c r="B135" i="6" s="1"/>
  <c r="C594" i="11" s="1"/>
  <c r="Q136" i="2"/>
  <c r="L136" i="2" s="1"/>
  <c r="N136" i="2"/>
  <c r="D135" i="6" s="1"/>
  <c r="AH135" i="2"/>
  <c r="AG135" i="2" s="1"/>
  <c r="AA135" i="2"/>
  <c r="Y135" i="2"/>
  <c r="Q135" i="2"/>
  <c r="L135" i="2" s="1"/>
  <c r="N135" i="2"/>
  <c r="D134" i="6" s="1"/>
  <c r="AH134" i="2"/>
  <c r="AG134" i="2" s="1"/>
  <c r="AA134" i="2"/>
  <c r="Y134" i="2"/>
  <c r="Q134" i="2"/>
  <c r="L134" i="2" s="1"/>
  <c r="N134" i="2"/>
  <c r="D133" i="6" s="1"/>
  <c r="E592" i="11" s="1"/>
  <c r="AH133" i="2"/>
  <c r="AG133" i="2"/>
  <c r="AA133" i="2"/>
  <c r="Y133" i="2"/>
  <c r="Q133" i="2"/>
  <c r="L133" i="2" s="1"/>
  <c r="N133" i="2"/>
  <c r="D132" i="6" s="1"/>
  <c r="E591" i="11" s="1"/>
  <c r="AH132" i="2"/>
  <c r="AG132" i="2" s="1"/>
  <c r="AA132" i="2"/>
  <c r="Y132" i="2"/>
  <c r="B131" i="6" s="1"/>
  <c r="C590" i="11" s="1"/>
  <c r="Q132" i="2"/>
  <c r="L132" i="2" s="1"/>
  <c r="N132" i="2"/>
  <c r="D131" i="6" s="1"/>
  <c r="E590" i="11" s="1"/>
  <c r="AH131" i="2"/>
  <c r="AG131" i="2" s="1"/>
  <c r="AA131" i="2"/>
  <c r="Y131" i="2"/>
  <c r="Q131" i="2"/>
  <c r="L131" i="2" s="1"/>
  <c r="N131" i="2"/>
  <c r="D130" i="6" s="1"/>
  <c r="AH130" i="2"/>
  <c r="AG130" i="2" s="1"/>
  <c r="AA130" i="2"/>
  <c r="Y130" i="2"/>
  <c r="Q130" i="2"/>
  <c r="L130" i="2" s="1"/>
  <c r="N130" i="2"/>
  <c r="D129" i="6" s="1"/>
  <c r="AH129" i="2"/>
  <c r="AG129" i="2"/>
  <c r="AA129" i="2"/>
  <c r="Y129" i="2"/>
  <c r="Q129" i="2"/>
  <c r="N129" i="2"/>
  <c r="D128" i="6" s="1"/>
  <c r="E587" i="11" s="1"/>
  <c r="L129" i="2"/>
  <c r="AH128" i="2"/>
  <c r="AG128" i="2" s="1"/>
  <c r="E127" i="6" s="1"/>
  <c r="AA128" i="2"/>
  <c r="Y128" i="2"/>
  <c r="B127" i="6" s="1"/>
  <c r="C586" i="11" s="1"/>
  <c r="Q128" i="2"/>
  <c r="L128" i="2" s="1"/>
  <c r="N128" i="2"/>
  <c r="D127" i="6" s="1"/>
  <c r="AH127" i="2"/>
  <c r="AG127" i="2" s="1"/>
  <c r="AA127" i="2"/>
  <c r="Y127" i="2"/>
  <c r="Q127" i="2"/>
  <c r="L127" i="2" s="1"/>
  <c r="N127" i="2"/>
  <c r="D126" i="6" s="1"/>
  <c r="AH126" i="2"/>
  <c r="AG126" i="2" s="1"/>
  <c r="E125" i="6" s="1"/>
  <c r="F584" i="11" s="1"/>
  <c r="AA126" i="2"/>
  <c r="Q126" i="2"/>
  <c r="N126" i="2"/>
  <c r="D125" i="6" s="1"/>
  <c r="E584" i="11" s="1"/>
  <c r="L126" i="2"/>
  <c r="K126" i="2"/>
  <c r="E126" i="2"/>
  <c r="A126" i="2"/>
  <c r="AH125" i="2"/>
  <c r="AG125" i="2" s="1"/>
  <c r="J125" i="2" s="1"/>
  <c r="K125" i="2" s="1"/>
  <c r="AA125" i="2"/>
  <c r="Y125" i="2"/>
  <c r="Q125" i="2"/>
  <c r="L125" i="2" s="1"/>
  <c r="N125" i="2"/>
  <c r="D124" i="6" s="1"/>
  <c r="E583" i="11" s="1"/>
  <c r="AH124" i="2"/>
  <c r="AG124" i="2" s="1"/>
  <c r="AA124" i="2"/>
  <c r="Y124" i="2"/>
  <c r="B123" i="6" s="1"/>
  <c r="C582" i="11" s="1"/>
  <c r="Q124" i="2"/>
  <c r="L124" i="2" s="1"/>
  <c r="N124" i="2"/>
  <c r="D123" i="6" s="1"/>
  <c r="AH123" i="2"/>
  <c r="AG123" i="2" s="1"/>
  <c r="AA123" i="2"/>
  <c r="Y123" i="2"/>
  <c r="B122" i="6" s="1"/>
  <c r="C581" i="11" s="1"/>
  <c r="Q123" i="2"/>
  <c r="L123" i="2" s="1"/>
  <c r="N123" i="2"/>
  <c r="D122" i="6" s="1"/>
  <c r="AH122" i="2"/>
  <c r="AG122" i="2" s="1"/>
  <c r="J122" i="2" s="1"/>
  <c r="K122" i="2" s="1"/>
  <c r="AA122" i="2"/>
  <c r="Y122" i="2"/>
  <c r="B121" i="6" s="1"/>
  <c r="C580" i="11" s="1"/>
  <c r="Q122" i="2"/>
  <c r="L122" i="2" s="1"/>
  <c r="N122" i="2"/>
  <c r="D121" i="6" s="1"/>
  <c r="AH121" i="2"/>
  <c r="AG121" i="2" s="1"/>
  <c r="AA121" i="2"/>
  <c r="Y121" i="2"/>
  <c r="Q121" i="2"/>
  <c r="L121" i="2" s="1"/>
  <c r="N121" i="2"/>
  <c r="D120" i="6" s="1"/>
  <c r="AH120" i="2"/>
  <c r="AG120" i="2" s="1"/>
  <c r="AA120" i="2"/>
  <c r="Y120" i="2"/>
  <c r="B119" i="6" s="1"/>
  <c r="C578" i="11" s="1"/>
  <c r="Q120" i="2"/>
  <c r="L120" i="2" s="1"/>
  <c r="N120" i="2"/>
  <c r="D119" i="6" s="1"/>
  <c r="AH119" i="2"/>
  <c r="AG119" i="2" s="1"/>
  <c r="AA119" i="2"/>
  <c r="Y119" i="2"/>
  <c r="B118" i="6" s="1"/>
  <c r="C577" i="11" s="1"/>
  <c r="Q119" i="2"/>
  <c r="L119" i="2" s="1"/>
  <c r="N119" i="2"/>
  <c r="D118" i="6" s="1"/>
  <c r="K119" i="2"/>
  <c r="E119" i="2"/>
  <c r="A119" i="2"/>
  <c r="AH118" i="2"/>
  <c r="AG118" i="2" s="1"/>
  <c r="AA118" i="2"/>
  <c r="Y118" i="2"/>
  <c r="Q118" i="2"/>
  <c r="L118" i="2" s="1"/>
  <c r="N118" i="2"/>
  <c r="D117" i="6" s="1"/>
  <c r="E576" i="11" s="1"/>
  <c r="AH117" i="2"/>
  <c r="AG117" i="2" s="1"/>
  <c r="AA117" i="2"/>
  <c r="Y117" i="2"/>
  <c r="Q117" i="2"/>
  <c r="L117" i="2" s="1"/>
  <c r="N117" i="2"/>
  <c r="D116" i="6" s="1"/>
  <c r="E575" i="11" s="1"/>
  <c r="AH116" i="2"/>
  <c r="AG116" i="2"/>
  <c r="AA116" i="2"/>
  <c r="Y116" i="2"/>
  <c r="Q116" i="2"/>
  <c r="L116" i="2" s="1"/>
  <c r="N116" i="2"/>
  <c r="D115" i="6" s="1"/>
  <c r="AH115" i="2"/>
  <c r="AG115" i="2" s="1"/>
  <c r="AA115" i="2"/>
  <c r="Y115" i="2"/>
  <c r="Q115" i="2"/>
  <c r="N115" i="2"/>
  <c r="D114" i="6" s="1"/>
  <c r="L115" i="2"/>
  <c r="AH114" i="2"/>
  <c r="AG114" i="2" s="1"/>
  <c r="AA114" i="2"/>
  <c r="Y114" i="2"/>
  <c r="Q114" i="2"/>
  <c r="L114" i="2" s="1"/>
  <c r="N114" i="2"/>
  <c r="D113" i="6" s="1"/>
  <c r="K114" i="2"/>
  <c r="E114" i="2"/>
  <c r="A114" i="2"/>
  <c r="AH113" i="2"/>
  <c r="AG113" i="2" s="1"/>
  <c r="AA113" i="2"/>
  <c r="Y113" i="2"/>
  <c r="B112" i="6" s="1"/>
  <c r="C571" i="11" s="1"/>
  <c r="Q113" i="2"/>
  <c r="L113" i="2" s="1"/>
  <c r="N113" i="2"/>
  <c r="D112" i="6" s="1"/>
  <c r="AH112" i="2"/>
  <c r="AG112" i="2" s="1"/>
  <c r="AA112" i="2"/>
  <c r="Y112" i="2"/>
  <c r="J112" i="2" s="1"/>
  <c r="K112" i="2" s="1"/>
  <c r="Q112" i="2"/>
  <c r="L112" i="2" s="1"/>
  <c r="N112" i="2"/>
  <c r="D111" i="6" s="1"/>
  <c r="AH111" i="2"/>
  <c r="AG111" i="2" s="1"/>
  <c r="AA111" i="2"/>
  <c r="Y111" i="2"/>
  <c r="B110" i="6" s="1"/>
  <c r="C569" i="11" s="1"/>
  <c r="Q111" i="2"/>
  <c r="L111" i="2" s="1"/>
  <c r="N111" i="2"/>
  <c r="D110" i="6" s="1"/>
  <c r="AH110" i="2"/>
  <c r="AG110" i="2" s="1"/>
  <c r="AA110" i="2"/>
  <c r="Y110" i="2"/>
  <c r="B109" i="6" s="1"/>
  <c r="C568" i="11" s="1"/>
  <c r="Q110" i="2"/>
  <c r="L110" i="2" s="1"/>
  <c r="N110" i="2"/>
  <c r="D109" i="6" s="1"/>
  <c r="AH109" i="2"/>
  <c r="AG109" i="2" s="1"/>
  <c r="AA109" i="2"/>
  <c r="Y109" i="2"/>
  <c r="B108" i="6" s="1"/>
  <c r="Q109" i="2"/>
  <c r="L109" i="2" s="1"/>
  <c r="K109" i="2"/>
  <c r="E109" i="2"/>
  <c r="A109" i="2"/>
  <c r="AH108" i="2"/>
  <c r="AG108" i="2"/>
  <c r="E107" i="6" s="1"/>
  <c r="AA108" i="2"/>
  <c r="Y108" i="2"/>
  <c r="Q108" i="2"/>
  <c r="L108" i="2" s="1"/>
  <c r="N108" i="2"/>
  <c r="D107" i="6" s="1"/>
  <c r="AH107" i="2"/>
  <c r="AG107" i="2" s="1"/>
  <c r="AA107" i="2"/>
  <c r="Y107" i="2"/>
  <c r="B106" i="6" s="1"/>
  <c r="C565" i="11" s="1"/>
  <c r="Q107" i="2"/>
  <c r="N107" i="2"/>
  <c r="D106" i="6" s="1"/>
  <c r="AH106" i="2"/>
  <c r="AG106" i="2"/>
  <c r="AA106" i="2"/>
  <c r="Y106" i="2"/>
  <c r="B105" i="6" s="1"/>
  <c r="C564" i="11" s="1"/>
  <c r="Q106" i="2"/>
  <c r="N106" i="2"/>
  <c r="D105" i="6" s="1"/>
  <c r="E564" i="11" s="1"/>
  <c r="AH105" i="2"/>
  <c r="AG105" i="2" s="1"/>
  <c r="Z105" i="2" s="1"/>
  <c r="AA105" i="2"/>
  <c r="Y105" i="2"/>
  <c r="B104" i="6" s="1"/>
  <c r="Q105" i="2"/>
  <c r="K105" i="2"/>
  <c r="E105" i="2"/>
  <c r="A105" i="2"/>
  <c r="AH104" i="2"/>
  <c r="AG104" i="2" s="1"/>
  <c r="E103" i="6" s="1"/>
  <c r="AA104" i="2"/>
  <c r="Y104" i="2"/>
  <c r="B103" i="6" s="1"/>
  <c r="C562" i="11" s="1"/>
  <c r="Q104" i="2"/>
  <c r="L104" i="2" s="1"/>
  <c r="N104" i="2"/>
  <c r="D103" i="6" s="1"/>
  <c r="E562" i="11" s="1"/>
  <c r="A104" i="2"/>
  <c r="AH103" i="2"/>
  <c r="AG103" i="2" s="1"/>
  <c r="AA103" i="2"/>
  <c r="Y103" i="2"/>
  <c r="Q103" i="2"/>
  <c r="L103" i="2" s="1"/>
  <c r="N103" i="2"/>
  <c r="D102" i="6" s="1"/>
  <c r="A103" i="2"/>
  <c r="AH102" i="2"/>
  <c r="AG102" i="2" s="1"/>
  <c r="AA102" i="2"/>
  <c r="Y102" i="2"/>
  <c r="B101" i="6" s="1"/>
  <c r="C560" i="11" s="1"/>
  <c r="Q102" i="2"/>
  <c r="L102" i="2" s="1"/>
  <c r="N102" i="2"/>
  <c r="D101" i="6" s="1"/>
  <c r="AH101" i="2"/>
  <c r="AG101" i="2"/>
  <c r="AA101" i="2"/>
  <c r="Y101" i="2"/>
  <c r="Q101" i="2"/>
  <c r="L101" i="2" s="1"/>
  <c r="N101" i="2"/>
  <c r="D100" i="6" s="1"/>
  <c r="E559" i="11" s="1"/>
  <c r="AH100" i="2"/>
  <c r="AG100" i="2" s="1"/>
  <c r="AA100" i="2"/>
  <c r="Y100" i="2"/>
  <c r="Q100" i="2"/>
  <c r="L100" i="2" s="1"/>
  <c r="N100" i="2"/>
  <c r="D99" i="6" s="1"/>
  <c r="A100" i="2"/>
  <c r="AH99" i="2"/>
  <c r="AG99" i="2" s="1"/>
  <c r="E98" i="6" s="1"/>
  <c r="AA99" i="2"/>
  <c r="Y99" i="2"/>
  <c r="Q99" i="2"/>
  <c r="L99" i="2" s="1"/>
  <c r="N99" i="2"/>
  <c r="D98" i="6" s="1"/>
  <c r="AH98" i="2"/>
  <c r="AG98" i="2" s="1"/>
  <c r="E97" i="6" s="1"/>
  <c r="AA98" i="2"/>
  <c r="Y98" i="2"/>
  <c r="Q98" i="2"/>
  <c r="L98" i="2" s="1"/>
  <c r="N98" i="2"/>
  <c r="D97" i="6" s="1"/>
  <c r="E556" i="11" s="1"/>
  <c r="AH97" i="2"/>
  <c r="AG97" i="2" s="1"/>
  <c r="E96" i="6" s="1"/>
  <c r="AA97" i="2"/>
  <c r="Y97" i="2"/>
  <c r="B96" i="6" s="1"/>
  <c r="Q97" i="2"/>
  <c r="L97" i="2" s="1"/>
  <c r="N97" i="2"/>
  <c r="D96" i="6" s="1"/>
  <c r="AH96" i="2"/>
  <c r="AG96" i="2" s="1"/>
  <c r="E95" i="6" s="1"/>
  <c r="AA96" i="2"/>
  <c r="Y96" i="2"/>
  <c r="B95" i="6" s="1"/>
  <c r="C554" i="11" s="1"/>
  <c r="Q96" i="2"/>
  <c r="L96" i="2" s="1"/>
  <c r="N96" i="2"/>
  <c r="D95" i="6" s="1"/>
  <c r="AH95" i="2"/>
  <c r="AG95" i="2" s="1"/>
  <c r="E94" i="6" s="1"/>
  <c r="AA95" i="2"/>
  <c r="Y95" i="2"/>
  <c r="B94" i="6" s="1"/>
  <c r="C553" i="11" s="1"/>
  <c r="Q95" i="2"/>
  <c r="L95" i="2" s="1"/>
  <c r="N95" i="2"/>
  <c r="D94" i="6" s="1"/>
  <c r="AH94" i="2"/>
  <c r="AG94" i="2" s="1"/>
  <c r="E93" i="6" s="1"/>
  <c r="AA94" i="2"/>
  <c r="Y94" i="2"/>
  <c r="B93" i="6" s="1"/>
  <c r="C552" i="11" s="1"/>
  <c r="Q94" i="2"/>
  <c r="L94" i="2" s="1"/>
  <c r="N94" i="2"/>
  <c r="D93" i="6" s="1"/>
  <c r="A94" i="2"/>
  <c r="AH93" i="2"/>
  <c r="AG93" i="2" s="1"/>
  <c r="E92" i="6" s="1"/>
  <c r="AA93" i="2"/>
  <c r="Y93" i="2"/>
  <c r="Q93" i="2"/>
  <c r="L93" i="2" s="1"/>
  <c r="N93" i="2"/>
  <c r="D92" i="6" s="1"/>
  <c r="K93" i="2"/>
  <c r="E93" i="2"/>
  <c r="A93" i="2"/>
  <c r="AH92" i="2"/>
  <c r="AG92" i="2" s="1"/>
  <c r="J92" i="2" s="1"/>
  <c r="AA92" i="2"/>
  <c r="Y92" i="2"/>
  <c r="Q92" i="2"/>
  <c r="L92" i="2" s="1"/>
  <c r="K92" i="2"/>
  <c r="AH91" i="2"/>
  <c r="AG91" i="2" s="1"/>
  <c r="E90" i="6" s="1"/>
  <c r="AA91" i="2"/>
  <c r="Y91" i="2"/>
  <c r="Q91" i="2"/>
  <c r="L91" i="2" s="1"/>
  <c r="N91" i="2"/>
  <c r="D90" i="6" s="1"/>
  <c r="AH90" i="2"/>
  <c r="AG90" i="2"/>
  <c r="E89" i="6" s="1"/>
  <c r="AA90" i="2"/>
  <c r="Y90" i="2"/>
  <c r="Q90" i="2"/>
  <c r="L90" i="2" s="1"/>
  <c r="N90" i="2"/>
  <c r="D89" i="6" s="1"/>
  <c r="E548" i="11" s="1"/>
  <c r="AH89" i="2"/>
  <c r="AG89" i="2"/>
  <c r="E88" i="6" s="1"/>
  <c r="AA89" i="2"/>
  <c r="Y89" i="2"/>
  <c r="Q89" i="2"/>
  <c r="L89" i="2" s="1"/>
  <c r="N89" i="2"/>
  <c r="D88" i="6" s="1"/>
  <c r="AH88" i="2"/>
  <c r="AG88" i="2" s="1"/>
  <c r="E87" i="6" s="1"/>
  <c r="AA88" i="2"/>
  <c r="Y88" i="2"/>
  <c r="Q88" i="2"/>
  <c r="L88" i="2" s="1"/>
  <c r="N88" i="2"/>
  <c r="D87" i="6" s="1"/>
  <c r="AH87" i="2"/>
  <c r="AG87" i="2" s="1"/>
  <c r="E86" i="6" s="1"/>
  <c r="AA87" i="2"/>
  <c r="Y87" i="2"/>
  <c r="Q87" i="2"/>
  <c r="L87" i="2" s="1"/>
  <c r="N87" i="2"/>
  <c r="D86" i="6" s="1"/>
  <c r="K87" i="2"/>
  <c r="E87" i="2"/>
  <c r="A87" i="2"/>
  <c r="AH86" i="2"/>
  <c r="AG86" i="2" s="1"/>
  <c r="E85" i="6" s="1"/>
  <c r="AA86" i="2"/>
  <c r="Y86" i="2"/>
  <c r="Q86" i="2"/>
  <c r="L86" i="2" s="1"/>
  <c r="N86" i="2"/>
  <c r="D85" i="6" s="1"/>
  <c r="AH85" i="2"/>
  <c r="AG85" i="2" s="1"/>
  <c r="E84" i="6" s="1"/>
  <c r="AA85" i="2"/>
  <c r="Y85" i="2"/>
  <c r="B84" i="6" s="1"/>
  <c r="C543" i="11" s="1"/>
  <c r="Q85" i="2"/>
  <c r="L85" i="2" s="1"/>
  <c r="N85" i="2"/>
  <c r="D84" i="6" s="1"/>
  <c r="AH84" i="2"/>
  <c r="AG84" i="2" s="1"/>
  <c r="E83" i="6" s="1"/>
  <c r="AA84" i="2"/>
  <c r="Y84" i="2"/>
  <c r="B83" i="6" s="1"/>
  <c r="C542" i="11" s="1"/>
  <c r="Q84" i="2"/>
  <c r="L84" i="2" s="1"/>
  <c r="N84" i="2"/>
  <c r="D83" i="6" s="1"/>
  <c r="E542" i="11" s="1"/>
  <c r="K84" i="2"/>
  <c r="E84" i="2"/>
  <c r="A84" i="2"/>
  <c r="AH83" i="2"/>
  <c r="AG83" i="2"/>
  <c r="E82" i="6" s="1"/>
  <c r="AA83" i="2"/>
  <c r="Y83" i="2"/>
  <c r="Q83" i="2"/>
  <c r="L83" i="2" s="1"/>
  <c r="N83" i="2"/>
  <c r="D82" i="6" s="1"/>
  <c r="AH82" i="2"/>
  <c r="AG82" i="2" s="1"/>
  <c r="E81" i="6" s="1"/>
  <c r="AA82" i="2"/>
  <c r="Y82" i="2"/>
  <c r="Q82" i="2"/>
  <c r="L82" i="2" s="1"/>
  <c r="N82" i="2"/>
  <c r="D81" i="6" s="1"/>
  <c r="AH81" i="2"/>
  <c r="AG81" i="2"/>
  <c r="E80" i="6" s="1"/>
  <c r="AA81" i="2"/>
  <c r="Y81" i="2"/>
  <c r="Q81" i="2"/>
  <c r="L81" i="2" s="1"/>
  <c r="N81" i="2"/>
  <c r="D80" i="6" s="1"/>
  <c r="AH80" i="2"/>
  <c r="AG80" i="2" s="1"/>
  <c r="E79" i="6" s="1"/>
  <c r="AA80" i="2"/>
  <c r="Y80" i="2"/>
  <c r="Q80" i="2"/>
  <c r="L80" i="2" s="1"/>
  <c r="N80" i="2"/>
  <c r="D79" i="6" s="1"/>
  <c r="K80" i="2"/>
  <c r="E80" i="2"/>
  <c r="A80" i="2"/>
  <c r="AH79" i="2"/>
  <c r="AG79" i="2" s="1"/>
  <c r="E78" i="6" s="1"/>
  <c r="AA79" i="2"/>
  <c r="Y79" i="2"/>
  <c r="Q79" i="2"/>
  <c r="L79" i="2" s="1"/>
  <c r="N79" i="2"/>
  <c r="D78" i="6" s="1"/>
  <c r="AH78" i="2"/>
  <c r="AG78" i="2" s="1"/>
  <c r="E77" i="6" s="1"/>
  <c r="AA78" i="2"/>
  <c r="Y78" i="2"/>
  <c r="Q78" i="2"/>
  <c r="L78" i="2" s="1"/>
  <c r="N78" i="2"/>
  <c r="D77" i="6" s="1"/>
  <c r="AH77" i="2"/>
  <c r="AG77" i="2" s="1"/>
  <c r="E76" i="6" s="1"/>
  <c r="AA77" i="2"/>
  <c r="Y77" i="2"/>
  <c r="Q77" i="2"/>
  <c r="L77" i="2" s="1"/>
  <c r="N77" i="2"/>
  <c r="D76" i="6" s="1"/>
  <c r="AH76" i="2"/>
  <c r="AG76" i="2" s="1"/>
  <c r="E75" i="6" s="1"/>
  <c r="AA76" i="2"/>
  <c r="Y76" i="2"/>
  <c r="Q76" i="2"/>
  <c r="L76" i="2" s="1"/>
  <c r="N76" i="2"/>
  <c r="D75" i="6" s="1"/>
  <c r="K76" i="2"/>
  <c r="E76" i="2"/>
  <c r="A76" i="2"/>
  <c r="AH75" i="2"/>
  <c r="AG75" i="2" s="1"/>
  <c r="AA75" i="2"/>
  <c r="Y75" i="2"/>
  <c r="Q75" i="2"/>
  <c r="L75" i="2" s="1"/>
  <c r="N75" i="2"/>
  <c r="D74" i="6" s="1"/>
  <c r="AH74" i="2"/>
  <c r="AG74" i="2" s="1"/>
  <c r="AA74" i="2"/>
  <c r="Y74" i="2"/>
  <c r="Q74" i="2"/>
  <c r="N74" i="2"/>
  <c r="D73" i="6" s="1"/>
  <c r="L74" i="2"/>
  <c r="AH73" i="2"/>
  <c r="AG73" i="2" s="1"/>
  <c r="AA73" i="2"/>
  <c r="Y73" i="2"/>
  <c r="Q73" i="2"/>
  <c r="L73" i="2" s="1"/>
  <c r="N73" i="2"/>
  <c r="D72" i="6" s="1"/>
  <c r="K73" i="2"/>
  <c r="E73" i="2"/>
  <c r="A73" i="2"/>
  <c r="AH72" i="2"/>
  <c r="AG72" i="2" s="1"/>
  <c r="E71" i="6" s="1"/>
  <c r="AA72" i="2"/>
  <c r="Y72" i="2"/>
  <c r="B71" i="6" s="1"/>
  <c r="C530" i="11" s="1"/>
  <c r="Q72" i="2"/>
  <c r="L72" i="2" s="1"/>
  <c r="N72" i="2"/>
  <c r="D71" i="6" s="1"/>
  <c r="AH71" i="2"/>
  <c r="AG71" i="2" s="1"/>
  <c r="E70" i="6" s="1"/>
  <c r="AA71" i="2"/>
  <c r="Y71" i="2"/>
  <c r="B70" i="6" s="1"/>
  <c r="Q71" i="2"/>
  <c r="L71" i="2" s="1"/>
  <c r="N71" i="2"/>
  <c r="D70" i="6" s="1"/>
  <c r="K71" i="2"/>
  <c r="E71" i="2"/>
  <c r="A71" i="2"/>
  <c r="AH70" i="2"/>
  <c r="AG70" i="2" s="1"/>
  <c r="AA70" i="2"/>
  <c r="Y70" i="2"/>
  <c r="Q70" i="2"/>
  <c r="L70" i="2" s="1"/>
  <c r="N70" i="2"/>
  <c r="D69" i="6" s="1"/>
  <c r="E528" i="11" s="1"/>
  <c r="AH69" i="2"/>
  <c r="AG69" i="2" s="1"/>
  <c r="AA69" i="2"/>
  <c r="Y69" i="2"/>
  <c r="Q69" i="2"/>
  <c r="L69" i="2" s="1"/>
  <c r="N69" i="2"/>
  <c r="D68" i="6" s="1"/>
  <c r="AH68" i="2"/>
  <c r="AG68" i="2" s="1"/>
  <c r="AA68" i="2"/>
  <c r="Y68" i="2"/>
  <c r="Q68" i="2"/>
  <c r="N68" i="2"/>
  <c r="D67" i="6" s="1"/>
  <c r="L68" i="2"/>
  <c r="AH67" i="2"/>
  <c r="AG67" i="2" s="1"/>
  <c r="AA67" i="2"/>
  <c r="Y67" i="2"/>
  <c r="Q67" i="2"/>
  <c r="L67" i="2" s="1"/>
  <c r="N67" i="2"/>
  <c r="D66" i="6" s="1"/>
  <c r="AH66" i="2"/>
  <c r="AG66" i="2" s="1"/>
  <c r="AA66" i="2"/>
  <c r="Y66" i="2"/>
  <c r="Q66" i="2"/>
  <c r="L66" i="2" s="1"/>
  <c r="N66" i="2"/>
  <c r="D65" i="6" s="1"/>
  <c r="AH65" i="2"/>
  <c r="AG65" i="2" s="1"/>
  <c r="AA65" i="2"/>
  <c r="Y65" i="2"/>
  <c r="B64" i="6" s="1"/>
  <c r="C523" i="11" s="1"/>
  <c r="Q65" i="2"/>
  <c r="L65" i="2" s="1"/>
  <c r="N65" i="2"/>
  <c r="D64" i="6" s="1"/>
  <c r="AH64" i="2"/>
  <c r="AG64" i="2" s="1"/>
  <c r="AA64" i="2"/>
  <c r="Y64" i="2"/>
  <c r="Q64" i="2"/>
  <c r="N64" i="2"/>
  <c r="D63" i="6" s="1"/>
  <c r="L64" i="2"/>
  <c r="AH63" i="2"/>
  <c r="AG63" i="2" s="1"/>
  <c r="AA63" i="2"/>
  <c r="Y63" i="2"/>
  <c r="B62" i="6" s="1"/>
  <c r="C521" i="11" s="1"/>
  <c r="Q63" i="2"/>
  <c r="L63" i="2" s="1"/>
  <c r="N63" i="2"/>
  <c r="D62" i="6" s="1"/>
  <c r="AH62" i="2"/>
  <c r="AG62" i="2" s="1"/>
  <c r="AA62" i="2"/>
  <c r="Y62" i="2"/>
  <c r="AB62" i="2" s="1"/>
  <c r="Q62" i="2"/>
  <c r="L62" i="2" s="1"/>
  <c r="N62" i="2"/>
  <c r="D61" i="6" s="1"/>
  <c r="E520" i="11" s="1"/>
  <c r="AH61" i="2"/>
  <c r="AG61" i="2" s="1"/>
  <c r="AA61" i="2"/>
  <c r="Y61" i="2"/>
  <c r="Q61" i="2"/>
  <c r="N61" i="2"/>
  <c r="D60" i="6" s="1"/>
  <c r="L61" i="2"/>
  <c r="AH60" i="2"/>
  <c r="AG60" i="2" s="1"/>
  <c r="AA60" i="2"/>
  <c r="Y60" i="2"/>
  <c r="Q60" i="2"/>
  <c r="L60" i="2" s="1"/>
  <c r="N60" i="2"/>
  <c r="D59" i="6" s="1"/>
  <c r="AH59" i="2"/>
  <c r="AG59" i="2" s="1"/>
  <c r="AA59" i="2"/>
  <c r="Y59" i="2"/>
  <c r="Q59" i="2"/>
  <c r="L59" i="2" s="1"/>
  <c r="N59" i="2"/>
  <c r="D58" i="6" s="1"/>
  <c r="AH58" i="2"/>
  <c r="AG58" i="2" s="1"/>
  <c r="AA58" i="2"/>
  <c r="Y58" i="2"/>
  <c r="Q58" i="2"/>
  <c r="L58" i="2" s="1"/>
  <c r="N58" i="2"/>
  <c r="D57" i="6" s="1"/>
  <c r="AH57" i="2"/>
  <c r="AG57" i="2" s="1"/>
  <c r="AA57" i="2"/>
  <c r="Y57" i="2"/>
  <c r="Q57" i="2"/>
  <c r="L57" i="2" s="1"/>
  <c r="N57" i="2"/>
  <c r="D56" i="6" s="1"/>
  <c r="AH56" i="2"/>
  <c r="AG56" i="2" s="1"/>
  <c r="AA56" i="2"/>
  <c r="Y56" i="2"/>
  <c r="Q56" i="2"/>
  <c r="L56" i="2" s="1"/>
  <c r="N56" i="2"/>
  <c r="D55" i="6" s="1"/>
  <c r="AH55" i="2"/>
  <c r="AG55" i="2" s="1"/>
  <c r="AA55" i="2"/>
  <c r="Y55" i="2"/>
  <c r="Q55" i="2"/>
  <c r="N55" i="2"/>
  <c r="D54" i="6" s="1"/>
  <c r="L55" i="2"/>
  <c r="AH54" i="2"/>
  <c r="AG54" i="2" s="1"/>
  <c r="AA54" i="2"/>
  <c r="Y54" i="2"/>
  <c r="Q54" i="2"/>
  <c r="L54" i="2" s="1"/>
  <c r="N54" i="2"/>
  <c r="D53" i="6" s="1"/>
  <c r="AH53" i="2"/>
  <c r="AG53" i="2" s="1"/>
  <c r="Z53" i="2" s="1"/>
  <c r="AA53" i="2"/>
  <c r="Y53" i="2"/>
  <c r="B52" i="6" s="1"/>
  <c r="Q53" i="2"/>
  <c r="L53" i="2" s="1"/>
  <c r="E53" i="2"/>
  <c r="A53" i="2"/>
  <c r="AH52" i="2"/>
  <c r="AG52" i="2" s="1"/>
  <c r="AA52" i="2"/>
  <c r="Y52" i="2"/>
  <c r="B51" i="6" s="1"/>
  <c r="C510" i="11" s="1"/>
  <c r="Q52" i="2"/>
  <c r="L52" i="2" s="1"/>
  <c r="N52" i="2"/>
  <c r="D51" i="6" s="1"/>
  <c r="E510" i="11" s="1"/>
  <c r="AH51" i="2"/>
  <c r="AG51" i="2" s="1"/>
  <c r="E50" i="6" s="1"/>
  <c r="AA51" i="2"/>
  <c r="Y51" i="2"/>
  <c r="Q51" i="2"/>
  <c r="L51" i="2" s="1"/>
  <c r="N51" i="2"/>
  <c r="D50" i="6" s="1"/>
  <c r="AH50" i="2"/>
  <c r="AG50" i="2" s="1"/>
  <c r="AA50" i="2"/>
  <c r="Y50" i="2"/>
  <c r="B49" i="6" s="1"/>
  <c r="C508" i="11" s="1"/>
  <c r="Q50" i="2"/>
  <c r="N50" i="2"/>
  <c r="D49" i="6" s="1"/>
  <c r="AH49" i="2"/>
  <c r="AG49" i="2" s="1"/>
  <c r="AA49" i="2"/>
  <c r="Y49" i="2"/>
  <c r="Q49" i="2"/>
  <c r="N49" i="2"/>
  <c r="D48" i="6" s="1"/>
  <c r="K49" i="2"/>
  <c r="E49" i="2"/>
  <c r="A49" i="2"/>
  <c r="AH48" i="2"/>
  <c r="AG48" i="2"/>
  <c r="AA48" i="2"/>
  <c r="Y48" i="2"/>
  <c r="Q48" i="2"/>
  <c r="N48" i="2"/>
  <c r="D47" i="6" s="1"/>
  <c r="AH47" i="2"/>
  <c r="AG47" i="2" s="1"/>
  <c r="AA47" i="2"/>
  <c r="Y47" i="2"/>
  <c r="B46" i="6" s="1"/>
  <c r="C505" i="11" s="1"/>
  <c r="Q47" i="2"/>
  <c r="L47" i="2" s="1"/>
  <c r="N47" i="2"/>
  <c r="D46" i="6" s="1"/>
  <c r="AH46" i="2"/>
  <c r="AG46" i="2" s="1"/>
  <c r="E45" i="6" s="1"/>
  <c r="AA46" i="2"/>
  <c r="Y46" i="2"/>
  <c r="Q46" i="2"/>
  <c r="L46" i="2" s="1"/>
  <c r="N46" i="2"/>
  <c r="D45" i="6" s="1"/>
  <c r="AH45" i="2"/>
  <c r="AG45" i="2" s="1"/>
  <c r="AA45" i="2"/>
  <c r="Y45" i="2"/>
  <c r="B44" i="6" s="1"/>
  <c r="C503" i="11" s="1"/>
  <c r="Q45" i="2"/>
  <c r="N45" i="2"/>
  <c r="D44" i="6" s="1"/>
  <c r="AH44" i="2"/>
  <c r="AG44" i="2" s="1"/>
  <c r="AA44" i="2"/>
  <c r="Y44" i="2"/>
  <c r="Q44" i="2"/>
  <c r="N44" i="2"/>
  <c r="D43" i="6" s="1"/>
  <c r="AH43" i="2"/>
  <c r="AG43" i="2" s="1"/>
  <c r="AA43" i="2"/>
  <c r="Y43" i="2"/>
  <c r="B42" i="6" s="1"/>
  <c r="C501" i="11" s="1"/>
  <c r="Q43" i="2"/>
  <c r="N43" i="2"/>
  <c r="D42" i="6" s="1"/>
  <c r="E501" i="11" s="1"/>
  <c r="L43" i="2"/>
  <c r="AH42" i="2"/>
  <c r="AG42" i="2" s="1"/>
  <c r="AA42" i="2"/>
  <c r="Y42" i="2"/>
  <c r="Q42" i="2"/>
  <c r="K42" i="2"/>
  <c r="AH41" i="2"/>
  <c r="AG41" i="2" s="1"/>
  <c r="AA41" i="2"/>
  <c r="Y41" i="2"/>
  <c r="Q41" i="2"/>
  <c r="L41" i="2" s="1"/>
  <c r="N41" i="2"/>
  <c r="D40" i="6" s="1"/>
  <c r="AH40" i="2"/>
  <c r="AG40" i="2" s="1"/>
  <c r="AA40" i="2"/>
  <c r="Y40" i="2"/>
  <c r="Q40" i="2"/>
  <c r="L40" i="2" s="1"/>
  <c r="N40" i="2"/>
  <c r="D39" i="6" s="1"/>
  <c r="AH39" i="2"/>
  <c r="AG39" i="2" s="1"/>
  <c r="AA39" i="2"/>
  <c r="Y39" i="2"/>
  <c r="Q39" i="2"/>
  <c r="L39" i="2" s="1"/>
  <c r="N39" i="2"/>
  <c r="D38" i="6" s="1"/>
  <c r="AH38" i="2"/>
  <c r="AG38" i="2" s="1"/>
  <c r="AA38" i="2"/>
  <c r="Y38" i="2"/>
  <c r="Q38" i="2"/>
  <c r="L38" i="2" s="1"/>
  <c r="N38" i="2"/>
  <c r="D37" i="6" s="1"/>
  <c r="K38" i="2"/>
  <c r="E38" i="2"/>
  <c r="A38" i="2"/>
  <c r="AH37" i="2"/>
  <c r="AG37" i="2" s="1"/>
  <c r="AA37" i="2"/>
  <c r="Y37" i="2"/>
  <c r="Q37" i="2"/>
  <c r="L37" i="2" s="1"/>
  <c r="N37" i="2"/>
  <c r="D36" i="6" s="1"/>
  <c r="AH36" i="2"/>
  <c r="AG36" i="2" s="1"/>
  <c r="AA36" i="2"/>
  <c r="Y36" i="2"/>
  <c r="Q36" i="2"/>
  <c r="L36" i="2" s="1"/>
  <c r="N36" i="2"/>
  <c r="D35" i="6" s="1"/>
  <c r="E494" i="11" s="1"/>
  <c r="AH35" i="2"/>
  <c r="AG35" i="2" s="1"/>
  <c r="AA35" i="2"/>
  <c r="Y35" i="2"/>
  <c r="Q35" i="2"/>
  <c r="N35" i="2"/>
  <c r="D34" i="6" s="1"/>
  <c r="L35" i="2"/>
  <c r="AH34" i="2"/>
  <c r="AG34" i="2" s="1"/>
  <c r="E33" i="6" s="1"/>
  <c r="AA34" i="2"/>
  <c r="Z34" i="2"/>
  <c r="Y34" i="2"/>
  <c r="B33" i="6" s="1"/>
  <c r="C492" i="11" s="1"/>
  <c r="Q34" i="2"/>
  <c r="L34" i="2" s="1"/>
  <c r="N34" i="2"/>
  <c r="D33" i="6" s="1"/>
  <c r="AH33" i="2"/>
  <c r="AG33" i="2" s="1"/>
  <c r="AA33" i="2"/>
  <c r="Y33" i="2"/>
  <c r="B32" i="6" s="1"/>
  <c r="C491" i="11" s="1"/>
  <c r="Q33" i="2"/>
  <c r="L33" i="2" s="1"/>
  <c r="N33" i="2"/>
  <c r="D32" i="6" s="1"/>
  <c r="AH32" i="2"/>
  <c r="AG32" i="2" s="1"/>
  <c r="AA32" i="2"/>
  <c r="Y32" i="2"/>
  <c r="Q32" i="2"/>
  <c r="N32" i="2"/>
  <c r="D31" i="6" s="1"/>
  <c r="L32" i="2"/>
  <c r="AH31" i="2"/>
  <c r="AG31" i="2" s="1"/>
  <c r="AA31" i="2"/>
  <c r="Y31" i="2"/>
  <c r="B30" i="6" s="1"/>
  <c r="C489" i="11" s="1"/>
  <c r="Q31" i="2"/>
  <c r="L31" i="2" s="1"/>
  <c r="N31" i="2"/>
  <c r="D30" i="6" s="1"/>
  <c r="E489" i="11" s="1"/>
  <c r="AH30" i="2"/>
  <c r="AG30" i="2" s="1"/>
  <c r="AA30" i="2"/>
  <c r="Y30" i="2"/>
  <c r="B29" i="6" s="1"/>
  <c r="C488" i="11" s="1"/>
  <c r="Q30" i="2"/>
  <c r="L30" i="2" s="1"/>
  <c r="N30" i="2"/>
  <c r="D29" i="6" s="1"/>
  <c r="K30" i="2"/>
  <c r="E30" i="2"/>
  <c r="A30" i="2"/>
  <c r="AH29" i="2"/>
  <c r="AG29" i="2" s="1"/>
  <c r="AA29" i="2"/>
  <c r="Y29" i="2"/>
  <c r="J29" i="2" s="1"/>
  <c r="Q29" i="2"/>
  <c r="L29" i="2" s="1"/>
  <c r="N29" i="2"/>
  <c r="D28" i="6" s="1"/>
  <c r="E487" i="11" s="1"/>
  <c r="K29" i="2"/>
  <c r="E29" i="2"/>
  <c r="A29" i="2"/>
  <c r="AH28" i="2"/>
  <c r="AG28" i="2" s="1"/>
  <c r="AA28" i="2"/>
  <c r="Y28" i="2"/>
  <c r="B27" i="6" s="1"/>
  <c r="C486" i="11" s="1"/>
  <c r="Q28" i="2"/>
  <c r="N28" i="2"/>
  <c r="D27" i="6" s="1"/>
  <c r="L28" i="2"/>
  <c r="K28" i="2"/>
  <c r="E28" i="2"/>
  <c r="A28" i="2"/>
  <c r="AH27" i="2"/>
  <c r="AG27" i="2" s="1"/>
  <c r="AA27" i="2"/>
  <c r="Y27" i="2"/>
  <c r="Q27" i="2"/>
  <c r="L27" i="2" s="1"/>
  <c r="N27" i="2"/>
  <c r="D26" i="6" s="1"/>
  <c r="AH26" i="2"/>
  <c r="AG26" i="2" s="1"/>
  <c r="AA26" i="2"/>
  <c r="Y26" i="2"/>
  <c r="B25" i="6" s="1"/>
  <c r="C484" i="11" s="1"/>
  <c r="Q26" i="2"/>
  <c r="L26" i="2" s="1"/>
  <c r="N26" i="2"/>
  <c r="D25" i="6" s="1"/>
  <c r="AH25" i="2"/>
  <c r="AG25" i="2" s="1"/>
  <c r="AA25" i="2"/>
  <c r="Y25" i="2"/>
  <c r="B24" i="6" s="1"/>
  <c r="C483" i="11" s="1"/>
  <c r="Q25" i="2"/>
  <c r="L25" i="2" s="1"/>
  <c r="N25" i="2"/>
  <c r="D24" i="6" s="1"/>
  <c r="K25" i="2"/>
  <c r="E25" i="2"/>
  <c r="A25" i="2"/>
  <c r="AH24" i="2"/>
  <c r="AG24" i="2" s="1"/>
  <c r="AA24" i="2"/>
  <c r="Y24" i="2"/>
  <c r="Q24" i="2"/>
  <c r="N24" i="2"/>
  <c r="D23" i="6" s="1"/>
  <c r="L24" i="2"/>
  <c r="K24" i="2"/>
  <c r="E24" i="2"/>
  <c r="A24" i="2"/>
  <c r="AH23" i="2"/>
  <c r="AG23" i="2" s="1"/>
  <c r="J23" i="2" s="1"/>
  <c r="AA23" i="2"/>
  <c r="Y23" i="2"/>
  <c r="B22" i="6" s="1"/>
  <c r="C481" i="11" s="1"/>
  <c r="Q23" i="2"/>
  <c r="L23" i="2" s="1"/>
  <c r="N23" i="2"/>
  <c r="D22" i="6" s="1"/>
  <c r="K23" i="2"/>
  <c r="E23" i="2"/>
  <c r="A23" i="2"/>
  <c r="AH22" i="2"/>
  <c r="AG22" i="2" s="1"/>
  <c r="AA22" i="2"/>
  <c r="Y22" i="2"/>
  <c r="Q22" i="2"/>
  <c r="L22" i="2" s="1"/>
  <c r="K22" i="2"/>
  <c r="AH21" i="2"/>
  <c r="AG21" i="2" s="1"/>
  <c r="AA21" i="2"/>
  <c r="Y21" i="2"/>
  <c r="B20" i="6" s="1"/>
  <c r="C479" i="11" s="1"/>
  <c r="Q21" i="2"/>
  <c r="N21" i="2"/>
  <c r="D20" i="6" s="1"/>
  <c r="E479" i="11" s="1"/>
  <c r="AH20" i="2"/>
  <c r="AG20" i="2"/>
  <c r="E19" i="6" s="1"/>
  <c r="AA20" i="2"/>
  <c r="Y20" i="2"/>
  <c r="Q20" i="2"/>
  <c r="L20" i="2" s="1"/>
  <c r="N20" i="2"/>
  <c r="D19" i="6" s="1"/>
  <c r="AH19" i="2"/>
  <c r="AG19" i="2" s="1"/>
  <c r="AA19" i="2"/>
  <c r="Y19" i="2"/>
  <c r="Q19" i="2"/>
  <c r="L19" i="2" s="1"/>
  <c r="N19" i="2"/>
  <c r="D18" i="6" s="1"/>
  <c r="AH18" i="2"/>
  <c r="AG18" i="2" s="1"/>
  <c r="AA18" i="2"/>
  <c r="Y18" i="2"/>
  <c r="B17" i="6" s="1"/>
  <c r="C476" i="11" s="1"/>
  <c r="Q18" i="2"/>
  <c r="N18" i="2"/>
  <c r="D17" i="6" s="1"/>
  <c r="AH17" i="2"/>
  <c r="AG17" i="2" s="1"/>
  <c r="E16" i="6" s="1"/>
  <c r="AA17" i="2"/>
  <c r="Y17" i="2"/>
  <c r="B16" i="6" s="1"/>
  <c r="C475" i="11" s="1"/>
  <c r="Q17" i="2"/>
  <c r="N17" i="2"/>
  <c r="D16" i="6" s="1"/>
  <c r="AH16" i="2"/>
  <c r="AG16" i="2" s="1"/>
  <c r="E15" i="6" s="1"/>
  <c r="AA16" i="2"/>
  <c r="Y16" i="2"/>
  <c r="Q16" i="2"/>
  <c r="L16" i="2" s="1"/>
  <c r="N16" i="2"/>
  <c r="D15" i="6" s="1"/>
  <c r="AH15" i="2"/>
  <c r="AG15" i="2"/>
  <c r="AA15" i="2"/>
  <c r="Y15" i="2"/>
  <c r="Q15" i="2"/>
  <c r="L15" i="2" s="1"/>
  <c r="N15" i="2"/>
  <c r="D14" i="6" s="1"/>
  <c r="E473" i="11" s="1"/>
  <c r="AH14" i="2"/>
  <c r="AG14" i="2" s="1"/>
  <c r="E13" i="6" s="1"/>
  <c r="AA14" i="2"/>
  <c r="Y14" i="2"/>
  <c r="B13" i="6" s="1"/>
  <c r="C472" i="11" s="1"/>
  <c r="Q14" i="2"/>
  <c r="L14" i="2" s="1"/>
  <c r="N14" i="2"/>
  <c r="D13" i="6" s="1"/>
  <c r="AH13" i="2"/>
  <c r="AG13" i="2" s="1"/>
  <c r="E12" i="6" s="1"/>
  <c r="AA13" i="2"/>
  <c r="Y13" i="2"/>
  <c r="Q13" i="2"/>
  <c r="L13" i="2" s="1"/>
  <c r="N13" i="2"/>
  <c r="D12" i="6" s="1"/>
  <c r="K13" i="2"/>
  <c r="E13" i="2"/>
  <c r="A13" i="2"/>
  <c r="AH12" i="2"/>
  <c r="AG12" i="2" s="1"/>
  <c r="AA12" i="2"/>
  <c r="Y12" i="2"/>
  <c r="B11" i="6" s="1"/>
  <c r="C470" i="11" s="1"/>
  <c r="Q12" i="2"/>
  <c r="L12" i="2" s="1"/>
  <c r="N12" i="2"/>
  <c r="D11" i="6" s="1"/>
  <c r="K12" i="2"/>
  <c r="E12" i="2"/>
  <c r="A12" i="2"/>
  <c r="AH11" i="2"/>
  <c r="AG11" i="2" s="1"/>
  <c r="AA11" i="2"/>
  <c r="Y11" i="2"/>
  <c r="B10" i="6" s="1"/>
  <c r="C469" i="11" s="1"/>
  <c r="Q11" i="2"/>
  <c r="N11" i="2"/>
  <c r="D10" i="6" s="1"/>
  <c r="E469" i="11" s="1"/>
  <c r="L11" i="2"/>
  <c r="AH10" i="2"/>
  <c r="AG10" i="2" s="1"/>
  <c r="AA10" i="2"/>
  <c r="Y10" i="2"/>
  <c r="B9" i="6" s="1"/>
  <c r="C468" i="11" s="1"/>
  <c r="Q10" i="2"/>
  <c r="L10" i="2" s="1"/>
  <c r="N10" i="2"/>
  <c r="D9" i="6" s="1"/>
  <c r="E468" i="11" s="1"/>
  <c r="AH9" i="2"/>
  <c r="AG9" i="2" s="1"/>
  <c r="E8" i="6" s="1"/>
  <c r="F467" i="11" s="1"/>
  <c r="AA9" i="2"/>
  <c r="Q9" i="2"/>
  <c r="L9" i="2" s="1"/>
  <c r="N9" i="2"/>
  <c r="D8" i="6" s="1"/>
  <c r="E467" i="11" s="1"/>
  <c r="K9" i="2"/>
  <c r="E9" i="2"/>
  <c r="A9" i="2"/>
  <c r="AH8" i="2"/>
  <c r="AG8" i="2" s="1"/>
  <c r="E7" i="6" s="1"/>
  <c r="AA8" i="2"/>
  <c r="Y8" i="2"/>
  <c r="B7" i="6" s="1"/>
  <c r="C466" i="11" s="1"/>
  <c r="Q8" i="2"/>
  <c r="N8" i="2"/>
  <c r="D7" i="6" s="1"/>
  <c r="AH7" i="2"/>
  <c r="AG7" i="2" s="1"/>
  <c r="E6" i="6" s="1"/>
  <c r="AA7" i="2"/>
  <c r="Y7" i="2"/>
  <c r="B6" i="6" s="1"/>
  <c r="C465" i="11" s="1"/>
  <c r="Q7" i="2"/>
  <c r="N7" i="2"/>
  <c r="D6" i="6" s="1"/>
  <c r="K7" i="2"/>
  <c r="E7" i="2"/>
  <c r="A7" i="2"/>
  <c r="AH6" i="2"/>
  <c r="AG6" i="2"/>
  <c r="E5" i="6" s="1"/>
  <c r="AA6" i="2"/>
  <c r="Y6" i="2"/>
  <c r="Q6" i="2"/>
  <c r="L6" i="2" s="1"/>
  <c r="N6" i="2"/>
  <c r="D5" i="6" s="1"/>
  <c r="AH5" i="2"/>
  <c r="AG5" i="2" s="1"/>
  <c r="E4" i="6" s="1"/>
  <c r="AA5" i="2"/>
  <c r="Y5" i="2"/>
  <c r="Q5" i="2"/>
  <c r="L5" i="2" s="1"/>
  <c r="N5" i="2"/>
  <c r="D4" i="6" s="1"/>
  <c r="AH4" i="2"/>
  <c r="AG4" i="2"/>
  <c r="AA4" i="2"/>
  <c r="Y4" i="2"/>
  <c r="Q4" i="2"/>
  <c r="L4" i="2" s="1"/>
  <c r="N4" i="2"/>
  <c r="D3" i="6" s="1"/>
  <c r="AH3" i="2"/>
  <c r="AG3" i="2"/>
  <c r="AA3" i="2"/>
  <c r="Y3" i="2"/>
  <c r="Q3" i="2"/>
  <c r="L3" i="2" s="1"/>
  <c r="N3" i="2"/>
  <c r="D2" i="6" s="1"/>
  <c r="K3" i="2"/>
  <c r="E3" i="2"/>
  <c r="A3" i="2"/>
  <c r="N1" i="2"/>
  <c r="X461" i="1"/>
  <c r="B460" i="5" s="1"/>
  <c r="P461" i="1"/>
  <c r="M461" i="1"/>
  <c r="D460" i="5" s="1"/>
  <c r="X460" i="1"/>
  <c r="B459" i="5" s="1"/>
  <c r="P460" i="1"/>
  <c r="M460" i="1"/>
  <c r="D459" i="5" s="1"/>
  <c r="C460" i="1"/>
  <c r="A460" i="1"/>
  <c r="X459" i="1"/>
  <c r="B458" i="5" s="1"/>
  <c r="P459" i="1"/>
  <c r="M459" i="1"/>
  <c r="D458" i="5" s="1"/>
  <c r="X458" i="1"/>
  <c r="B457" i="5" s="1"/>
  <c r="P458" i="1"/>
  <c r="H458" i="1"/>
  <c r="C458" i="1"/>
  <c r="X457" i="1"/>
  <c r="B456" i="5" s="1"/>
  <c r="P457" i="1"/>
  <c r="H457" i="1"/>
  <c r="C457" i="1"/>
  <c r="A456" i="5" s="1"/>
  <c r="B456" i="11" s="1"/>
  <c r="A457" i="1"/>
  <c r="X456" i="1"/>
  <c r="B455" i="5" s="1"/>
  <c r="P456" i="1"/>
  <c r="M456" i="1"/>
  <c r="D455" i="5" s="1"/>
  <c r="X455" i="1"/>
  <c r="B454" i="5" s="1"/>
  <c r="P455" i="1"/>
  <c r="M455" i="1"/>
  <c r="D454" i="5" s="1"/>
  <c r="X454" i="1"/>
  <c r="B453" i="5" s="1"/>
  <c r="P454" i="1"/>
  <c r="M454" i="1"/>
  <c r="D453" i="5" s="1"/>
  <c r="X453" i="1"/>
  <c r="B452" i="5" s="1"/>
  <c r="P453" i="1"/>
  <c r="H453" i="1"/>
  <c r="C453" i="1"/>
  <c r="A452" i="5" s="1"/>
  <c r="B452" i="11" s="1"/>
  <c r="X452" i="1"/>
  <c r="B451" i="5" s="1"/>
  <c r="P452" i="1"/>
  <c r="M452" i="1"/>
  <c r="D451" i="5" s="1"/>
  <c r="X451" i="1"/>
  <c r="B450" i="5" s="1"/>
  <c r="P451" i="1"/>
  <c r="H451" i="1"/>
  <c r="C451" i="1"/>
  <c r="A450" i="5" s="1"/>
  <c r="B450" i="11" s="1"/>
  <c r="X450" i="1"/>
  <c r="B449" i="5" s="1"/>
  <c r="P450" i="1"/>
  <c r="M450" i="1"/>
  <c r="D449" i="5" s="1"/>
  <c r="C450" i="1"/>
  <c r="X449" i="1"/>
  <c r="B448" i="5" s="1"/>
  <c r="P449" i="1"/>
  <c r="M449" i="1"/>
  <c r="D448" i="5" s="1"/>
  <c r="X448" i="1"/>
  <c r="B447" i="5" s="1"/>
  <c r="P448" i="1"/>
  <c r="M448" i="1"/>
  <c r="D447" i="5" s="1"/>
  <c r="X447" i="1"/>
  <c r="B446" i="5" s="1"/>
  <c r="P447" i="1"/>
  <c r="M447" i="1"/>
  <c r="D446" i="5" s="1"/>
  <c r="C447" i="1"/>
  <c r="A446" i="5" s="1"/>
  <c r="B446" i="11" s="1"/>
  <c r="X446" i="1"/>
  <c r="B445" i="5" s="1"/>
  <c r="P446" i="1"/>
  <c r="M446" i="1"/>
  <c r="D445" i="5" s="1"/>
  <c r="X445" i="1"/>
  <c r="B444" i="5" s="1"/>
  <c r="P445" i="1"/>
  <c r="M445" i="1"/>
  <c r="D444" i="5" s="1"/>
  <c r="X444" i="1"/>
  <c r="B443" i="5" s="1"/>
  <c r="P444" i="1"/>
  <c r="M444" i="1"/>
  <c r="D443" i="5" s="1"/>
  <c r="E443" i="11" s="1"/>
  <c r="X443" i="1"/>
  <c r="B442" i="5" s="1"/>
  <c r="P443" i="1"/>
  <c r="M443" i="1"/>
  <c r="D442" i="5" s="1"/>
  <c r="X442" i="1"/>
  <c r="B441" i="5" s="1"/>
  <c r="P442" i="1"/>
  <c r="M442" i="1"/>
  <c r="D441" i="5" s="1"/>
  <c r="C442" i="1"/>
  <c r="X441" i="1"/>
  <c r="B440" i="5" s="1"/>
  <c r="P441" i="1"/>
  <c r="M441" i="1"/>
  <c r="D440" i="5" s="1"/>
  <c r="C441" i="1"/>
  <c r="A440" i="5" s="1"/>
  <c r="B440" i="11" s="1"/>
  <c r="A441" i="1"/>
  <c r="X440" i="1"/>
  <c r="B439" i="5" s="1"/>
  <c r="P440" i="1"/>
  <c r="M440" i="1"/>
  <c r="D439" i="5" s="1"/>
  <c r="C440" i="1"/>
  <c r="A439" i="5" s="1"/>
  <c r="B439" i="11" s="1"/>
  <c r="X439" i="1"/>
  <c r="B438" i="5" s="1"/>
  <c r="P439" i="1"/>
  <c r="M439" i="1"/>
  <c r="D438" i="5" s="1"/>
  <c r="X438" i="1"/>
  <c r="B437" i="5" s="1"/>
  <c r="P438" i="1"/>
  <c r="M438" i="1"/>
  <c r="D437" i="5" s="1"/>
  <c r="X437" i="1"/>
  <c r="B436" i="5" s="1"/>
  <c r="P437" i="1"/>
  <c r="M437" i="1"/>
  <c r="D436" i="5" s="1"/>
  <c r="C437" i="1"/>
  <c r="A436" i="5" s="1"/>
  <c r="B436" i="11" s="1"/>
  <c r="A437" i="1"/>
  <c r="X436" i="1"/>
  <c r="B435" i="5" s="1"/>
  <c r="P436" i="1"/>
  <c r="M436" i="1"/>
  <c r="D435" i="5" s="1"/>
  <c r="X435" i="1"/>
  <c r="B434" i="5" s="1"/>
  <c r="P435" i="1"/>
  <c r="M435" i="1"/>
  <c r="D434" i="5" s="1"/>
  <c r="X434" i="1"/>
  <c r="B433" i="5" s="1"/>
  <c r="P434" i="1"/>
  <c r="M434" i="1"/>
  <c r="D433" i="5" s="1"/>
  <c r="C434" i="1"/>
  <c r="X433" i="1"/>
  <c r="B432" i="5" s="1"/>
  <c r="P433" i="1"/>
  <c r="M433" i="1"/>
  <c r="D432" i="5" s="1"/>
  <c r="X432" i="1"/>
  <c r="B431" i="5" s="1"/>
  <c r="P432" i="1"/>
  <c r="M432" i="1"/>
  <c r="D431" i="5" s="1"/>
  <c r="X431" i="1"/>
  <c r="B430" i="5" s="1"/>
  <c r="P431" i="1"/>
  <c r="H431" i="1"/>
  <c r="C431" i="1"/>
  <c r="A431" i="1" s="1"/>
  <c r="X430" i="1"/>
  <c r="B429" i="5" s="1"/>
  <c r="P430" i="1"/>
  <c r="H430" i="1"/>
  <c r="C430" i="1"/>
  <c r="A429" i="5" s="1"/>
  <c r="B429" i="11" s="1"/>
  <c r="X429" i="1"/>
  <c r="B428" i="5" s="1"/>
  <c r="P429" i="1"/>
  <c r="M429" i="1"/>
  <c r="D428" i="5" s="1"/>
  <c r="X428" i="1"/>
  <c r="B427" i="5" s="1"/>
  <c r="P428" i="1"/>
  <c r="M428" i="1"/>
  <c r="D427" i="5" s="1"/>
  <c r="E427" i="11" s="1"/>
  <c r="X427" i="1"/>
  <c r="B426" i="5" s="1"/>
  <c r="P427" i="1"/>
  <c r="M427" i="1"/>
  <c r="D426" i="5" s="1"/>
  <c r="E426" i="11" s="1"/>
  <c r="X426" i="1"/>
  <c r="B425" i="5" s="1"/>
  <c r="P426" i="1"/>
  <c r="M426" i="1"/>
  <c r="D425" i="5" s="1"/>
  <c r="C426" i="1"/>
  <c r="C427" i="1" s="1"/>
  <c r="A426" i="5" s="1"/>
  <c r="B426" i="11" s="1"/>
  <c r="X425" i="1"/>
  <c r="B424" i="5" s="1"/>
  <c r="P425" i="1"/>
  <c r="M425" i="1"/>
  <c r="D424" i="5" s="1"/>
  <c r="C425" i="1"/>
  <c r="X424" i="1"/>
  <c r="B423" i="5" s="1"/>
  <c r="P424" i="1"/>
  <c r="M424" i="1"/>
  <c r="D423" i="5" s="1"/>
  <c r="X423" i="1"/>
  <c r="B422" i="5" s="1"/>
  <c r="P423" i="1"/>
  <c r="M423" i="1"/>
  <c r="D422" i="5" s="1"/>
  <c r="X422" i="1"/>
  <c r="B421" i="5" s="1"/>
  <c r="P422" i="1"/>
  <c r="M422" i="1"/>
  <c r="D421" i="5" s="1"/>
  <c r="C422" i="1"/>
  <c r="A422" i="1"/>
  <c r="X421" i="1"/>
  <c r="B420" i="5" s="1"/>
  <c r="P421" i="1"/>
  <c r="M421" i="1"/>
  <c r="D420" i="5" s="1"/>
  <c r="E420" i="11" s="1"/>
  <c r="C421" i="1"/>
  <c r="X420" i="1"/>
  <c r="B419" i="5" s="1"/>
  <c r="P420" i="1"/>
  <c r="M420" i="1"/>
  <c r="D419" i="5" s="1"/>
  <c r="X419" i="1"/>
  <c r="B418" i="5" s="1"/>
  <c r="P419" i="1"/>
  <c r="M419" i="1"/>
  <c r="D418" i="5" s="1"/>
  <c r="X418" i="1"/>
  <c r="B417" i="5" s="1"/>
  <c r="P418" i="1"/>
  <c r="M418" i="1"/>
  <c r="D417" i="5" s="1"/>
  <c r="X417" i="1"/>
  <c r="B416" i="5" s="1"/>
  <c r="P417" i="1"/>
  <c r="M417" i="1"/>
  <c r="D416" i="5" s="1"/>
  <c r="C417" i="1"/>
  <c r="X416" i="1"/>
  <c r="B415" i="5" s="1"/>
  <c r="P416" i="1"/>
  <c r="M416" i="1"/>
  <c r="D415" i="5" s="1"/>
  <c r="X415" i="1"/>
  <c r="B414" i="5" s="1"/>
  <c r="P415" i="1"/>
  <c r="M415" i="1"/>
  <c r="D414" i="5" s="1"/>
  <c r="E414" i="11" s="1"/>
  <c r="X414" i="1"/>
  <c r="B413" i="5" s="1"/>
  <c r="P414" i="1"/>
  <c r="M414" i="1"/>
  <c r="D413" i="5" s="1"/>
  <c r="C414" i="1"/>
  <c r="A414" i="1" s="1"/>
  <c r="X413" i="1"/>
  <c r="B412" i="5" s="1"/>
  <c r="P413" i="1"/>
  <c r="M413" i="1"/>
  <c r="D412" i="5" s="1"/>
  <c r="E412" i="11" s="1"/>
  <c r="X412" i="1"/>
  <c r="B411" i="5" s="1"/>
  <c r="P412" i="1"/>
  <c r="M412" i="1"/>
  <c r="D411" i="5" s="1"/>
  <c r="X411" i="1"/>
  <c r="B410" i="5" s="1"/>
  <c r="P411" i="1"/>
  <c r="M411" i="1"/>
  <c r="D410" i="5" s="1"/>
  <c r="C411" i="1"/>
  <c r="A410" i="5" s="1"/>
  <c r="B410" i="11" s="1"/>
  <c r="X410" i="1"/>
  <c r="B409" i="5" s="1"/>
  <c r="P410" i="1"/>
  <c r="M410" i="1"/>
  <c r="D409" i="5" s="1"/>
  <c r="X409" i="1"/>
  <c r="B408" i="5" s="1"/>
  <c r="P409" i="1"/>
  <c r="M409" i="1"/>
  <c r="D408" i="5" s="1"/>
  <c r="E408" i="11" s="1"/>
  <c r="X408" i="1"/>
  <c r="B407" i="5" s="1"/>
  <c r="P408" i="1"/>
  <c r="M408" i="1"/>
  <c r="D407" i="5" s="1"/>
  <c r="X407" i="1"/>
  <c r="B406" i="5" s="1"/>
  <c r="P407" i="1"/>
  <c r="M407" i="1"/>
  <c r="D406" i="5" s="1"/>
  <c r="H407" i="1"/>
  <c r="C407" i="1"/>
  <c r="A407" i="1"/>
  <c r="X406" i="1"/>
  <c r="B405" i="5" s="1"/>
  <c r="P406" i="1"/>
  <c r="M406" i="1"/>
  <c r="D405" i="5" s="1"/>
  <c r="X405" i="1"/>
  <c r="B404" i="5" s="1"/>
  <c r="P405" i="1"/>
  <c r="M405" i="1"/>
  <c r="D404" i="5" s="1"/>
  <c r="X404" i="1"/>
  <c r="B403" i="5" s="1"/>
  <c r="P404" i="1"/>
  <c r="M404" i="1"/>
  <c r="D403" i="5" s="1"/>
  <c r="X403" i="1"/>
  <c r="B402" i="5" s="1"/>
  <c r="P403" i="1"/>
  <c r="M403" i="1"/>
  <c r="D402" i="5" s="1"/>
  <c r="E402" i="11" s="1"/>
  <c r="X402" i="1"/>
  <c r="B401" i="5" s="1"/>
  <c r="P402" i="1"/>
  <c r="M402" i="1"/>
  <c r="D401" i="5" s="1"/>
  <c r="C402" i="1"/>
  <c r="C403" i="1" s="1"/>
  <c r="X401" i="1"/>
  <c r="B400" i="5" s="1"/>
  <c r="P401" i="1"/>
  <c r="M401" i="1"/>
  <c r="D400" i="5" s="1"/>
  <c r="C401" i="1"/>
  <c r="A400" i="5" s="1"/>
  <c r="B400" i="11" s="1"/>
  <c r="X400" i="1"/>
  <c r="B399" i="5" s="1"/>
  <c r="P400" i="1"/>
  <c r="M400" i="1"/>
  <c r="D399" i="5" s="1"/>
  <c r="E399" i="11" s="1"/>
  <c r="X399" i="1"/>
  <c r="B398" i="5" s="1"/>
  <c r="P399" i="1"/>
  <c r="M399" i="1"/>
  <c r="D398" i="5" s="1"/>
  <c r="X398" i="1"/>
  <c r="B397" i="5" s="1"/>
  <c r="P398" i="1"/>
  <c r="M398" i="1"/>
  <c r="D397" i="5" s="1"/>
  <c r="C398" i="1"/>
  <c r="X397" i="1"/>
  <c r="B396" i="5" s="1"/>
  <c r="P397" i="1"/>
  <c r="M397" i="1"/>
  <c r="D396" i="5" s="1"/>
  <c r="C397" i="1"/>
  <c r="A396" i="5" s="1"/>
  <c r="B396" i="11" s="1"/>
  <c r="A397" i="1"/>
  <c r="X396" i="1"/>
  <c r="B395" i="5" s="1"/>
  <c r="P396" i="1"/>
  <c r="M396" i="1"/>
  <c r="D395" i="5" s="1"/>
  <c r="X395" i="1"/>
  <c r="B394" i="5" s="1"/>
  <c r="P395" i="1"/>
  <c r="M395" i="1"/>
  <c r="D394" i="5" s="1"/>
  <c r="X394" i="1"/>
  <c r="B393" i="5" s="1"/>
  <c r="P394" i="1"/>
  <c r="M394" i="1"/>
  <c r="D393" i="5" s="1"/>
  <c r="C394" i="1"/>
  <c r="X393" i="1"/>
  <c r="B392" i="5" s="1"/>
  <c r="P393" i="1"/>
  <c r="M393" i="1"/>
  <c r="D392" i="5" s="1"/>
  <c r="H393" i="1"/>
  <c r="C393" i="1"/>
  <c r="X392" i="1"/>
  <c r="B391" i="5" s="1"/>
  <c r="P392" i="1"/>
  <c r="M392" i="1"/>
  <c r="D391" i="5" s="1"/>
  <c r="H392" i="1"/>
  <c r="C392" i="1"/>
  <c r="X391" i="1"/>
  <c r="B390" i="5" s="1"/>
  <c r="P391" i="1"/>
  <c r="M391" i="1"/>
  <c r="D390" i="5" s="1"/>
  <c r="H391" i="1"/>
  <c r="C391" i="1"/>
  <c r="X390" i="1"/>
  <c r="B389" i="5" s="1"/>
  <c r="P390" i="1"/>
  <c r="M390" i="1"/>
  <c r="D389" i="5" s="1"/>
  <c r="X389" i="1"/>
  <c r="B388" i="5" s="1"/>
  <c r="P389" i="1"/>
  <c r="M389" i="1"/>
  <c r="D388" i="5" s="1"/>
  <c r="X388" i="1"/>
  <c r="B387" i="5" s="1"/>
  <c r="P388" i="1"/>
  <c r="M388" i="1"/>
  <c r="D387" i="5" s="1"/>
  <c r="C388" i="1"/>
  <c r="A387" i="5" s="1"/>
  <c r="B387" i="11" s="1"/>
  <c r="X387" i="1"/>
  <c r="B386" i="5" s="1"/>
  <c r="P387" i="1"/>
  <c r="M387" i="1"/>
  <c r="D386" i="5" s="1"/>
  <c r="H387" i="1"/>
  <c r="C387" i="1"/>
  <c r="X386" i="1"/>
  <c r="B385" i="5" s="1"/>
  <c r="P386" i="1"/>
  <c r="M386" i="1"/>
  <c r="D385" i="5" s="1"/>
  <c r="X385" i="1"/>
  <c r="B384" i="5" s="1"/>
  <c r="P385" i="1"/>
  <c r="H385" i="1"/>
  <c r="C385" i="1"/>
  <c r="A384" i="5" s="1"/>
  <c r="B384" i="11" s="1"/>
  <c r="A385" i="1"/>
  <c r="X384" i="1"/>
  <c r="B383" i="5" s="1"/>
  <c r="P384" i="1"/>
  <c r="M384" i="1"/>
  <c r="D383" i="5" s="1"/>
  <c r="X383" i="1"/>
  <c r="B382" i="5" s="1"/>
  <c r="P383" i="1"/>
  <c r="M383" i="1"/>
  <c r="D382" i="5" s="1"/>
  <c r="C383" i="1"/>
  <c r="X382" i="1"/>
  <c r="B381" i="5" s="1"/>
  <c r="P382" i="1"/>
  <c r="M382" i="1"/>
  <c r="D381" i="5" s="1"/>
  <c r="E381" i="11" s="1"/>
  <c r="X381" i="1"/>
  <c r="B380" i="5" s="1"/>
  <c r="P381" i="1"/>
  <c r="M381" i="1"/>
  <c r="D380" i="5" s="1"/>
  <c r="C381" i="1"/>
  <c r="A380" i="5" s="1"/>
  <c r="B380" i="11" s="1"/>
  <c r="A381" i="1"/>
  <c r="X380" i="1"/>
  <c r="B379" i="5" s="1"/>
  <c r="P380" i="1"/>
  <c r="M380" i="1"/>
  <c r="D379" i="5" s="1"/>
  <c r="X379" i="1"/>
  <c r="B378" i="5" s="1"/>
  <c r="P379" i="1"/>
  <c r="M379" i="1"/>
  <c r="D378" i="5" s="1"/>
  <c r="X378" i="1"/>
  <c r="B377" i="5" s="1"/>
  <c r="P378" i="1"/>
  <c r="M378" i="1"/>
  <c r="D377" i="5" s="1"/>
  <c r="C378" i="1"/>
  <c r="A377" i="5" s="1"/>
  <c r="B377" i="11" s="1"/>
  <c r="X377" i="1"/>
  <c r="B376" i="5" s="1"/>
  <c r="P377" i="1"/>
  <c r="M377" i="1"/>
  <c r="D376" i="5" s="1"/>
  <c r="X376" i="1"/>
  <c r="B375" i="5" s="1"/>
  <c r="P376" i="1"/>
  <c r="M376" i="1"/>
  <c r="D375" i="5" s="1"/>
  <c r="X375" i="1"/>
  <c r="B374" i="5" s="1"/>
  <c r="P375" i="1"/>
  <c r="M375" i="1"/>
  <c r="D374" i="5" s="1"/>
  <c r="C375" i="1"/>
  <c r="X374" i="1"/>
  <c r="B373" i="5" s="1"/>
  <c r="P374" i="1"/>
  <c r="M374" i="1"/>
  <c r="D373" i="5" s="1"/>
  <c r="E373" i="11" s="1"/>
  <c r="X373" i="1"/>
  <c r="B372" i="5" s="1"/>
  <c r="P373" i="1"/>
  <c r="M373" i="1"/>
  <c r="D372" i="5" s="1"/>
  <c r="X372" i="1"/>
  <c r="B371" i="5" s="1"/>
  <c r="P372" i="1"/>
  <c r="M372" i="1"/>
  <c r="D371" i="5" s="1"/>
  <c r="X371" i="1"/>
  <c r="B370" i="5" s="1"/>
  <c r="P371" i="1"/>
  <c r="M371" i="1"/>
  <c r="D370" i="5" s="1"/>
  <c r="X370" i="1"/>
  <c r="B369" i="5" s="1"/>
  <c r="P370" i="1"/>
  <c r="M370" i="1"/>
  <c r="D369" i="5" s="1"/>
  <c r="X369" i="1"/>
  <c r="B368" i="5" s="1"/>
  <c r="P369" i="1"/>
  <c r="M369" i="1"/>
  <c r="D368" i="5" s="1"/>
  <c r="C369" i="1"/>
  <c r="A368" i="5" s="1"/>
  <c r="B368" i="11" s="1"/>
  <c r="X368" i="1"/>
  <c r="B367" i="5" s="1"/>
  <c r="P368" i="1"/>
  <c r="M368" i="1"/>
  <c r="D367" i="5" s="1"/>
  <c r="X367" i="1"/>
  <c r="B366" i="5" s="1"/>
  <c r="P367" i="1"/>
  <c r="M367" i="1"/>
  <c r="D366" i="5" s="1"/>
  <c r="C367" i="1"/>
  <c r="A366" i="5" s="1"/>
  <c r="B366" i="11" s="1"/>
  <c r="X366" i="1"/>
  <c r="B365" i="5" s="1"/>
  <c r="P366" i="1"/>
  <c r="M366" i="1"/>
  <c r="D365" i="5" s="1"/>
  <c r="H366" i="1"/>
  <c r="C366" i="1"/>
  <c r="A365" i="5" s="1"/>
  <c r="B365" i="11" s="1"/>
  <c r="A366" i="1"/>
  <c r="X365" i="1"/>
  <c r="B364" i="5" s="1"/>
  <c r="P365" i="1"/>
  <c r="H365" i="1"/>
  <c r="C365" i="1"/>
  <c r="X364" i="1"/>
  <c r="B363" i="5" s="1"/>
  <c r="P364" i="1"/>
  <c r="M364" i="1"/>
  <c r="D363" i="5" s="1"/>
  <c r="C364" i="1"/>
  <c r="X363" i="1"/>
  <c r="B362" i="5" s="1"/>
  <c r="P363" i="1"/>
  <c r="M363" i="1"/>
  <c r="D362" i="5" s="1"/>
  <c r="H363" i="1"/>
  <c r="C363" i="1"/>
  <c r="A362" i="5" s="1"/>
  <c r="B362" i="11" s="1"/>
  <c r="X362" i="1"/>
  <c r="B361" i="5" s="1"/>
  <c r="P362" i="1"/>
  <c r="M362" i="1"/>
  <c r="D361" i="5" s="1"/>
  <c r="C362" i="1"/>
  <c r="X361" i="1"/>
  <c r="B360" i="5" s="1"/>
  <c r="P361" i="1"/>
  <c r="M361" i="1"/>
  <c r="D360" i="5" s="1"/>
  <c r="C361" i="1"/>
  <c r="X360" i="1"/>
  <c r="B359" i="5" s="1"/>
  <c r="P360" i="1"/>
  <c r="M360" i="1"/>
  <c r="D359" i="5" s="1"/>
  <c r="E359" i="11" s="1"/>
  <c r="X359" i="1"/>
  <c r="B358" i="5" s="1"/>
  <c r="P359" i="1"/>
  <c r="M359" i="1"/>
  <c r="D358" i="5" s="1"/>
  <c r="E358" i="11" s="1"/>
  <c r="X358" i="1"/>
  <c r="B357" i="5" s="1"/>
  <c r="P358" i="1"/>
  <c r="M358" i="1"/>
  <c r="D357" i="5" s="1"/>
  <c r="C358" i="1"/>
  <c r="A358" i="1"/>
  <c r="X357" i="1"/>
  <c r="B356" i="5" s="1"/>
  <c r="P357" i="1"/>
  <c r="M357" i="1"/>
  <c r="D356" i="5" s="1"/>
  <c r="E356" i="11" s="1"/>
  <c r="X356" i="1"/>
  <c r="B355" i="5" s="1"/>
  <c r="P356" i="1"/>
  <c r="M356" i="1"/>
  <c r="D355" i="5" s="1"/>
  <c r="C356" i="1"/>
  <c r="X355" i="1"/>
  <c r="B354" i="5" s="1"/>
  <c r="P355" i="1"/>
  <c r="M355" i="1"/>
  <c r="D354" i="5" s="1"/>
  <c r="X354" i="1"/>
  <c r="B353" i="5" s="1"/>
  <c r="P354" i="1"/>
  <c r="M354" i="1"/>
  <c r="D353" i="5" s="1"/>
  <c r="C354" i="1"/>
  <c r="X353" i="1"/>
  <c r="B352" i="5" s="1"/>
  <c r="P353" i="1"/>
  <c r="M353" i="1"/>
  <c r="D352" i="5" s="1"/>
  <c r="H353" i="1"/>
  <c r="C353" i="1"/>
  <c r="X352" i="1"/>
  <c r="B351" i="5" s="1"/>
  <c r="P352" i="1"/>
  <c r="M352" i="1"/>
  <c r="D351" i="5" s="1"/>
  <c r="X351" i="1"/>
  <c r="B350" i="5" s="1"/>
  <c r="P351" i="1"/>
  <c r="M351" i="1"/>
  <c r="D350" i="5" s="1"/>
  <c r="H351" i="1"/>
  <c r="C351" i="1"/>
  <c r="A351" i="1" s="1"/>
  <c r="X350" i="1"/>
  <c r="B349" i="5" s="1"/>
  <c r="P350" i="1"/>
  <c r="M350" i="1"/>
  <c r="D349" i="5" s="1"/>
  <c r="H350" i="1"/>
  <c r="C350" i="1"/>
  <c r="A349" i="5" s="1"/>
  <c r="B349" i="11" s="1"/>
  <c r="X349" i="1"/>
  <c r="B348" i="5" s="1"/>
  <c r="P349" i="1"/>
  <c r="M349" i="1"/>
  <c r="D348" i="5" s="1"/>
  <c r="H349" i="1"/>
  <c r="C349" i="1"/>
  <c r="A348" i="5" s="1"/>
  <c r="B348" i="11" s="1"/>
  <c r="A349" i="1"/>
  <c r="X348" i="1"/>
  <c r="B347" i="5" s="1"/>
  <c r="P348" i="1"/>
  <c r="M348" i="1"/>
  <c r="D347" i="5" s="1"/>
  <c r="X347" i="1"/>
  <c r="B346" i="5" s="1"/>
  <c r="P347" i="1"/>
  <c r="M347" i="1"/>
  <c r="D346" i="5" s="1"/>
  <c r="C347" i="1"/>
  <c r="A346" i="5" s="1"/>
  <c r="B346" i="11" s="1"/>
  <c r="X346" i="1"/>
  <c r="B345" i="5" s="1"/>
  <c r="P346" i="1"/>
  <c r="M346" i="1"/>
  <c r="D345" i="5" s="1"/>
  <c r="X345" i="1"/>
  <c r="B344" i="5" s="1"/>
  <c r="P345" i="1"/>
  <c r="M345" i="1"/>
  <c r="D344" i="5" s="1"/>
  <c r="X344" i="1"/>
  <c r="B343" i="5" s="1"/>
  <c r="P344" i="1"/>
  <c r="M344" i="1"/>
  <c r="D343" i="5" s="1"/>
  <c r="C344" i="1"/>
  <c r="A343" i="5" s="1"/>
  <c r="B343" i="11" s="1"/>
  <c r="X343" i="1"/>
  <c r="B342" i="5" s="1"/>
  <c r="P343" i="1"/>
  <c r="M343" i="1"/>
  <c r="D342" i="5" s="1"/>
  <c r="E342" i="11" s="1"/>
  <c r="X342" i="1"/>
  <c r="B341" i="5" s="1"/>
  <c r="P342" i="1"/>
  <c r="M342" i="1"/>
  <c r="D341" i="5" s="1"/>
  <c r="X341" i="1"/>
  <c r="B340" i="5" s="1"/>
  <c r="P341" i="1"/>
  <c r="M341" i="1"/>
  <c r="D340" i="5" s="1"/>
  <c r="X340" i="1"/>
  <c r="B339" i="5" s="1"/>
  <c r="P340" i="1"/>
  <c r="M340" i="1"/>
  <c r="D339" i="5" s="1"/>
  <c r="C340" i="1"/>
  <c r="A339" i="5" s="1"/>
  <c r="B339" i="11" s="1"/>
  <c r="X339" i="1"/>
  <c r="B338" i="5" s="1"/>
  <c r="P339" i="1"/>
  <c r="M339" i="1"/>
  <c r="D338" i="5" s="1"/>
  <c r="X338" i="1"/>
  <c r="B337" i="5" s="1"/>
  <c r="P338" i="1"/>
  <c r="M338" i="1"/>
  <c r="D337" i="5" s="1"/>
  <c r="X337" i="1"/>
  <c r="B336" i="5" s="1"/>
  <c r="P337" i="1"/>
  <c r="M337" i="1"/>
  <c r="D336" i="5" s="1"/>
  <c r="X336" i="1"/>
  <c r="B335" i="5" s="1"/>
  <c r="P336" i="1"/>
  <c r="M336" i="1"/>
  <c r="D335" i="5" s="1"/>
  <c r="X335" i="1"/>
  <c r="B334" i="5" s="1"/>
  <c r="P335" i="1"/>
  <c r="M335" i="1"/>
  <c r="D334" i="5" s="1"/>
  <c r="X334" i="1"/>
  <c r="B333" i="5" s="1"/>
  <c r="P334" i="1"/>
  <c r="H334" i="1"/>
  <c r="C334" i="1"/>
  <c r="A334" i="1" s="1"/>
  <c r="X333" i="1"/>
  <c r="B332" i="5" s="1"/>
  <c r="P333" i="1"/>
  <c r="M333" i="1"/>
  <c r="D332" i="5" s="1"/>
  <c r="E332" i="11" s="1"/>
  <c r="X332" i="1"/>
  <c r="B331" i="5" s="1"/>
  <c r="P332" i="1"/>
  <c r="M332" i="1"/>
  <c r="D331" i="5" s="1"/>
  <c r="X331" i="1"/>
  <c r="B330" i="5" s="1"/>
  <c r="P331" i="1"/>
  <c r="M331" i="1"/>
  <c r="D330" i="5" s="1"/>
  <c r="X330" i="1"/>
  <c r="B329" i="5" s="1"/>
  <c r="P330" i="1"/>
  <c r="M330" i="1"/>
  <c r="D329" i="5" s="1"/>
  <c r="H330" i="1"/>
  <c r="C330" i="1"/>
  <c r="A330" i="1"/>
  <c r="X329" i="1"/>
  <c r="B328" i="5" s="1"/>
  <c r="P329" i="1"/>
  <c r="M329" i="1"/>
  <c r="D328" i="5" s="1"/>
  <c r="E328" i="11" s="1"/>
  <c r="X328" i="1"/>
  <c r="B327" i="5" s="1"/>
  <c r="P328" i="1"/>
  <c r="M328" i="1"/>
  <c r="D327" i="5" s="1"/>
  <c r="X327" i="1"/>
  <c r="B326" i="5" s="1"/>
  <c r="P327" i="1"/>
  <c r="M327" i="1"/>
  <c r="D326" i="5" s="1"/>
  <c r="C327" i="1"/>
  <c r="X326" i="1"/>
  <c r="B325" i="5" s="1"/>
  <c r="P326" i="1"/>
  <c r="M326" i="1"/>
  <c r="D325" i="5" s="1"/>
  <c r="C326" i="1"/>
  <c r="X325" i="1"/>
  <c r="B324" i="5" s="1"/>
  <c r="P325" i="1"/>
  <c r="M325" i="1"/>
  <c r="D324" i="5" s="1"/>
  <c r="E324" i="11" s="1"/>
  <c r="C325" i="1"/>
  <c r="X324" i="1"/>
  <c r="B323" i="5" s="1"/>
  <c r="P324" i="1"/>
  <c r="M324" i="1"/>
  <c r="D323" i="5" s="1"/>
  <c r="C324" i="1"/>
  <c r="A323" i="5" s="1"/>
  <c r="B323" i="11" s="1"/>
  <c r="A324" i="1"/>
  <c r="X323" i="1"/>
  <c r="B322" i="5" s="1"/>
  <c r="P323" i="1"/>
  <c r="M323" i="1"/>
  <c r="D322" i="5" s="1"/>
  <c r="X322" i="1"/>
  <c r="B321" i="5" s="1"/>
  <c r="P322" i="1"/>
  <c r="M322" i="1"/>
  <c r="D321" i="5" s="1"/>
  <c r="X321" i="1"/>
  <c r="B320" i="5" s="1"/>
  <c r="P321" i="1"/>
  <c r="M321" i="1"/>
  <c r="D320" i="5" s="1"/>
  <c r="C321" i="1"/>
  <c r="A320" i="5" s="1"/>
  <c r="B320" i="11" s="1"/>
  <c r="X320" i="1"/>
  <c r="B319" i="5" s="1"/>
  <c r="P320" i="1"/>
  <c r="M320" i="1"/>
  <c r="D319" i="5" s="1"/>
  <c r="C320" i="1"/>
  <c r="A319" i="5" s="1"/>
  <c r="B319" i="11" s="1"/>
  <c r="X319" i="1"/>
  <c r="B318" i="5" s="1"/>
  <c r="P319" i="1"/>
  <c r="M319" i="1"/>
  <c r="D318" i="5" s="1"/>
  <c r="X318" i="1"/>
  <c r="B317" i="5" s="1"/>
  <c r="P318" i="1"/>
  <c r="M318" i="1"/>
  <c r="D317" i="5" s="1"/>
  <c r="X317" i="1"/>
  <c r="B316" i="5" s="1"/>
  <c r="P317" i="1"/>
  <c r="M317" i="1"/>
  <c r="D316" i="5" s="1"/>
  <c r="C317" i="1"/>
  <c r="A316" i="5" s="1"/>
  <c r="B316" i="11" s="1"/>
  <c r="X316" i="1"/>
  <c r="B315" i="5" s="1"/>
  <c r="P316" i="1"/>
  <c r="M316" i="1"/>
  <c r="D315" i="5" s="1"/>
  <c r="E315" i="11" s="1"/>
  <c r="X315" i="1"/>
  <c r="B314" i="5" s="1"/>
  <c r="P315" i="1"/>
  <c r="M315" i="1"/>
  <c r="D314" i="5" s="1"/>
  <c r="E314" i="11" s="1"/>
  <c r="X314" i="1"/>
  <c r="B313" i="5" s="1"/>
  <c r="P314" i="1"/>
  <c r="M314" i="1"/>
  <c r="D313" i="5" s="1"/>
  <c r="E313" i="11" s="1"/>
  <c r="X313" i="1"/>
  <c r="B312" i="5" s="1"/>
  <c r="P313" i="1"/>
  <c r="M313" i="1"/>
  <c r="D312" i="5" s="1"/>
  <c r="X312" i="1"/>
  <c r="B311" i="5" s="1"/>
  <c r="P312" i="1"/>
  <c r="M312" i="1"/>
  <c r="D311" i="5" s="1"/>
  <c r="X311" i="1"/>
  <c r="B310" i="5" s="1"/>
  <c r="P311" i="1"/>
  <c r="M311" i="1"/>
  <c r="D310" i="5" s="1"/>
  <c r="C311" i="1"/>
  <c r="A310" i="5" s="1"/>
  <c r="B310" i="11" s="1"/>
  <c r="X310" i="1"/>
  <c r="B309" i="5" s="1"/>
  <c r="P310" i="1"/>
  <c r="M310" i="1"/>
  <c r="D309" i="5" s="1"/>
  <c r="C310" i="1"/>
  <c r="A309" i="5" s="1"/>
  <c r="B309" i="11" s="1"/>
  <c r="A310" i="1"/>
  <c r="X309" i="1"/>
  <c r="B308" i="5" s="1"/>
  <c r="P309" i="1"/>
  <c r="M309" i="1"/>
  <c r="D308" i="5" s="1"/>
  <c r="E308" i="11" s="1"/>
  <c r="X308" i="1"/>
  <c r="B307" i="5" s="1"/>
  <c r="P308" i="1"/>
  <c r="M308" i="1"/>
  <c r="D307" i="5" s="1"/>
  <c r="X307" i="1"/>
  <c r="B306" i="5" s="1"/>
  <c r="P307" i="1"/>
  <c r="M307" i="1"/>
  <c r="D306" i="5" s="1"/>
  <c r="X306" i="1"/>
  <c r="B305" i="5" s="1"/>
  <c r="P306" i="1"/>
  <c r="M306" i="1"/>
  <c r="D305" i="5" s="1"/>
  <c r="X305" i="1"/>
  <c r="B304" i="5" s="1"/>
  <c r="P305" i="1"/>
  <c r="H305" i="1"/>
  <c r="C305" i="1"/>
  <c r="C306" i="1" s="1"/>
  <c r="X304" i="1"/>
  <c r="B303" i="5" s="1"/>
  <c r="P304" i="1"/>
  <c r="M304" i="1"/>
  <c r="D303" i="5" s="1"/>
  <c r="E303" i="11" s="1"/>
  <c r="X303" i="1"/>
  <c r="B302" i="5" s="1"/>
  <c r="P303" i="1"/>
  <c r="M303" i="1"/>
  <c r="D302" i="5" s="1"/>
  <c r="X302" i="1"/>
  <c r="B301" i="5" s="1"/>
  <c r="P302" i="1"/>
  <c r="M302" i="1"/>
  <c r="D301" i="5" s="1"/>
  <c r="X301" i="1"/>
  <c r="B300" i="5" s="1"/>
  <c r="P301" i="1"/>
  <c r="M301" i="1"/>
  <c r="D300" i="5" s="1"/>
  <c r="C301" i="1"/>
  <c r="A300" i="5" s="1"/>
  <c r="B300" i="11" s="1"/>
  <c r="X300" i="1"/>
  <c r="B299" i="5" s="1"/>
  <c r="P300" i="1"/>
  <c r="M300" i="1"/>
  <c r="D299" i="5" s="1"/>
  <c r="J299" i="5" s="1"/>
  <c r="K299" i="11" s="1"/>
  <c r="C300" i="1"/>
  <c r="A299" i="5" s="1"/>
  <c r="B299" i="11" s="1"/>
  <c r="X299" i="1"/>
  <c r="B298" i="5" s="1"/>
  <c r="P299" i="1"/>
  <c r="M299" i="1"/>
  <c r="D298" i="5" s="1"/>
  <c r="X298" i="1"/>
  <c r="B297" i="5" s="1"/>
  <c r="P298" i="1"/>
  <c r="M298" i="1"/>
  <c r="D297" i="5" s="1"/>
  <c r="X297" i="1"/>
  <c r="B296" i="5" s="1"/>
  <c r="P297" i="1"/>
  <c r="M297" i="1"/>
  <c r="D296" i="5" s="1"/>
  <c r="X296" i="1"/>
  <c r="B295" i="5" s="1"/>
  <c r="P296" i="1"/>
  <c r="M296" i="1"/>
  <c r="D295" i="5" s="1"/>
  <c r="X295" i="1"/>
  <c r="B294" i="5" s="1"/>
  <c r="P295" i="1"/>
  <c r="M295" i="1"/>
  <c r="D294" i="5" s="1"/>
  <c r="X294" i="1"/>
  <c r="B293" i="5" s="1"/>
  <c r="P294" i="1"/>
  <c r="M294" i="1"/>
  <c r="D293" i="5" s="1"/>
  <c r="K293" i="5" s="1"/>
  <c r="L293" i="11" s="1"/>
  <c r="X293" i="1"/>
  <c r="B292" i="5" s="1"/>
  <c r="P293" i="1"/>
  <c r="M293" i="1"/>
  <c r="D292" i="5" s="1"/>
  <c r="X292" i="1"/>
  <c r="B291" i="5" s="1"/>
  <c r="P292" i="1"/>
  <c r="M292" i="1"/>
  <c r="D291" i="5" s="1"/>
  <c r="X291" i="1"/>
  <c r="B290" i="5" s="1"/>
  <c r="P291" i="1"/>
  <c r="M291" i="1"/>
  <c r="D290" i="5" s="1"/>
  <c r="H291" i="1"/>
  <c r="C291" i="1"/>
  <c r="A290" i="5" s="1"/>
  <c r="B290" i="11" s="1"/>
  <c r="X290" i="1"/>
  <c r="B289" i="5" s="1"/>
  <c r="P290" i="1"/>
  <c r="M290" i="1"/>
  <c r="D289" i="5" s="1"/>
  <c r="E289" i="11" s="1"/>
  <c r="X289" i="1"/>
  <c r="B288" i="5" s="1"/>
  <c r="P289" i="1"/>
  <c r="M289" i="1"/>
  <c r="D288" i="5" s="1"/>
  <c r="X288" i="1"/>
  <c r="B287" i="5" s="1"/>
  <c r="P288" i="1"/>
  <c r="M288" i="1"/>
  <c r="D287" i="5" s="1"/>
  <c r="C288" i="1"/>
  <c r="X287" i="1"/>
  <c r="B286" i="5" s="1"/>
  <c r="P287" i="1"/>
  <c r="M287" i="1"/>
  <c r="D286" i="5" s="1"/>
  <c r="C287" i="1"/>
  <c r="A286" i="5" s="1"/>
  <c r="B286" i="11" s="1"/>
  <c r="A287" i="1"/>
  <c r="X286" i="1"/>
  <c r="B285" i="5" s="1"/>
  <c r="P286" i="1"/>
  <c r="M286" i="1"/>
  <c r="D285" i="5" s="1"/>
  <c r="X285" i="1"/>
  <c r="B284" i="5" s="1"/>
  <c r="P285" i="1"/>
  <c r="M285" i="1"/>
  <c r="D284" i="5" s="1"/>
  <c r="X284" i="1"/>
  <c r="B283" i="5" s="1"/>
  <c r="P284" i="1"/>
  <c r="M284" i="1"/>
  <c r="D283" i="5" s="1"/>
  <c r="E283" i="11" s="1"/>
  <c r="H284" i="1"/>
  <c r="C284" i="1"/>
  <c r="A283" i="5" s="1"/>
  <c r="B283" i="11" s="1"/>
  <c r="X283" i="1"/>
  <c r="B282" i="5" s="1"/>
  <c r="P283" i="1"/>
  <c r="M283" i="1"/>
  <c r="D282" i="5" s="1"/>
  <c r="C283" i="1"/>
  <c r="X282" i="1"/>
  <c r="B281" i="5" s="1"/>
  <c r="P282" i="1"/>
  <c r="H282" i="1"/>
  <c r="C282" i="1"/>
  <c r="A281" i="5" s="1"/>
  <c r="B281" i="11" s="1"/>
  <c r="A282" i="1"/>
  <c r="X281" i="1"/>
  <c r="B280" i="5" s="1"/>
  <c r="P281" i="1"/>
  <c r="M281" i="1"/>
  <c r="D280" i="5" s="1"/>
  <c r="C281" i="1"/>
  <c r="X280" i="1"/>
  <c r="B279" i="5" s="1"/>
  <c r="P280" i="1"/>
  <c r="M280" i="1"/>
  <c r="D279" i="5" s="1"/>
  <c r="C280" i="1"/>
  <c r="A279" i="5" s="1"/>
  <c r="B279" i="11" s="1"/>
  <c r="X279" i="1"/>
  <c r="B278" i="5" s="1"/>
  <c r="P279" i="1"/>
  <c r="M279" i="1"/>
  <c r="D278" i="5" s="1"/>
  <c r="X278" i="1"/>
  <c r="B277" i="5" s="1"/>
  <c r="P278" i="1"/>
  <c r="M278" i="1"/>
  <c r="D277" i="5" s="1"/>
  <c r="X277" i="1"/>
  <c r="B276" i="5" s="1"/>
  <c r="P277" i="1"/>
  <c r="M277" i="1"/>
  <c r="D276" i="5" s="1"/>
  <c r="C277" i="1"/>
  <c r="A276" i="5" s="1"/>
  <c r="B276" i="11" s="1"/>
  <c r="X276" i="1"/>
  <c r="B275" i="5" s="1"/>
  <c r="P276" i="1"/>
  <c r="M276" i="1"/>
  <c r="D275" i="5" s="1"/>
  <c r="E275" i="11" s="1"/>
  <c r="X275" i="1"/>
  <c r="B274" i="5" s="1"/>
  <c r="P275" i="1"/>
  <c r="M275" i="1"/>
  <c r="D274" i="5" s="1"/>
  <c r="X274" i="1"/>
  <c r="B273" i="5" s="1"/>
  <c r="P274" i="1"/>
  <c r="M274" i="1"/>
  <c r="D273" i="5" s="1"/>
  <c r="X273" i="1"/>
  <c r="B272" i="5" s="1"/>
  <c r="P273" i="1"/>
  <c r="M273" i="1"/>
  <c r="D272" i="5" s="1"/>
  <c r="C273" i="1"/>
  <c r="A273" i="1" s="1"/>
  <c r="X272" i="1"/>
  <c r="B271" i="5" s="1"/>
  <c r="P272" i="1"/>
  <c r="M272" i="1"/>
  <c r="D271" i="5" s="1"/>
  <c r="X271" i="1"/>
  <c r="B270" i="5" s="1"/>
  <c r="P271" i="1"/>
  <c r="M271" i="1"/>
  <c r="D270" i="5" s="1"/>
  <c r="E270" i="11" s="1"/>
  <c r="X270" i="1"/>
  <c r="B269" i="5" s="1"/>
  <c r="P270" i="1"/>
  <c r="M270" i="1"/>
  <c r="D269" i="5" s="1"/>
  <c r="C270" i="1"/>
  <c r="A269" i="5" s="1"/>
  <c r="B269" i="11" s="1"/>
  <c r="X269" i="1"/>
  <c r="B268" i="5" s="1"/>
  <c r="P269" i="1"/>
  <c r="M269" i="1"/>
  <c r="D268" i="5" s="1"/>
  <c r="E268" i="11" s="1"/>
  <c r="X268" i="1"/>
  <c r="B267" i="5" s="1"/>
  <c r="P268" i="1"/>
  <c r="M268" i="1"/>
  <c r="D267" i="5" s="1"/>
  <c r="C268" i="1"/>
  <c r="A268" i="1" s="1"/>
  <c r="X267" i="1"/>
  <c r="B266" i="5" s="1"/>
  <c r="P267" i="1"/>
  <c r="M267" i="1"/>
  <c r="D266" i="5" s="1"/>
  <c r="X266" i="1"/>
  <c r="B265" i="5" s="1"/>
  <c r="P266" i="1"/>
  <c r="M266" i="1"/>
  <c r="D265" i="5" s="1"/>
  <c r="C266" i="1"/>
  <c r="A265" i="5" s="1"/>
  <c r="B265" i="11" s="1"/>
  <c r="X265" i="1"/>
  <c r="B264" i="5" s="1"/>
  <c r="P265" i="1"/>
  <c r="M265" i="1"/>
  <c r="D264" i="5" s="1"/>
  <c r="K264" i="5" s="1"/>
  <c r="C265" i="1"/>
  <c r="X264" i="1"/>
  <c r="B263" i="5" s="1"/>
  <c r="P264" i="1"/>
  <c r="M264" i="1"/>
  <c r="D263" i="5" s="1"/>
  <c r="X263" i="1"/>
  <c r="B262" i="5" s="1"/>
  <c r="P263" i="1"/>
  <c r="M263" i="1"/>
  <c r="D262" i="5" s="1"/>
  <c r="C263" i="1"/>
  <c r="A262" i="5" s="1"/>
  <c r="B262" i="11" s="1"/>
  <c r="X262" i="1"/>
  <c r="B261" i="5" s="1"/>
  <c r="P262" i="1"/>
  <c r="M262" i="1"/>
  <c r="D261" i="5" s="1"/>
  <c r="X261" i="1"/>
  <c r="B260" i="5" s="1"/>
  <c r="P261" i="1"/>
  <c r="M261" i="1"/>
  <c r="D260" i="5" s="1"/>
  <c r="X260" i="1"/>
  <c r="B259" i="5" s="1"/>
  <c r="P260" i="1"/>
  <c r="M260" i="1"/>
  <c r="D259" i="5" s="1"/>
  <c r="C260" i="1"/>
  <c r="C261" i="1" s="1"/>
  <c r="A260" i="5" s="1"/>
  <c r="B260" i="11" s="1"/>
  <c r="X259" i="1"/>
  <c r="B258" i="5" s="1"/>
  <c r="P259" i="1"/>
  <c r="M259" i="1"/>
  <c r="D258" i="5" s="1"/>
  <c r="E258" i="11" s="1"/>
  <c r="X258" i="1"/>
  <c r="B257" i="5" s="1"/>
  <c r="P258" i="1"/>
  <c r="M258" i="1"/>
  <c r="D257" i="5" s="1"/>
  <c r="E257" i="11" s="1"/>
  <c r="X257" i="1"/>
  <c r="B256" i="5" s="1"/>
  <c r="P257" i="1"/>
  <c r="M257" i="1"/>
  <c r="D256" i="5" s="1"/>
  <c r="X256" i="1"/>
  <c r="B255" i="5" s="1"/>
  <c r="P256" i="1"/>
  <c r="M256" i="1"/>
  <c r="D255" i="5" s="1"/>
  <c r="E255" i="11" s="1"/>
  <c r="X255" i="1"/>
  <c r="B254" i="5" s="1"/>
  <c r="P255" i="1"/>
  <c r="M255" i="1"/>
  <c r="D254" i="5" s="1"/>
  <c r="C255" i="1"/>
  <c r="A254" i="5" s="1"/>
  <c r="B254" i="11" s="1"/>
  <c r="X254" i="1"/>
  <c r="B253" i="5" s="1"/>
  <c r="P254" i="1"/>
  <c r="M254" i="1"/>
  <c r="D253" i="5" s="1"/>
  <c r="C254" i="1"/>
  <c r="A253" i="5" s="1"/>
  <c r="B253" i="11" s="1"/>
  <c r="A254" i="1"/>
  <c r="X253" i="1"/>
  <c r="B252" i="5" s="1"/>
  <c r="P253" i="1"/>
  <c r="M253" i="1"/>
  <c r="D252" i="5" s="1"/>
  <c r="E252" i="11" s="1"/>
  <c r="X252" i="1"/>
  <c r="B251" i="5" s="1"/>
  <c r="P252" i="1"/>
  <c r="M252" i="1"/>
  <c r="D251" i="5" s="1"/>
  <c r="X251" i="1"/>
  <c r="B250" i="5" s="1"/>
  <c r="P251" i="1"/>
  <c r="M251" i="1"/>
  <c r="D250" i="5" s="1"/>
  <c r="X250" i="1"/>
  <c r="B249" i="5" s="1"/>
  <c r="P250" i="1"/>
  <c r="M250" i="1"/>
  <c r="D249" i="5" s="1"/>
  <c r="X249" i="1"/>
  <c r="B248" i="5" s="1"/>
  <c r="P249" i="1"/>
  <c r="M249" i="1"/>
  <c r="D248" i="5" s="1"/>
  <c r="X248" i="1"/>
  <c r="B247" i="5" s="1"/>
  <c r="P248" i="1"/>
  <c r="M248" i="1"/>
  <c r="D247" i="5" s="1"/>
  <c r="X247" i="1"/>
  <c r="B246" i="5" s="1"/>
  <c r="P247" i="1"/>
  <c r="M247" i="1"/>
  <c r="D246" i="5" s="1"/>
  <c r="X246" i="1"/>
  <c r="B245" i="5" s="1"/>
  <c r="P246" i="1"/>
  <c r="H246" i="1"/>
  <c r="C246" i="1"/>
  <c r="A245" i="5" s="1"/>
  <c r="B245" i="11" s="1"/>
  <c r="X245" i="1"/>
  <c r="B244" i="5" s="1"/>
  <c r="P245" i="1"/>
  <c r="M245" i="1"/>
  <c r="D244" i="5" s="1"/>
  <c r="X244" i="1"/>
  <c r="B243" i="5" s="1"/>
  <c r="P244" i="1"/>
  <c r="M244" i="1"/>
  <c r="D243" i="5" s="1"/>
  <c r="X243" i="1"/>
  <c r="B242" i="5" s="1"/>
  <c r="P243" i="1"/>
  <c r="M243" i="1"/>
  <c r="D242" i="5" s="1"/>
  <c r="X242" i="1"/>
  <c r="B241" i="5" s="1"/>
  <c r="P242" i="1"/>
  <c r="M242" i="1"/>
  <c r="D241" i="5" s="1"/>
  <c r="X241" i="1"/>
  <c r="B240" i="5" s="1"/>
  <c r="P241" i="1"/>
  <c r="M241" i="1"/>
  <c r="D240" i="5" s="1"/>
  <c r="E240" i="11" s="1"/>
  <c r="H241" i="1"/>
  <c r="C241" i="1"/>
  <c r="X240" i="1"/>
  <c r="B239" i="5" s="1"/>
  <c r="P240" i="1"/>
  <c r="M240" i="1"/>
  <c r="D239" i="5" s="1"/>
  <c r="H240" i="1"/>
  <c r="C240" i="1"/>
  <c r="A239" i="5" s="1"/>
  <c r="B239" i="11" s="1"/>
  <c r="X239" i="1"/>
  <c r="B238" i="5" s="1"/>
  <c r="P239" i="1"/>
  <c r="M239" i="1"/>
  <c r="D238" i="5" s="1"/>
  <c r="X238" i="1"/>
  <c r="B237" i="5" s="1"/>
  <c r="P238" i="1"/>
  <c r="M238" i="1"/>
  <c r="D237" i="5" s="1"/>
  <c r="X237" i="1"/>
  <c r="B236" i="5" s="1"/>
  <c r="P237" i="1"/>
  <c r="M237" i="1"/>
  <c r="D236" i="5" s="1"/>
  <c r="C237" i="1"/>
  <c r="X236" i="1"/>
  <c r="B235" i="5" s="1"/>
  <c r="P236" i="1"/>
  <c r="M236" i="1"/>
  <c r="D235" i="5" s="1"/>
  <c r="C236" i="1"/>
  <c r="A235" i="5" s="1"/>
  <c r="B235" i="11" s="1"/>
  <c r="A236" i="1"/>
  <c r="X235" i="1"/>
  <c r="B234" i="5" s="1"/>
  <c r="P235" i="1"/>
  <c r="M235" i="1"/>
  <c r="D234" i="5" s="1"/>
  <c r="E234" i="11" s="1"/>
  <c r="C235" i="1"/>
  <c r="X234" i="1"/>
  <c r="B233" i="5" s="1"/>
  <c r="P234" i="1"/>
  <c r="M234" i="1"/>
  <c r="D233" i="5" s="1"/>
  <c r="E233" i="11" s="1"/>
  <c r="X233" i="1"/>
  <c r="B232" i="5" s="1"/>
  <c r="P233" i="1"/>
  <c r="M233" i="1"/>
  <c r="D232" i="5" s="1"/>
  <c r="E232" i="11" s="1"/>
  <c r="X232" i="1"/>
  <c r="B231" i="5" s="1"/>
  <c r="P232" i="1"/>
  <c r="M232" i="1"/>
  <c r="D231" i="5" s="1"/>
  <c r="X231" i="1"/>
  <c r="B230" i="5" s="1"/>
  <c r="P231" i="1"/>
  <c r="M231" i="1"/>
  <c r="D230" i="5" s="1"/>
  <c r="C231" i="1"/>
  <c r="X230" i="1"/>
  <c r="B229" i="5" s="1"/>
  <c r="P230" i="1"/>
  <c r="M230" i="1"/>
  <c r="D229" i="5" s="1"/>
  <c r="X229" i="1"/>
  <c r="B228" i="5" s="1"/>
  <c r="P229" i="1"/>
  <c r="M229" i="1"/>
  <c r="D228" i="5" s="1"/>
  <c r="C229" i="1"/>
  <c r="A228" i="5" s="1"/>
  <c r="B228" i="11" s="1"/>
  <c r="X228" i="1"/>
  <c r="B227" i="5" s="1"/>
  <c r="P228" i="1"/>
  <c r="M228" i="1"/>
  <c r="D227" i="5" s="1"/>
  <c r="E227" i="11" s="1"/>
  <c r="X227" i="1"/>
  <c r="B226" i="5" s="1"/>
  <c r="P227" i="1"/>
  <c r="M227" i="1"/>
  <c r="D226" i="5" s="1"/>
  <c r="X226" i="1"/>
  <c r="B225" i="5" s="1"/>
  <c r="P226" i="1"/>
  <c r="M226" i="1"/>
  <c r="D225" i="5" s="1"/>
  <c r="X225" i="1"/>
  <c r="B224" i="5" s="1"/>
  <c r="P225" i="1"/>
  <c r="M225" i="1"/>
  <c r="D224" i="5" s="1"/>
  <c r="C225" i="1"/>
  <c r="X224" i="1"/>
  <c r="B223" i="5" s="1"/>
  <c r="P224" i="1"/>
  <c r="M224" i="1"/>
  <c r="D223" i="5" s="1"/>
  <c r="H224" i="1"/>
  <c r="C224" i="1"/>
  <c r="A223" i="5" s="1"/>
  <c r="B223" i="11" s="1"/>
  <c r="A224" i="1"/>
  <c r="X223" i="1"/>
  <c r="B222" i="5" s="1"/>
  <c r="P223" i="1"/>
  <c r="M223" i="1"/>
  <c r="D222" i="5" s="1"/>
  <c r="X222" i="1"/>
  <c r="B221" i="5" s="1"/>
  <c r="P222" i="1"/>
  <c r="M222" i="1"/>
  <c r="D221" i="5" s="1"/>
  <c r="E221" i="11" s="1"/>
  <c r="C222" i="1"/>
  <c r="X221" i="1"/>
  <c r="B220" i="5" s="1"/>
  <c r="P221" i="1"/>
  <c r="M221" i="1"/>
  <c r="D220" i="5" s="1"/>
  <c r="X220" i="1"/>
  <c r="B219" i="5" s="1"/>
  <c r="P220" i="1"/>
  <c r="M220" i="1"/>
  <c r="D219" i="5" s="1"/>
  <c r="X219" i="1"/>
  <c r="B218" i="5" s="1"/>
  <c r="P219" i="1"/>
  <c r="M219" i="1"/>
  <c r="D218" i="5" s="1"/>
  <c r="C219" i="1"/>
  <c r="X218" i="1"/>
  <c r="B217" i="5" s="1"/>
  <c r="P218" i="1"/>
  <c r="M218" i="1"/>
  <c r="D217" i="5" s="1"/>
  <c r="C218" i="1"/>
  <c r="X217" i="1"/>
  <c r="B216" i="5" s="1"/>
  <c r="P217" i="1"/>
  <c r="M217" i="1"/>
  <c r="D216" i="5" s="1"/>
  <c r="E216" i="11" s="1"/>
  <c r="X216" i="1"/>
  <c r="B215" i="5" s="1"/>
  <c r="P216" i="1"/>
  <c r="M216" i="1"/>
  <c r="D215" i="5" s="1"/>
  <c r="X215" i="1"/>
  <c r="B214" i="5" s="1"/>
  <c r="P215" i="1"/>
  <c r="M215" i="1"/>
  <c r="D214" i="5" s="1"/>
  <c r="X214" i="1"/>
  <c r="B213" i="5" s="1"/>
  <c r="P214" i="1"/>
  <c r="M214" i="1"/>
  <c r="D213" i="5" s="1"/>
  <c r="C214" i="1"/>
  <c r="X213" i="1"/>
  <c r="B212" i="5" s="1"/>
  <c r="P213" i="1"/>
  <c r="M213" i="1"/>
  <c r="D212" i="5" s="1"/>
  <c r="X212" i="1"/>
  <c r="B211" i="5" s="1"/>
  <c r="P212" i="1"/>
  <c r="M212" i="1"/>
  <c r="D211" i="5" s="1"/>
  <c r="X211" i="1"/>
  <c r="B210" i="5" s="1"/>
  <c r="P211" i="1"/>
  <c r="M211" i="1"/>
  <c r="D210" i="5" s="1"/>
  <c r="X210" i="1"/>
  <c r="B209" i="5" s="1"/>
  <c r="P210" i="1"/>
  <c r="M210" i="1"/>
  <c r="D209" i="5" s="1"/>
  <c r="C210" i="1"/>
  <c r="X209" i="1"/>
  <c r="B208" i="5" s="1"/>
  <c r="P209" i="1"/>
  <c r="M209" i="1"/>
  <c r="D208" i="5" s="1"/>
  <c r="X208" i="1"/>
  <c r="B207" i="5" s="1"/>
  <c r="P208" i="1"/>
  <c r="M208" i="1"/>
  <c r="D207" i="5" s="1"/>
  <c r="X207" i="1"/>
  <c r="B206" i="5" s="1"/>
  <c r="P207" i="1"/>
  <c r="M207" i="1"/>
  <c r="D206" i="5" s="1"/>
  <c r="C207" i="1"/>
  <c r="A207" i="1" s="1"/>
  <c r="X206" i="1"/>
  <c r="B205" i="5" s="1"/>
  <c r="P206" i="1"/>
  <c r="M206" i="1"/>
  <c r="D205" i="5" s="1"/>
  <c r="C206" i="1"/>
  <c r="X205" i="1"/>
  <c r="B204" i="5" s="1"/>
  <c r="P205" i="1"/>
  <c r="M205" i="1"/>
  <c r="D204" i="5" s="1"/>
  <c r="X204" i="1"/>
  <c r="B203" i="5" s="1"/>
  <c r="P204" i="1"/>
  <c r="M204" i="1"/>
  <c r="D203" i="5" s="1"/>
  <c r="X203" i="1"/>
  <c r="B202" i="5" s="1"/>
  <c r="P203" i="1"/>
  <c r="M203" i="1"/>
  <c r="D202" i="5" s="1"/>
  <c r="X202" i="1"/>
  <c r="B201" i="5" s="1"/>
  <c r="P202" i="1"/>
  <c r="M202" i="1"/>
  <c r="D201" i="5" s="1"/>
  <c r="X201" i="1"/>
  <c r="B200" i="5" s="1"/>
  <c r="P201" i="1"/>
  <c r="M201" i="1"/>
  <c r="D200" i="5" s="1"/>
  <c r="E200" i="11" s="1"/>
  <c r="H201" i="1"/>
  <c r="C201" i="1"/>
  <c r="X200" i="1"/>
  <c r="B199" i="5" s="1"/>
  <c r="P200" i="1"/>
  <c r="M200" i="1"/>
  <c r="D199" i="5" s="1"/>
  <c r="C200" i="1"/>
  <c r="X199" i="1"/>
  <c r="B198" i="5" s="1"/>
  <c r="P199" i="1"/>
  <c r="M199" i="1"/>
  <c r="D198" i="5" s="1"/>
  <c r="C199" i="1"/>
  <c r="X198" i="1"/>
  <c r="B197" i="5" s="1"/>
  <c r="P198" i="1"/>
  <c r="M198" i="1"/>
  <c r="D197" i="5" s="1"/>
  <c r="X197" i="1"/>
  <c r="B196" i="5" s="1"/>
  <c r="P197" i="1"/>
  <c r="M197" i="1"/>
  <c r="D196" i="5" s="1"/>
  <c r="X196" i="1"/>
  <c r="B195" i="5" s="1"/>
  <c r="P196" i="1"/>
  <c r="M196" i="1"/>
  <c r="D195" i="5" s="1"/>
  <c r="X195" i="1"/>
  <c r="B194" i="5" s="1"/>
  <c r="P195" i="1"/>
  <c r="M195" i="1"/>
  <c r="D194" i="5" s="1"/>
  <c r="E194" i="11" s="1"/>
  <c r="X194" i="1"/>
  <c r="B193" i="5" s="1"/>
  <c r="P194" i="1"/>
  <c r="M194" i="1"/>
  <c r="D193" i="5" s="1"/>
  <c r="X193" i="1"/>
  <c r="B192" i="5" s="1"/>
  <c r="P193" i="1"/>
  <c r="M193" i="1"/>
  <c r="D192" i="5" s="1"/>
  <c r="X192" i="1"/>
  <c r="B191" i="5" s="1"/>
  <c r="P192" i="1"/>
  <c r="M192" i="1"/>
  <c r="D191" i="5" s="1"/>
  <c r="C192" i="1"/>
  <c r="X191" i="1"/>
  <c r="B190" i="5" s="1"/>
  <c r="P191" i="1"/>
  <c r="M191" i="1"/>
  <c r="D190" i="5" s="1"/>
  <c r="X190" i="1"/>
  <c r="B189" i="5" s="1"/>
  <c r="P190" i="1"/>
  <c r="M190" i="1"/>
  <c r="D189" i="5" s="1"/>
  <c r="X189" i="1"/>
  <c r="B188" i="5" s="1"/>
  <c r="P189" i="1"/>
  <c r="M189" i="1"/>
  <c r="D188" i="5" s="1"/>
  <c r="E188" i="11" s="1"/>
  <c r="H189" i="1"/>
  <c r="C189" i="1"/>
  <c r="A189" i="1"/>
  <c r="X188" i="1"/>
  <c r="B187" i="5" s="1"/>
  <c r="P188" i="1"/>
  <c r="H188" i="1"/>
  <c r="C188" i="1"/>
  <c r="X187" i="1"/>
  <c r="B186" i="5" s="1"/>
  <c r="P187" i="1"/>
  <c r="M187" i="1"/>
  <c r="D186" i="5" s="1"/>
  <c r="X186" i="1"/>
  <c r="B185" i="5" s="1"/>
  <c r="P186" i="1"/>
  <c r="M186" i="1"/>
  <c r="D185" i="5" s="1"/>
  <c r="C186" i="1"/>
  <c r="A185" i="5" s="1"/>
  <c r="B185" i="11" s="1"/>
  <c r="X185" i="1"/>
  <c r="B184" i="5" s="1"/>
  <c r="P185" i="1"/>
  <c r="M185" i="1"/>
  <c r="D184" i="5" s="1"/>
  <c r="C185" i="1"/>
  <c r="X184" i="1"/>
  <c r="B183" i="5" s="1"/>
  <c r="P184" i="1"/>
  <c r="M184" i="1"/>
  <c r="D183" i="5" s="1"/>
  <c r="H184" i="1"/>
  <c r="C184" i="1"/>
  <c r="A183" i="5" s="1"/>
  <c r="B183" i="11" s="1"/>
  <c r="A184" i="1"/>
  <c r="X183" i="1"/>
  <c r="B182" i="5" s="1"/>
  <c r="P183" i="1"/>
  <c r="M183" i="1"/>
  <c r="D182" i="5" s="1"/>
  <c r="X182" i="1"/>
  <c r="B181" i="5" s="1"/>
  <c r="P182" i="1"/>
  <c r="M182" i="1"/>
  <c r="D181" i="5" s="1"/>
  <c r="X181" i="1"/>
  <c r="B180" i="5" s="1"/>
  <c r="P181" i="1"/>
  <c r="M181" i="1"/>
  <c r="D180" i="5" s="1"/>
  <c r="C181" i="1"/>
  <c r="X180" i="1"/>
  <c r="B179" i="5" s="1"/>
  <c r="P180" i="1"/>
  <c r="M180" i="1"/>
  <c r="D179" i="5" s="1"/>
  <c r="X179" i="1"/>
  <c r="B178" i="5" s="1"/>
  <c r="P179" i="1"/>
  <c r="M179" i="1"/>
  <c r="D178" i="5" s="1"/>
  <c r="X178" i="1"/>
  <c r="B177" i="5" s="1"/>
  <c r="P178" i="1"/>
  <c r="M178" i="1"/>
  <c r="D177" i="5" s="1"/>
  <c r="X177" i="1"/>
  <c r="B176" i="5" s="1"/>
  <c r="P177" i="1"/>
  <c r="M177" i="1"/>
  <c r="D176" i="5" s="1"/>
  <c r="X176" i="1"/>
  <c r="B175" i="5" s="1"/>
  <c r="P176" i="1"/>
  <c r="M176" i="1"/>
  <c r="D175" i="5" s="1"/>
  <c r="C176" i="1"/>
  <c r="A175" i="5" s="1"/>
  <c r="B175" i="11" s="1"/>
  <c r="A176" i="1"/>
  <c r="X175" i="1"/>
  <c r="B174" i="5" s="1"/>
  <c r="P175" i="1"/>
  <c r="M175" i="1"/>
  <c r="D174" i="5" s="1"/>
  <c r="E174" i="11" s="1"/>
  <c r="X174" i="1"/>
  <c r="B173" i="5" s="1"/>
  <c r="P174" i="1"/>
  <c r="M174" i="1"/>
  <c r="D173" i="5" s="1"/>
  <c r="X173" i="1"/>
  <c r="B172" i="5" s="1"/>
  <c r="P173" i="1"/>
  <c r="M173" i="1"/>
  <c r="D172" i="5" s="1"/>
  <c r="X172" i="1"/>
  <c r="B171" i="5" s="1"/>
  <c r="P172" i="1"/>
  <c r="M172" i="1"/>
  <c r="D171" i="5" s="1"/>
  <c r="X171" i="1"/>
  <c r="B170" i="5" s="1"/>
  <c r="P171" i="1"/>
  <c r="M171" i="1"/>
  <c r="D170" i="5" s="1"/>
  <c r="X170" i="1"/>
  <c r="B169" i="5" s="1"/>
  <c r="P170" i="1"/>
  <c r="M170" i="1"/>
  <c r="D169" i="5" s="1"/>
  <c r="X169" i="1"/>
  <c r="B168" i="5" s="1"/>
  <c r="P169" i="1"/>
  <c r="M169" i="1"/>
  <c r="D168" i="5" s="1"/>
  <c r="X168" i="1"/>
  <c r="B167" i="5" s="1"/>
  <c r="P168" i="1"/>
  <c r="M168" i="1"/>
  <c r="D167" i="5" s="1"/>
  <c r="X167" i="1"/>
  <c r="B166" i="5" s="1"/>
  <c r="P167" i="1"/>
  <c r="M167" i="1"/>
  <c r="D166" i="5" s="1"/>
  <c r="X166" i="1"/>
  <c r="B165" i="5" s="1"/>
  <c r="P166" i="1"/>
  <c r="M166" i="1"/>
  <c r="D165" i="5" s="1"/>
  <c r="X165" i="1"/>
  <c r="B164" i="5" s="1"/>
  <c r="P165" i="1"/>
  <c r="M165" i="1"/>
  <c r="D164" i="5" s="1"/>
  <c r="X164" i="1"/>
  <c r="B163" i="5" s="1"/>
  <c r="P164" i="1"/>
  <c r="M164" i="1"/>
  <c r="D163" i="5" s="1"/>
  <c r="C164" i="1"/>
  <c r="A163" i="5" s="1"/>
  <c r="B163" i="11" s="1"/>
  <c r="X163" i="1"/>
  <c r="B162" i="5" s="1"/>
  <c r="P163" i="1"/>
  <c r="M163" i="1"/>
  <c r="D162" i="5" s="1"/>
  <c r="E162" i="11" s="1"/>
  <c r="X162" i="1"/>
  <c r="B161" i="5" s="1"/>
  <c r="P162" i="1"/>
  <c r="M162" i="1"/>
  <c r="D161" i="5" s="1"/>
  <c r="X161" i="1"/>
  <c r="B160" i="5" s="1"/>
  <c r="P161" i="1"/>
  <c r="M161" i="1"/>
  <c r="D160" i="5" s="1"/>
  <c r="X160" i="1"/>
  <c r="B159" i="5" s="1"/>
  <c r="P160" i="1"/>
  <c r="M160" i="1"/>
  <c r="D159" i="5" s="1"/>
  <c r="X159" i="1"/>
  <c r="B158" i="5" s="1"/>
  <c r="P159" i="1"/>
  <c r="M159" i="1"/>
  <c r="D158" i="5" s="1"/>
  <c r="C159" i="1"/>
  <c r="X158" i="1"/>
  <c r="B157" i="5" s="1"/>
  <c r="P158" i="1"/>
  <c r="M158" i="1"/>
  <c r="D157" i="5" s="1"/>
  <c r="E157" i="11" s="1"/>
  <c r="X157" i="1"/>
  <c r="B156" i="5" s="1"/>
  <c r="P157" i="1"/>
  <c r="M157" i="1"/>
  <c r="D156" i="5" s="1"/>
  <c r="C157" i="1"/>
  <c r="A156" i="5" s="1"/>
  <c r="B156" i="11" s="1"/>
  <c r="X156" i="1"/>
  <c r="B155" i="5" s="1"/>
  <c r="P156" i="1"/>
  <c r="M156" i="1"/>
  <c r="D155" i="5" s="1"/>
  <c r="C156" i="1"/>
  <c r="A155" i="5" s="1"/>
  <c r="B155" i="11" s="1"/>
  <c r="A156" i="1"/>
  <c r="X155" i="1"/>
  <c r="B154" i="5" s="1"/>
  <c r="P155" i="1"/>
  <c r="M155" i="1"/>
  <c r="D154" i="5" s="1"/>
  <c r="E154" i="11" s="1"/>
  <c r="X154" i="1"/>
  <c r="B153" i="5" s="1"/>
  <c r="P154" i="1"/>
  <c r="M154" i="1"/>
  <c r="D153" i="5" s="1"/>
  <c r="C154" i="1"/>
  <c r="X153" i="1"/>
  <c r="B152" i="5" s="1"/>
  <c r="P153" i="1"/>
  <c r="M153" i="1"/>
  <c r="D152" i="5" s="1"/>
  <c r="H153" i="1"/>
  <c r="C153" i="1"/>
  <c r="A152" i="5" s="1"/>
  <c r="B152" i="11" s="1"/>
  <c r="X152" i="1"/>
  <c r="B151" i="5" s="1"/>
  <c r="P152" i="1"/>
  <c r="M152" i="1"/>
  <c r="D151" i="5" s="1"/>
  <c r="C152" i="1"/>
  <c r="X151" i="1"/>
  <c r="B150" i="5" s="1"/>
  <c r="P151" i="1"/>
  <c r="M151" i="1"/>
  <c r="D150" i="5" s="1"/>
  <c r="H151" i="1"/>
  <c r="C151" i="1"/>
  <c r="X150" i="1"/>
  <c r="B149" i="5" s="1"/>
  <c r="P150" i="1"/>
  <c r="M150" i="1"/>
  <c r="D149" i="5" s="1"/>
  <c r="E149" i="11" s="1"/>
  <c r="X149" i="1"/>
  <c r="B148" i="5" s="1"/>
  <c r="P149" i="1"/>
  <c r="M149" i="1"/>
  <c r="D148" i="5" s="1"/>
  <c r="C149" i="1"/>
  <c r="A149" i="1"/>
  <c r="X148" i="1"/>
  <c r="B147" i="5" s="1"/>
  <c r="P148" i="1"/>
  <c r="M148" i="1"/>
  <c r="D147" i="5" s="1"/>
  <c r="X147" i="1"/>
  <c r="B146" i="5" s="1"/>
  <c r="P147" i="1"/>
  <c r="M147" i="1"/>
  <c r="D146" i="5" s="1"/>
  <c r="X146" i="1"/>
  <c r="B145" i="5" s="1"/>
  <c r="P146" i="1"/>
  <c r="M146" i="1"/>
  <c r="D145" i="5" s="1"/>
  <c r="C146" i="1"/>
  <c r="A145" i="5" s="1"/>
  <c r="B145" i="11" s="1"/>
  <c r="X145" i="1"/>
  <c r="B144" i="5" s="1"/>
  <c r="P145" i="1"/>
  <c r="M145" i="1"/>
  <c r="D144" i="5" s="1"/>
  <c r="X144" i="1"/>
  <c r="B143" i="5" s="1"/>
  <c r="P144" i="1"/>
  <c r="M144" i="1"/>
  <c r="D143" i="5" s="1"/>
  <c r="X143" i="1"/>
  <c r="B142" i="5" s="1"/>
  <c r="P143" i="1"/>
  <c r="M143" i="1"/>
  <c r="D142" i="5" s="1"/>
  <c r="X142" i="1"/>
  <c r="B141" i="5" s="1"/>
  <c r="P142" i="1"/>
  <c r="M142" i="1"/>
  <c r="D141" i="5" s="1"/>
  <c r="X141" i="1"/>
  <c r="B140" i="5" s="1"/>
  <c r="P141" i="1"/>
  <c r="M141" i="1"/>
  <c r="D140" i="5" s="1"/>
  <c r="C141" i="1"/>
  <c r="X140" i="1"/>
  <c r="B139" i="5" s="1"/>
  <c r="P140" i="1"/>
  <c r="M140" i="1"/>
  <c r="D139" i="5" s="1"/>
  <c r="X139" i="1"/>
  <c r="B138" i="5" s="1"/>
  <c r="P139" i="1"/>
  <c r="M139" i="1"/>
  <c r="D138" i="5" s="1"/>
  <c r="X138" i="1"/>
  <c r="B137" i="5" s="1"/>
  <c r="P138" i="1"/>
  <c r="M138" i="1"/>
  <c r="D137" i="5" s="1"/>
  <c r="X137" i="1"/>
  <c r="B136" i="5" s="1"/>
  <c r="P137" i="1"/>
  <c r="M137" i="1"/>
  <c r="D136" i="5" s="1"/>
  <c r="X136" i="1"/>
  <c r="B135" i="5" s="1"/>
  <c r="P136" i="1"/>
  <c r="M136" i="1"/>
  <c r="D135" i="5" s="1"/>
  <c r="X135" i="1"/>
  <c r="B134" i="5" s="1"/>
  <c r="P135" i="1"/>
  <c r="M135" i="1"/>
  <c r="D134" i="5" s="1"/>
  <c r="H135" i="1"/>
  <c r="C135" i="1"/>
  <c r="A134" i="5" s="1"/>
  <c r="B134" i="11" s="1"/>
  <c r="A135" i="1"/>
  <c r="X134" i="1"/>
  <c r="B133" i="5" s="1"/>
  <c r="P134" i="1"/>
  <c r="M134" i="1"/>
  <c r="D133" i="5" s="1"/>
  <c r="X133" i="1"/>
  <c r="B132" i="5" s="1"/>
  <c r="P133" i="1"/>
  <c r="M133" i="1"/>
  <c r="D132" i="5" s="1"/>
  <c r="E132" i="11" s="1"/>
  <c r="X132" i="1"/>
  <c r="B131" i="5" s="1"/>
  <c r="P132" i="1"/>
  <c r="M132" i="1"/>
  <c r="D131" i="5" s="1"/>
  <c r="X131" i="1"/>
  <c r="B130" i="5" s="1"/>
  <c r="P131" i="1"/>
  <c r="M131" i="1"/>
  <c r="D130" i="5" s="1"/>
  <c r="X130" i="1"/>
  <c r="B129" i="5" s="1"/>
  <c r="P130" i="1"/>
  <c r="M130" i="1"/>
  <c r="D129" i="5" s="1"/>
  <c r="X129" i="1"/>
  <c r="B128" i="5" s="1"/>
  <c r="P129" i="1"/>
  <c r="M129" i="1"/>
  <c r="D128" i="5" s="1"/>
  <c r="C129" i="1"/>
  <c r="A128" i="5" s="1"/>
  <c r="B128" i="11" s="1"/>
  <c r="X128" i="1"/>
  <c r="B127" i="5" s="1"/>
  <c r="P128" i="1"/>
  <c r="M128" i="1"/>
  <c r="D127" i="5" s="1"/>
  <c r="E127" i="11" s="1"/>
  <c r="X127" i="1"/>
  <c r="B126" i="5" s="1"/>
  <c r="P127" i="1"/>
  <c r="M127" i="1"/>
  <c r="D126" i="5" s="1"/>
  <c r="X126" i="1"/>
  <c r="B125" i="5" s="1"/>
  <c r="P126" i="1"/>
  <c r="M126" i="1"/>
  <c r="D125" i="5" s="1"/>
  <c r="H126" i="1"/>
  <c r="C126" i="1"/>
  <c r="A126" i="1" s="1"/>
  <c r="X125" i="1"/>
  <c r="B124" i="5" s="1"/>
  <c r="P125" i="1"/>
  <c r="M125" i="1"/>
  <c r="D124" i="5" s="1"/>
  <c r="H125" i="1"/>
  <c r="C125" i="1"/>
  <c r="A124" i="5" s="1"/>
  <c r="B124" i="11" s="1"/>
  <c r="X124" i="1"/>
  <c r="B123" i="5" s="1"/>
  <c r="P124" i="1"/>
  <c r="M124" i="1"/>
  <c r="D123" i="5" s="1"/>
  <c r="C124" i="1"/>
  <c r="X123" i="1"/>
  <c r="B122" i="5" s="1"/>
  <c r="P123" i="1"/>
  <c r="M123" i="1"/>
  <c r="D122" i="5" s="1"/>
  <c r="E122" i="11" s="1"/>
  <c r="C123" i="1"/>
  <c r="A122" i="5" s="1"/>
  <c r="B122" i="11" s="1"/>
  <c r="X122" i="1"/>
  <c r="B121" i="5" s="1"/>
  <c r="P122" i="1"/>
  <c r="M122" i="1"/>
  <c r="D121" i="5" s="1"/>
  <c r="X121" i="1"/>
  <c r="B120" i="5" s="1"/>
  <c r="P121" i="1"/>
  <c r="M121" i="1"/>
  <c r="D120" i="5" s="1"/>
  <c r="X120" i="1"/>
  <c r="B119" i="5" s="1"/>
  <c r="P120" i="1"/>
  <c r="M120" i="1"/>
  <c r="D119" i="5" s="1"/>
  <c r="X119" i="1"/>
  <c r="B118" i="5" s="1"/>
  <c r="P119" i="1"/>
  <c r="M119" i="1"/>
  <c r="D118" i="5" s="1"/>
  <c r="X118" i="1"/>
  <c r="B117" i="5" s="1"/>
  <c r="P118" i="1"/>
  <c r="M118" i="1"/>
  <c r="D117" i="5" s="1"/>
  <c r="X117" i="1"/>
  <c r="B116" i="5" s="1"/>
  <c r="P117" i="1"/>
  <c r="H117" i="1"/>
  <c r="C117" i="1"/>
  <c r="A116" i="5" s="1"/>
  <c r="B116" i="11" s="1"/>
  <c r="A117" i="1"/>
  <c r="X116" i="1"/>
  <c r="B115" i="5" s="1"/>
  <c r="P116" i="1"/>
  <c r="M116" i="1"/>
  <c r="D115" i="5" s="1"/>
  <c r="E115" i="11" s="1"/>
  <c r="H116" i="1"/>
  <c r="C116" i="1"/>
  <c r="X115" i="1"/>
  <c r="B114" i="5" s="1"/>
  <c r="P115" i="1"/>
  <c r="M115" i="1"/>
  <c r="D114" i="5" s="1"/>
  <c r="C115" i="1"/>
  <c r="X114" i="1"/>
  <c r="B113" i="5" s="1"/>
  <c r="P114" i="1"/>
  <c r="M114" i="1"/>
  <c r="D113" i="5" s="1"/>
  <c r="X113" i="1"/>
  <c r="B112" i="5" s="1"/>
  <c r="P113" i="1"/>
  <c r="M113" i="1"/>
  <c r="D112" i="5" s="1"/>
  <c r="X112" i="1"/>
  <c r="B111" i="5" s="1"/>
  <c r="P112" i="1"/>
  <c r="M112" i="1"/>
  <c r="D111" i="5" s="1"/>
  <c r="X111" i="1"/>
  <c r="B110" i="5" s="1"/>
  <c r="P111" i="1"/>
  <c r="H111" i="1"/>
  <c r="C111" i="1"/>
  <c r="X110" i="1"/>
  <c r="B109" i="5" s="1"/>
  <c r="P110" i="1"/>
  <c r="M110" i="1"/>
  <c r="D109" i="5" s="1"/>
  <c r="X109" i="1"/>
  <c r="B108" i="5" s="1"/>
  <c r="P109" i="1"/>
  <c r="M109" i="1"/>
  <c r="D108" i="5" s="1"/>
  <c r="X108" i="1"/>
  <c r="B107" i="5" s="1"/>
  <c r="P108" i="1"/>
  <c r="M108" i="1"/>
  <c r="D107" i="5" s="1"/>
  <c r="X107" i="1"/>
  <c r="B106" i="5" s="1"/>
  <c r="P107" i="1"/>
  <c r="M107" i="1"/>
  <c r="D106" i="5" s="1"/>
  <c r="X106" i="1"/>
  <c r="B105" i="5" s="1"/>
  <c r="P106" i="1"/>
  <c r="M106" i="1"/>
  <c r="D105" i="5" s="1"/>
  <c r="X105" i="1"/>
  <c r="B104" i="5" s="1"/>
  <c r="P105" i="1"/>
  <c r="M105" i="1"/>
  <c r="D104" i="5" s="1"/>
  <c r="C105" i="1"/>
  <c r="A105" i="1"/>
  <c r="X104" i="1"/>
  <c r="B103" i="5" s="1"/>
  <c r="P104" i="1"/>
  <c r="M104" i="1"/>
  <c r="D103" i="5" s="1"/>
  <c r="X103" i="1"/>
  <c r="B102" i="5" s="1"/>
  <c r="P103" i="1"/>
  <c r="M103" i="1"/>
  <c r="D102" i="5" s="1"/>
  <c r="X102" i="1"/>
  <c r="B101" i="5" s="1"/>
  <c r="P102" i="1"/>
  <c r="M102" i="1"/>
  <c r="D101" i="5" s="1"/>
  <c r="C102" i="1"/>
  <c r="A101" i="5" s="1"/>
  <c r="B101" i="11" s="1"/>
  <c r="A102" i="1"/>
  <c r="X101" i="1"/>
  <c r="B100" i="5" s="1"/>
  <c r="P101" i="1"/>
  <c r="M101" i="1"/>
  <c r="D100" i="5" s="1"/>
  <c r="X100" i="1"/>
  <c r="B99" i="5" s="1"/>
  <c r="P100" i="1"/>
  <c r="M100" i="1"/>
  <c r="D99" i="5" s="1"/>
  <c r="C100" i="1"/>
  <c r="A99" i="5" s="1"/>
  <c r="B99" i="11" s="1"/>
  <c r="X99" i="1"/>
  <c r="B98" i="5" s="1"/>
  <c r="P99" i="1"/>
  <c r="M99" i="1"/>
  <c r="D98" i="5" s="1"/>
  <c r="X98" i="1"/>
  <c r="B97" i="5" s="1"/>
  <c r="P98" i="1"/>
  <c r="M98" i="1"/>
  <c r="D97" i="5" s="1"/>
  <c r="X97" i="1"/>
  <c r="B96" i="5" s="1"/>
  <c r="P97" i="1"/>
  <c r="M97" i="1"/>
  <c r="D96" i="5" s="1"/>
  <c r="X96" i="1"/>
  <c r="B95" i="5" s="1"/>
  <c r="P96" i="1"/>
  <c r="M96" i="1"/>
  <c r="D95" i="5" s="1"/>
  <c r="X95" i="1"/>
  <c r="B94" i="5" s="1"/>
  <c r="P95" i="1"/>
  <c r="M95" i="1"/>
  <c r="D94" i="5" s="1"/>
  <c r="X94" i="1"/>
  <c r="B93" i="5" s="1"/>
  <c r="P94" i="1"/>
  <c r="M94" i="1"/>
  <c r="D93" i="5" s="1"/>
  <c r="H94" i="1"/>
  <c r="C94" i="1"/>
  <c r="A94" i="1"/>
  <c r="X93" i="1"/>
  <c r="B92" i="5" s="1"/>
  <c r="P93" i="1"/>
  <c r="M93" i="1"/>
  <c r="D92" i="5" s="1"/>
  <c r="H93" i="1"/>
  <c r="C93" i="1"/>
  <c r="X92" i="1"/>
  <c r="B91" i="5" s="1"/>
  <c r="P92" i="1"/>
  <c r="M92" i="1"/>
  <c r="D91" i="5" s="1"/>
  <c r="X91" i="1"/>
  <c r="B90" i="5" s="1"/>
  <c r="P91" i="1"/>
  <c r="M91" i="1"/>
  <c r="D90" i="5" s="1"/>
  <c r="X90" i="1"/>
  <c r="B89" i="5" s="1"/>
  <c r="P90" i="1"/>
  <c r="M90" i="1"/>
  <c r="D89" i="5" s="1"/>
  <c r="X89" i="1"/>
  <c r="B88" i="5" s="1"/>
  <c r="P89" i="1"/>
  <c r="M89" i="1"/>
  <c r="D88" i="5" s="1"/>
  <c r="C89" i="1"/>
  <c r="X88" i="1"/>
  <c r="B87" i="5" s="1"/>
  <c r="P88" i="1"/>
  <c r="M88" i="1"/>
  <c r="D87" i="5" s="1"/>
  <c r="E87" i="11" s="1"/>
  <c r="X87" i="1"/>
  <c r="B86" i="5" s="1"/>
  <c r="P87" i="1"/>
  <c r="M87" i="1"/>
  <c r="D86" i="5" s="1"/>
  <c r="E86" i="11" s="1"/>
  <c r="X86" i="1"/>
  <c r="B85" i="5" s="1"/>
  <c r="P86" i="1"/>
  <c r="M86" i="1"/>
  <c r="D85" i="5" s="1"/>
  <c r="X85" i="1"/>
  <c r="B84" i="5" s="1"/>
  <c r="P85" i="1"/>
  <c r="M85" i="1"/>
  <c r="D84" i="5" s="1"/>
  <c r="X84" i="1"/>
  <c r="B83" i="5" s="1"/>
  <c r="P84" i="1"/>
  <c r="M84" i="1"/>
  <c r="D83" i="5" s="1"/>
  <c r="X83" i="1"/>
  <c r="B82" i="5" s="1"/>
  <c r="P83" i="1"/>
  <c r="M83" i="1"/>
  <c r="D82" i="5" s="1"/>
  <c r="H83" i="1"/>
  <c r="C83" i="1"/>
  <c r="A83" i="1"/>
  <c r="X82" i="1"/>
  <c r="B81" i="5" s="1"/>
  <c r="P82" i="1"/>
  <c r="M82" i="1"/>
  <c r="D81" i="5" s="1"/>
  <c r="H82" i="1"/>
  <c r="C82" i="1"/>
  <c r="A81" i="5" s="1"/>
  <c r="B81" i="11" s="1"/>
  <c r="X81" i="1"/>
  <c r="B80" i="5" s="1"/>
  <c r="P81" i="1"/>
  <c r="M81" i="1"/>
  <c r="D80" i="5" s="1"/>
  <c r="X80" i="1"/>
  <c r="B79" i="5" s="1"/>
  <c r="P80" i="1"/>
  <c r="M80" i="1"/>
  <c r="D79" i="5" s="1"/>
  <c r="C80" i="1"/>
  <c r="A79" i="5" s="1"/>
  <c r="B79" i="11" s="1"/>
  <c r="X79" i="1"/>
  <c r="B78" i="5" s="1"/>
  <c r="P79" i="1"/>
  <c r="M79" i="1"/>
  <c r="D78" i="5" s="1"/>
  <c r="E78" i="11" s="1"/>
  <c r="C79" i="1"/>
  <c r="X78" i="1"/>
  <c r="B77" i="5" s="1"/>
  <c r="P78" i="1"/>
  <c r="M78" i="1"/>
  <c r="D77" i="5" s="1"/>
  <c r="C78" i="1"/>
  <c r="A77" i="5" s="1"/>
  <c r="B77" i="11" s="1"/>
  <c r="X77" i="1"/>
  <c r="B76" i="5" s="1"/>
  <c r="P77" i="1"/>
  <c r="M77" i="1"/>
  <c r="D76" i="5" s="1"/>
  <c r="E76" i="11" s="1"/>
  <c r="X76" i="1"/>
  <c r="B75" i="5" s="1"/>
  <c r="P76" i="1"/>
  <c r="M76" i="1"/>
  <c r="D75" i="5" s="1"/>
  <c r="X75" i="1"/>
  <c r="B74" i="5" s="1"/>
  <c r="P75" i="1"/>
  <c r="M75" i="1"/>
  <c r="D74" i="5" s="1"/>
  <c r="X74" i="1"/>
  <c r="B73" i="5" s="1"/>
  <c r="P74" i="1"/>
  <c r="M74" i="1"/>
  <c r="D73" i="5" s="1"/>
  <c r="X73" i="1"/>
  <c r="B72" i="5" s="1"/>
  <c r="P73" i="1"/>
  <c r="M73" i="1"/>
  <c r="D72" i="5" s="1"/>
  <c r="X72" i="1"/>
  <c r="B71" i="5" s="1"/>
  <c r="P72" i="1"/>
  <c r="M72" i="1"/>
  <c r="D71" i="5" s="1"/>
  <c r="H72" i="1"/>
  <c r="C72" i="1"/>
  <c r="A71" i="5" s="1"/>
  <c r="B71" i="11" s="1"/>
  <c r="X71" i="1"/>
  <c r="B70" i="5" s="1"/>
  <c r="P71" i="1"/>
  <c r="M71" i="1"/>
  <c r="D70" i="5" s="1"/>
  <c r="X70" i="1"/>
  <c r="B69" i="5" s="1"/>
  <c r="P70" i="1"/>
  <c r="M70" i="1"/>
  <c r="D69" i="5" s="1"/>
  <c r="H70" i="1"/>
  <c r="C70" i="1"/>
  <c r="X69" i="1"/>
  <c r="B68" i="5" s="1"/>
  <c r="P69" i="1"/>
  <c r="M69" i="1"/>
  <c r="D68" i="5" s="1"/>
  <c r="X68" i="1"/>
  <c r="B67" i="5" s="1"/>
  <c r="P68" i="1"/>
  <c r="M68" i="1"/>
  <c r="D67" i="5" s="1"/>
  <c r="X67" i="1"/>
  <c r="B66" i="5" s="1"/>
  <c r="P67" i="1"/>
  <c r="M67" i="1"/>
  <c r="D66" i="5" s="1"/>
  <c r="H67" i="1"/>
  <c r="C67" i="1"/>
  <c r="A67" i="1"/>
  <c r="X66" i="1"/>
  <c r="B65" i="5" s="1"/>
  <c r="P66" i="1"/>
  <c r="M66" i="1"/>
  <c r="D65" i="5" s="1"/>
  <c r="H66" i="1"/>
  <c r="C66" i="1"/>
  <c r="A65" i="5" s="1"/>
  <c r="B65" i="11" s="1"/>
  <c r="X65" i="1"/>
  <c r="B64" i="5" s="1"/>
  <c r="P65" i="1"/>
  <c r="M65" i="1"/>
  <c r="D64" i="5" s="1"/>
  <c r="E64" i="11" s="1"/>
  <c r="C65" i="1"/>
  <c r="A64" i="5" s="1"/>
  <c r="B64" i="11" s="1"/>
  <c r="X64" i="1"/>
  <c r="B63" i="5" s="1"/>
  <c r="P64" i="1"/>
  <c r="M64" i="1"/>
  <c r="D63" i="5" s="1"/>
  <c r="C64" i="1"/>
  <c r="A63" i="5" s="1"/>
  <c r="B63" i="11" s="1"/>
  <c r="A64" i="1"/>
  <c r="X63" i="1"/>
  <c r="B62" i="5" s="1"/>
  <c r="P63" i="1"/>
  <c r="M63" i="1"/>
  <c r="D62" i="5" s="1"/>
  <c r="C63" i="1"/>
  <c r="X62" i="1"/>
  <c r="B61" i="5" s="1"/>
  <c r="P62" i="1"/>
  <c r="M62" i="1"/>
  <c r="D61" i="5" s="1"/>
  <c r="X61" i="1"/>
  <c r="B60" i="5" s="1"/>
  <c r="P61" i="1"/>
  <c r="M61" i="1"/>
  <c r="D60" i="5" s="1"/>
  <c r="H61" i="1"/>
  <c r="C61" i="1"/>
  <c r="A61" i="1" s="1"/>
  <c r="X60" i="1"/>
  <c r="B59" i="5" s="1"/>
  <c r="P60" i="1"/>
  <c r="M60" i="1"/>
  <c r="D59" i="5" s="1"/>
  <c r="X59" i="1"/>
  <c r="B58" i="5" s="1"/>
  <c r="P59" i="1"/>
  <c r="M59" i="1"/>
  <c r="D58" i="5" s="1"/>
  <c r="X58" i="1"/>
  <c r="B57" i="5" s="1"/>
  <c r="P58" i="1"/>
  <c r="M58" i="1"/>
  <c r="D57" i="5" s="1"/>
  <c r="X57" i="1"/>
  <c r="B56" i="5" s="1"/>
  <c r="P57" i="1"/>
  <c r="H57" i="1"/>
  <c r="C57" i="1"/>
  <c r="X56" i="1"/>
  <c r="B55" i="5" s="1"/>
  <c r="P56" i="1"/>
  <c r="M56" i="1"/>
  <c r="D55" i="5" s="1"/>
  <c r="X55" i="1"/>
  <c r="B54" i="5" s="1"/>
  <c r="P55" i="1"/>
  <c r="M55" i="1"/>
  <c r="D54" i="5" s="1"/>
  <c r="X54" i="1"/>
  <c r="B53" i="5" s="1"/>
  <c r="P54" i="1"/>
  <c r="M54" i="1"/>
  <c r="D53" i="5" s="1"/>
  <c r="X53" i="1"/>
  <c r="B52" i="5" s="1"/>
  <c r="P53" i="1"/>
  <c r="M53" i="1"/>
  <c r="D52" i="5" s="1"/>
  <c r="C53" i="1"/>
  <c r="A52" i="5" s="1"/>
  <c r="B52" i="11" s="1"/>
  <c r="X52" i="1"/>
  <c r="B51" i="5" s="1"/>
  <c r="P52" i="1"/>
  <c r="M52" i="1"/>
  <c r="D51" i="5" s="1"/>
  <c r="C52" i="1"/>
  <c r="X51" i="1"/>
  <c r="B50" i="5" s="1"/>
  <c r="P51" i="1"/>
  <c r="M51" i="1"/>
  <c r="D50" i="5" s="1"/>
  <c r="C51" i="1"/>
  <c r="A50" i="5" s="1"/>
  <c r="B50" i="11" s="1"/>
  <c r="X50" i="1"/>
  <c r="B49" i="5" s="1"/>
  <c r="P50" i="1"/>
  <c r="M50" i="1"/>
  <c r="D49" i="5" s="1"/>
  <c r="X49" i="1"/>
  <c r="B48" i="5" s="1"/>
  <c r="P49" i="1"/>
  <c r="M49" i="1"/>
  <c r="D48" i="5" s="1"/>
  <c r="C49" i="1"/>
  <c r="X48" i="1"/>
  <c r="B47" i="5" s="1"/>
  <c r="P48" i="1"/>
  <c r="M48" i="1"/>
  <c r="D47" i="5" s="1"/>
  <c r="X47" i="1"/>
  <c r="B46" i="5" s="1"/>
  <c r="P47" i="1"/>
  <c r="M47" i="1"/>
  <c r="D46" i="5" s="1"/>
  <c r="X46" i="1"/>
  <c r="B45" i="5" s="1"/>
  <c r="P46" i="1"/>
  <c r="M46" i="1"/>
  <c r="D45" i="5" s="1"/>
  <c r="X45" i="1"/>
  <c r="B44" i="5" s="1"/>
  <c r="P45" i="1"/>
  <c r="M45" i="1"/>
  <c r="D44" i="5" s="1"/>
  <c r="C45" i="1"/>
  <c r="A45" i="1"/>
  <c r="X44" i="1"/>
  <c r="B43" i="5" s="1"/>
  <c r="P44" i="1"/>
  <c r="M44" i="1"/>
  <c r="D43" i="5" s="1"/>
  <c r="E43" i="11" s="1"/>
  <c r="X43" i="1"/>
  <c r="B42" i="5" s="1"/>
  <c r="P43" i="1"/>
  <c r="M43" i="1"/>
  <c r="D42" i="5" s="1"/>
  <c r="X42" i="1"/>
  <c r="B41" i="5" s="1"/>
  <c r="P42" i="1"/>
  <c r="M42" i="1"/>
  <c r="D41" i="5" s="1"/>
  <c r="X41" i="1"/>
  <c r="B40" i="5" s="1"/>
  <c r="P41" i="1"/>
  <c r="M41" i="1"/>
  <c r="D40" i="5" s="1"/>
  <c r="X40" i="1"/>
  <c r="B39" i="5" s="1"/>
  <c r="P40" i="1"/>
  <c r="M40" i="1"/>
  <c r="D39" i="5" s="1"/>
  <c r="C40" i="1"/>
  <c r="X39" i="1"/>
  <c r="B38" i="5" s="1"/>
  <c r="P39" i="1"/>
  <c r="M39" i="1"/>
  <c r="D38" i="5" s="1"/>
  <c r="X38" i="1"/>
  <c r="B37" i="5" s="1"/>
  <c r="P38" i="1"/>
  <c r="M38" i="1"/>
  <c r="D37" i="5" s="1"/>
  <c r="X37" i="1"/>
  <c r="B36" i="5" s="1"/>
  <c r="P37" i="1"/>
  <c r="M37" i="1"/>
  <c r="D36" i="5" s="1"/>
  <c r="C37" i="1"/>
  <c r="A37" i="1"/>
  <c r="X36" i="1"/>
  <c r="B35" i="5" s="1"/>
  <c r="P36" i="1"/>
  <c r="M36" i="1"/>
  <c r="D35" i="5" s="1"/>
  <c r="X35" i="1"/>
  <c r="B34" i="5" s="1"/>
  <c r="P35" i="1"/>
  <c r="M35" i="1"/>
  <c r="D34" i="5" s="1"/>
  <c r="X34" i="1"/>
  <c r="B33" i="5" s="1"/>
  <c r="P34" i="1"/>
  <c r="M34" i="1"/>
  <c r="D33" i="5" s="1"/>
  <c r="C34" i="1"/>
  <c r="A34" i="1"/>
  <c r="X33" i="1"/>
  <c r="B32" i="5" s="1"/>
  <c r="P33" i="1"/>
  <c r="M33" i="1"/>
  <c r="D32" i="5" s="1"/>
  <c r="X32" i="1"/>
  <c r="B31" i="5" s="1"/>
  <c r="P32" i="1"/>
  <c r="M32" i="1"/>
  <c r="D31" i="5" s="1"/>
  <c r="X31" i="1"/>
  <c r="B30" i="5" s="1"/>
  <c r="P31" i="1"/>
  <c r="M31" i="1"/>
  <c r="D30" i="5" s="1"/>
  <c r="X30" i="1"/>
  <c r="B29" i="5" s="1"/>
  <c r="P30" i="1"/>
  <c r="M30" i="1"/>
  <c r="D29" i="5" s="1"/>
  <c r="C30" i="1"/>
  <c r="A30" i="1"/>
  <c r="X29" i="1"/>
  <c r="B28" i="5" s="1"/>
  <c r="P29" i="1"/>
  <c r="M29" i="1"/>
  <c r="D28" i="5" s="1"/>
  <c r="E28" i="11" s="1"/>
  <c r="X28" i="1"/>
  <c r="B27" i="5" s="1"/>
  <c r="P28" i="1"/>
  <c r="M28" i="1"/>
  <c r="D27" i="5" s="1"/>
  <c r="X27" i="1"/>
  <c r="B26" i="5" s="1"/>
  <c r="P27" i="1"/>
  <c r="M27" i="1"/>
  <c r="D26" i="5" s="1"/>
  <c r="H27" i="1"/>
  <c r="C27" i="1"/>
  <c r="X26" i="1"/>
  <c r="B25" i="5" s="1"/>
  <c r="P26" i="1"/>
  <c r="M26" i="1"/>
  <c r="D25" i="5" s="1"/>
  <c r="E25" i="11" s="1"/>
  <c r="X25" i="1"/>
  <c r="B24" i="5" s="1"/>
  <c r="P25" i="1"/>
  <c r="M25" i="1"/>
  <c r="D24" i="5" s="1"/>
  <c r="C25" i="1"/>
  <c r="A24" i="5" s="1"/>
  <c r="B24" i="11" s="1"/>
  <c r="X24" i="1"/>
  <c r="B23" i="5" s="1"/>
  <c r="P24" i="1"/>
  <c r="M24" i="1"/>
  <c r="D23" i="5" s="1"/>
  <c r="X23" i="1"/>
  <c r="B22" i="5" s="1"/>
  <c r="P23" i="1"/>
  <c r="M23" i="1"/>
  <c r="D22" i="5" s="1"/>
  <c r="X22" i="1"/>
  <c r="B21" i="5" s="1"/>
  <c r="P22" i="1"/>
  <c r="M22" i="1"/>
  <c r="D21" i="5" s="1"/>
  <c r="C22" i="1"/>
  <c r="A22" i="1"/>
  <c r="X21" i="1"/>
  <c r="B20" i="5" s="1"/>
  <c r="P21" i="1"/>
  <c r="M21" i="1"/>
  <c r="D20" i="5" s="1"/>
  <c r="C21" i="1"/>
  <c r="X20" i="1"/>
  <c r="B19" i="5" s="1"/>
  <c r="P20" i="1"/>
  <c r="M20" i="1"/>
  <c r="D19" i="5" s="1"/>
  <c r="C20" i="1"/>
  <c r="A19" i="5" s="1"/>
  <c r="B19" i="11" s="1"/>
  <c r="X19" i="1"/>
  <c r="B18" i="5" s="1"/>
  <c r="P19" i="1"/>
  <c r="M19" i="1"/>
  <c r="D18" i="5" s="1"/>
  <c r="X18" i="1"/>
  <c r="B17" i="5" s="1"/>
  <c r="P18" i="1"/>
  <c r="M18" i="1"/>
  <c r="D17" i="5" s="1"/>
  <c r="E17" i="11" s="1"/>
  <c r="X17" i="1"/>
  <c r="B16" i="5" s="1"/>
  <c r="P17" i="1"/>
  <c r="M17" i="1"/>
  <c r="D16" i="5" s="1"/>
  <c r="C17" i="1"/>
  <c r="X16" i="1"/>
  <c r="B15" i="5" s="1"/>
  <c r="P16" i="1"/>
  <c r="M16" i="1"/>
  <c r="D15" i="5" s="1"/>
  <c r="C16" i="1"/>
  <c r="A15" i="5" s="1"/>
  <c r="B15" i="11" s="1"/>
  <c r="X15" i="1"/>
  <c r="B14" i="5" s="1"/>
  <c r="P15" i="1"/>
  <c r="M15" i="1"/>
  <c r="D14" i="5" s="1"/>
  <c r="X14" i="1"/>
  <c r="B13" i="5" s="1"/>
  <c r="P14" i="1"/>
  <c r="M14" i="1"/>
  <c r="D13" i="5" s="1"/>
  <c r="X13" i="1"/>
  <c r="B12" i="5" s="1"/>
  <c r="P13" i="1"/>
  <c r="M13" i="1"/>
  <c r="D12" i="5" s="1"/>
  <c r="C13" i="1"/>
  <c r="A12" i="5" s="1"/>
  <c r="B12" i="11" s="1"/>
  <c r="X12" i="1"/>
  <c r="B11" i="5" s="1"/>
  <c r="P12" i="1"/>
  <c r="M12" i="1"/>
  <c r="D11" i="5" s="1"/>
  <c r="C12" i="1"/>
  <c r="A11" i="5" s="1"/>
  <c r="B11" i="11" s="1"/>
  <c r="A12" i="1"/>
  <c r="X11" i="1"/>
  <c r="B10" i="5" s="1"/>
  <c r="P11" i="1"/>
  <c r="M11" i="1"/>
  <c r="D10" i="5" s="1"/>
  <c r="X10" i="1"/>
  <c r="B9" i="5" s="1"/>
  <c r="P10" i="1"/>
  <c r="M10" i="1"/>
  <c r="D9" i="5" s="1"/>
  <c r="E9" i="11" s="1"/>
  <c r="X9" i="1"/>
  <c r="B8" i="5" s="1"/>
  <c r="P9" i="1"/>
  <c r="M9" i="1"/>
  <c r="D8" i="5" s="1"/>
  <c r="X8" i="1"/>
  <c r="B7" i="5" s="1"/>
  <c r="P8" i="1"/>
  <c r="M8" i="1"/>
  <c r="D7" i="5" s="1"/>
  <c r="X7" i="1"/>
  <c r="B6" i="5" s="1"/>
  <c r="P7" i="1"/>
  <c r="M7" i="1"/>
  <c r="D6" i="5" s="1"/>
  <c r="C7" i="1"/>
  <c r="A7" i="1" s="1"/>
  <c r="X6" i="1"/>
  <c r="B5" i="5" s="1"/>
  <c r="P6" i="1"/>
  <c r="M6" i="1"/>
  <c r="D5" i="5" s="1"/>
  <c r="X5" i="1"/>
  <c r="B4" i="5" s="1"/>
  <c r="P5" i="1"/>
  <c r="M5" i="1"/>
  <c r="D4" i="5" s="1"/>
  <c r="X4" i="1"/>
  <c r="B3" i="5" s="1"/>
  <c r="P4" i="1"/>
  <c r="M4" i="1"/>
  <c r="D3" i="5" s="1"/>
  <c r="X3" i="1"/>
  <c r="B2" i="5" s="1"/>
  <c r="P3" i="1"/>
  <c r="M3" i="1"/>
  <c r="D2" i="5" s="1"/>
  <c r="C3" i="1"/>
  <c r="A3" i="1"/>
  <c r="J215" i="6" l="1"/>
  <c r="K674" i="11" s="1"/>
  <c r="E674" i="11"/>
  <c r="K241" i="6"/>
  <c r="E700" i="11"/>
  <c r="K269" i="6"/>
  <c r="L728" i="11" s="1"/>
  <c r="E728" i="11"/>
  <c r="K301" i="6"/>
  <c r="L760" i="11" s="1"/>
  <c r="E760" i="11"/>
  <c r="K346" i="6"/>
  <c r="L805" i="11" s="1"/>
  <c r="E805" i="11"/>
  <c r="D29" i="8"/>
  <c r="E29" i="8" s="1"/>
  <c r="N516" i="11"/>
  <c r="M824" i="11"/>
  <c r="A403" i="1"/>
  <c r="A402" i="5"/>
  <c r="B402" i="11" s="1"/>
  <c r="C404" i="1"/>
  <c r="H16" i="6"/>
  <c r="I475" i="11" s="1"/>
  <c r="F475" i="11"/>
  <c r="H81" i="6"/>
  <c r="I540" i="11" s="1"/>
  <c r="F540" i="11"/>
  <c r="H86" i="6"/>
  <c r="I545" i="11" s="1"/>
  <c r="F545" i="11"/>
  <c r="AB114" i="2"/>
  <c r="K206" i="6"/>
  <c r="L665" i="11" s="1"/>
  <c r="E665" i="11"/>
  <c r="K284" i="6"/>
  <c r="L743" i="11" s="1"/>
  <c r="E743" i="11"/>
  <c r="K145" i="6"/>
  <c r="L604" i="11" s="1"/>
  <c r="E604" i="11"/>
  <c r="K227" i="6"/>
  <c r="E686" i="11"/>
  <c r="K332" i="6"/>
  <c r="L791" i="11" s="1"/>
  <c r="E791" i="11"/>
  <c r="L264" i="11"/>
  <c r="M264" i="5"/>
  <c r="H50" i="6"/>
  <c r="I509" i="11" s="1"/>
  <c r="F509" i="11"/>
  <c r="K205" i="6"/>
  <c r="L664" i="11" s="1"/>
  <c r="E664" i="11"/>
  <c r="J233" i="6"/>
  <c r="K692" i="11" s="1"/>
  <c r="E692" i="11"/>
  <c r="K189" i="6"/>
  <c r="L648" i="11" s="1"/>
  <c r="E648" i="11"/>
  <c r="K297" i="6"/>
  <c r="L756" i="11" s="1"/>
  <c r="E756" i="11"/>
  <c r="K320" i="6"/>
  <c r="L779" i="11" s="1"/>
  <c r="E779" i="11"/>
  <c r="K375" i="6"/>
  <c r="L834" i="11" s="1"/>
  <c r="E834" i="11"/>
  <c r="A306" i="1"/>
  <c r="A305" i="5"/>
  <c r="B305" i="11" s="1"/>
  <c r="C307" i="1"/>
  <c r="E20" i="6"/>
  <c r="AB21" i="2"/>
  <c r="H45" i="6"/>
  <c r="I504" i="11" s="1"/>
  <c r="F504" i="11"/>
  <c r="H79" i="6"/>
  <c r="I538" i="11" s="1"/>
  <c r="F538" i="11"/>
  <c r="H87" i="6"/>
  <c r="I546" i="11" s="1"/>
  <c r="F546" i="11"/>
  <c r="K180" i="6"/>
  <c r="E639" i="11"/>
  <c r="K219" i="6"/>
  <c r="L678" i="11" s="1"/>
  <c r="E678" i="11"/>
  <c r="J245" i="6"/>
  <c r="E704" i="11"/>
  <c r="K267" i="6"/>
  <c r="L726" i="11" s="1"/>
  <c r="E726" i="11"/>
  <c r="K272" i="6"/>
  <c r="L731" i="11" s="1"/>
  <c r="E731" i="11"/>
  <c r="K305" i="6"/>
  <c r="L764" i="11" s="1"/>
  <c r="E764" i="11"/>
  <c r="J326" i="6"/>
  <c r="K785" i="11" s="1"/>
  <c r="E785" i="11"/>
  <c r="K344" i="6"/>
  <c r="L803" i="11" s="1"/>
  <c r="E803" i="11"/>
  <c r="H103" i="6"/>
  <c r="I562" i="11" s="1"/>
  <c r="F562" i="11"/>
  <c r="H15" i="6"/>
  <c r="I474" i="11" s="1"/>
  <c r="F474" i="11"/>
  <c r="H92" i="6"/>
  <c r="I551" i="11" s="1"/>
  <c r="F551" i="11"/>
  <c r="H4" i="6"/>
  <c r="I463" i="11" s="1"/>
  <c r="F463" i="11"/>
  <c r="H90" i="6"/>
  <c r="I549" i="11" s="1"/>
  <c r="F549" i="11"/>
  <c r="K146" i="6"/>
  <c r="E605" i="11"/>
  <c r="J146" i="6"/>
  <c r="K377" i="6"/>
  <c r="E836" i="11"/>
  <c r="C19" i="11"/>
  <c r="G19" i="5"/>
  <c r="H19" i="11" s="1"/>
  <c r="E30" i="11"/>
  <c r="K30" i="5"/>
  <c r="L30" i="11" s="1"/>
  <c r="A40" i="1"/>
  <c r="A39" i="5"/>
  <c r="B39" i="11" s="1"/>
  <c r="E73" i="11"/>
  <c r="K73" i="5"/>
  <c r="L73" i="11" s="1"/>
  <c r="E83" i="11"/>
  <c r="K83" i="5"/>
  <c r="L83" i="11" s="1"/>
  <c r="J83" i="5"/>
  <c r="K83" i="11" s="1"/>
  <c r="C109" i="11"/>
  <c r="G109" i="5"/>
  <c r="H109" i="11" s="1"/>
  <c r="C169" i="11"/>
  <c r="G169" i="5"/>
  <c r="H169" i="11" s="1"/>
  <c r="E209" i="11"/>
  <c r="K209" i="5"/>
  <c r="L209" i="11" s="1"/>
  <c r="C222" i="11"/>
  <c r="G222" i="5"/>
  <c r="H222" i="11" s="1"/>
  <c r="C233" i="11"/>
  <c r="G233" i="5"/>
  <c r="H233" i="11" s="1"/>
  <c r="C242" i="11"/>
  <c r="G242" i="5"/>
  <c r="H242" i="11" s="1"/>
  <c r="C272" i="11"/>
  <c r="G272" i="5"/>
  <c r="H272" i="11" s="1"/>
  <c r="C291" i="11"/>
  <c r="G291" i="5"/>
  <c r="H291" i="11" s="1"/>
  <c r="C312" i="11"/>
  <c r="G312" i="5"/>
  <c r="H312" i="11" s="1"/>
  <c r="E322" i="11"/>
  <c r="K322" i="5"/>
  <c r="L322" i="11" s="1"/>
  <c r="A362" i="1"/>
  <c r="A361" i="5"/>
  <c r="B361" i="11" s="1"/>
  <c r="E370" i="11"/>
  <c r="K370" i="5"/>
  <c r="L370" i="11" s="1"/>
  <c r="C385" i="11"/>
  <c r="G385" i="5"/>
  <c r="H385" i="11" s="1"/>
  <c r="C398" i="11"/>
  <c r="G398" i="5"/>
  <c r="H398" i="11" s="1"/>
  <c r="E405" i="11"/>
  <c r="K405" i="5"/>
  <c r="L405" i="11" s="1"/>
  <c r="E418" i="11"/>
  <c r="K418" i="5"/>
  <c r="L418" i="11" s="1"/>
  <c r="C424" i="11"/>
  <c r="G424" i="5"/>
  <c r="H424" i="11" s="1"/>
  <c r="C435" i="11"/>
  <c r="G435" i="5"/>
  <c r="H435" i="11" s="1"/>
  <c r="A442" i="1"/>
  <c r="A441" i="5"/>
  <c r="B441" i="11" s="1"/>
  <c r="E448" i="11"/>
  <c r="K448" i="5"/>
  <c r="L448" i="11" s="1"/>
  <c r="K57" i="6"/>
  <c r="L516" i="11" s="1"/>
  <c r="E516" i="11"/>
  <c r="K181" i="6"/>
  <c r="E640" i="11"/>
  <c r="K209" i="6"/>
  <c r="L668" i="11" s="1"/>
  <c r="E668" i="11"/>
  <c r="K324" i="6"/>
  <c r="L783" i="11" s="1"/>
  <c r="E783" i="11"/>
  <c r="K340" i="6"/>
  <c r="L799" i="11" s="1"/>
  <c r="E799" i="11"/>
  <c r="K358" i="6"/>
  <c r="E817" i="11"/>
  <c r="K364" i="6"/>
  <c r="L823" i="11" s="1"/>
  <c r="E823" i="11"/>
  <c r="K382" i="6"/>
  <c r="E841" i="11"/>
  <c r="M30" i="6"/>
  <c r="N489" i="11" s="1"/>
  <c r="L489" i="11"/>
  <c r="L175" i="6"/>
  <c r="K634" i="11"/>
  <c r="D77" i="10"/>
  <c r="M632" i="11"/>
  <c r="L199" i="6"/>
  <c r="M658" i="11" s="1"/>
  <c r="K658" i="11"/>
  <c r="L148" i="6"/>
  <c r="M607" i="11" s="1"/>
  <c r="K607" i="11"/>
  <c r="N20" i="11"/>
  <c r="M123" i="11"/>
  <c r="M223" i="11"/>
  <c r="N33" i="11"/>
  <c r="E2" i="11"/>
  <c r="K2" i="5"/>
  <c r="C4" i="11"/>
  <c r="G4" i="5"/>
  <c r="H4" i="11" s="1"/>
  <c r="E11" i="11"/>
  <c r="K11" i="5"/>
  <c r="L11" i="11" s="1"/>
  <c r="E21" i="11"/>
  <c r="J21" i="5"/>
  <c r="K21" i="11" s="1"/>
  <c r="K21" i="5"/>
  <c r="L21" i="11" s="1"/>
  <c r="C23" i="11"/>
  <c r="G23" i="5"/>
  <c r="H23" i="11" s="1"/>
  <c r="A27" i="1"/>
  <c r="A26" i="5"/>
  <c r="B26" i="11" s="1"/>
  <c r="C27" i="11"/>
  <c r="G27" i="5"/>
  <c r="H27" i="11" s="1"/>
  <c r="C29" i="11"/>
  <c r="G29" i="5"/>
  <c r="H29" i="11" s="1"/>
  <c r="E32" i="11"/>
  <c r="K32" i="5"/>
  <c r="L32" i="11" s="1"/>
  <c r="E34" i="11"/>
  <c r="K34" i="5"/>
  <c r="L34" i="11" s="1"/>
  <c r="E36" i="11"/>
  <c r="K36" i="5"/>
  <c r="L36" i="11" s="1"/>
  <c r="C38" i="11"/>
  <c r="G38" i="5"/>
  <c r="H38" i="11" s="1"/>
  <c r="C40" i="11"/>
  <c r="G40" i="5"/>
  <c r="H40" i="11" s="1"/>
  <c r="A49" i="1"/>
  <c r="A48" i="5"/>
  <c r="B48" i="11" s="1"/>
  <c r="A53" i="1"/>
  <c r="C53" i="11"/>
  <c r="G53" i="5"/>
  <c r="H53" i="11" s="1"/>
  <c r="C58" i="1"/>
  <c r="A57" i="5" s="1"/>
  <c r="B57" i="11" s="1"/>
  <c r="A56" i="5"/>
  <c r="B56" i="11" s="1"/>
  <c r="E60" i="11"/>
  <c r="K60" i="5"/>
  <c r="E62" i="11"/>
  <c r="K62" i="5"/>
  <c r="A65" i="1"/>
  <c r="E65" i="11"/>
  <c r="K65" i="5"/>
  <c r="C66" i="11"/>
  <c r="G66" i="5"/>
  <c r="H66" i="11" s="1"/>
  <c r="C71" i="1"/>
  <c r="A69" i="5"/>
  <c r="B69" i="11" s="1"/>
  <c r="C70" i="11"/>
  <c r="G70" i="5"/>
  <c r="H70" i="11" s="1"/>
  <c r="C72" i="11"/>
  <c r="G72" i="5"/>
  <c r="H72" i="11" s="1"/>
  <c r="E81" i="11"/>
  <c r="J81" i="5"/>
  <c r="K81" i="11" s="1"/>
  <c r="K81" i="5"/>
  <c r="L81" i="11" s="1"/>
  <c r="C82" i="11"/>
  <c r="G82" i="5"/>
  <c r="H82" i="11" s="1"/>
  <c r="A89" i="1"/>
  <c r="A88" i="5"/>
  <c r="B88" i="11" s="1"/>
  <c r="E90" i="11"/>
  <c r="K90" i="5"/>
  <c r="E92" i="11"/>
  <c r="K92" i="5"/>
  <c r="L92" i="11" s="1"/>
  <c r="C93" i="11"/>
  <c r="G93" i="5"/>
  <c r="H93" i="11" s="1"/>
  <c r="A100" i="1"/>
  <c r="C100" i="11"/>
  <c r="G100" i="5"/>
  <c r="H100" i="11" s="1"/>
  <c r="E104" i="11"/>
  <c r="K104" i="5"/>
  <c r="L104" i="11" s="1"/>
  <c r="J104" i="5"/>
  <c r="K104" i="11" s="1"/>
  <c r="C106" i="11"/>
  <c r="G106" i="5"/>
  <c r="H106" i="11" s="1"/>
  <c r="A115" i="1"/>
  <c r="A114" i="5"/>
  <c r="B114" i="11" s="1"/>
  <c r="C115" i="11"/>
  <c r="G115" i="5"/>
  <c r="H115" i="11" s="1"/>
  <c r="E120" i="11"/>
  <c r="K120" i="5"/>
  <c r="L120" i="11" s="1"/>
  <c r="E125" i="11"/>
  <c r="K125" i="5"/>
  <c r="L125" i="11" s="1"/>
  <c r="C135" i="11"/>
  <c r="G135" i="5"/>
  <c r="H135" i="11" s="1"/>
  <c r="E138" i="11"/>
  <c r="K138" i="5"/>
  <c r="L138" i="11" s="1"/>
  <c r="C142" i="1"/>
  <c r="A140" i="5"/>
  <c r="B140" i="11" s="1"/>
  <c r="A146" i="1"/>
  <c r="C146" i="11"/>
  <c r="G146" i="5"/>
  <c r="H146" i="11" s="1"/>
  <c r="C148" i="11"/>
  <c r="G148" i="5"/>
  <c r="H148" i="11" s="1"/>
  <c r="C150" i="11"/>
  <c r="G150" i="5"/>
  <c r="H150" i="11" s="1"/>
  <c r="E152" i="11"/>
  <c r="K152" i="5"/>
  <c r="L152" i="11" s="1"/>
  <c r="E158" i="11"/>
  <c r="J158" i="5"/>
  <c r="K158" i="11" s="1"/>
  <c r="K158" i="5"/>
  <c r="L158" i="11" s="1"/>
  <c r="C160" i="11"/>
  <c r="G160" i="5"/>
  <c r="H160" i="11" s="1"/>
  <c r="A164" i="1"/>
  <c r="C164" i="11"/>
  <c r="G164" i="5"/>
  <c r="H164" i="11" s="1"/>
  <c r="C166" i="11"/>
  <c r="G166" i="5"/>
  <c r="H166" i="11" s="1"/>
  <c r="E172" i="11"/>
  <c r="K172" i="5"/>
  <c r="L172" i="11" s="1"/>
  <c r="C174" i="11"/>
  <c r="G174" i="5"/>
  <c r="H174" i="11" s="1"/>
  <c r="E179" i="11"/>
  <c r="K179" i="5"/>
  <c r="L179" i="11" s="1"/>
  <c r="E181" i="11"/>
  <c r="K181" i="5"/>
  <c r="L181" i="11" s="1"/>
  <c r="C188" i="11"/>
  <c r="G188" i="5"/>
  <c r="H188" i="11" s="1"/>
  <c r="C190" i="11"/>
  <c r="G190" i="5"/>
  <c r="H190" i="11" s="1"/>
  <c r="E193" i="11"/>
  <c r="K193" i="5"/>
  <c r="C195" i="11"/>
  <c r="G195" i="5"/>
  <c r="H195" i="11" s="1"/>
  <c r="E198" i="11"/>
  <c r="J198" i="5"/>
  <c r="K198" i="11" s="1"/>
  <c r="K198" i="5"/>
  <c r="L198" i="11" s="1"/>
  <c r="C202" i="1"/>
  <c r="A201" i="5" s="1"/>
  <c r="B201" i="11" s="1"/>
  <c r="A200" i="5"/>
  <c r="B200" i="11" s="1"/>
  <c r="E202" i="11"/>
  <c r="K202" i="5"/>
  <c r="L202" i="11" s="1"/>
  <c r="C204" i="11"/>
  <c r="G204" i="5"/>
  <c r="H204" i="11" s="1"/>
  <c r="A210" i="1"/>
  <c r="A209" i="5"/>
  <c r="B209" i="11" s="1"/>
  <c r="E213" i="11"/>
  <c r="J213" i="5"/>
  <c r="K213" i="11" s="1"/>
  <c r="K213" i="5"/>
  <c r="L213" i="11" s="1"/>
  <c r="C215" i="11"/>
  <c r="G215" i="5"/>
  <c r="H215" i="11" s="1"/>
  <c r="A219" i="1"/>
  <c r="A218" i="5"/>
  <c r="B218" i="11" s="1"/>
  <c r="E220" i="11"/>
  <c r="K220" i="5"/>
  <c r="L220" i="11" s="1"/>
  <c r="A225" i="1"/>
  <c r="A224" i="5"/>
  <c r="B224" i="11" s="1"/>
  <c r="E226" i="11"/>
  <c r="K226" i="5"/>
  <c r="L226" i="11" s="1"/>
  <c r="C230" i="11"/>
  <c r="G230" i="5"/>
  <c r="H230" i="11" s="1"/>
  <c r="E235" i="11"/>
  <c r="K235" i="5"/>
  <c r="L235" i="11" s="1"/>
  <c r="J235" i="5"/>
  <c r="K235" i="11" s="1"/>
  <c r="E237" i="11"/>
  <c r="K237" i="5"/>
  <c r="L237" i="11" s="1"/>
  <c r="J237" i="5"/>
  <c r="K237" i="11" s="1"/>
  <c r="A246" i="1"/>
  <c r="C246" i="11"/>
  <c r="G246" i="5"/>
  <c r="H246" i="11" s="1"/>
  <c r="E249" i="11"/>
  <c r="K249" i="5"/>
  <c r="L249" i="11" s="1"/>
  <c r="C251" i="11"/>
  <c r="G251" i="5"/>
  <c r="H251" i="11" s="1"/>
  <c r="C253" i="11"/>
  <c r="G253" i="5"/>
  <c r="H253" i="11" s="1"/>
  <c r="E256" i="11"/>
  <c r="K256" i="5"/>
  <c r="L256" i="11" s="1"/>
  <c r="C258" i="11"/>
  <c r="G258" i="5"/>
  <c r="H258" i="11" s="1"/>
  <c r="C260" i="11"/>
  <c r="G260" i="5"/>
  <c r="H260" i="11" s="1"/>
  <c r="E263" i="11"/>
  <c r="K263" i="5"/>
  <c r="A270" i="1"/>
  <c r="C270" i="11"/>
  <c r="G270" i="5"/>
  <c r="H270" i="11" s="1"/>
  <c r="C289" i="1"/>
  <c r="A287" i="5"/>
  <c r="B287" i="11" s="1"/>
  <c r="E294" i="11"/>
  <c r="J294" i="5"/>
  <c r="K294" i="11" s="1"/>
  <c r="K294" i="5"/>
  <c r="L294" i="11" s="1"/>
  <c r="C296" i="11"/>
  <c r="G296" i="5"/>
  <c r="H296" i="11" s="1"/>
  <c r="E301" i="11"/>
  <c r="K301" i="5"/>
  <c r="C303" i="11"/>
  <c r="G303" i="5"/>
  <c r="H303" i="11" s="1"/>
  <c r="C305" i="11"/>
  <c r="G305" i="5"/>
  <c r="H305" i="11" s="1"/>
  <c r="C321" i="11"/>
  <c r="G321" i="5"/>
  <c r="H321" i="11" s="1"/>
  <c r="C323" i="11"/>
  <c r="G323" i="5"/>
  <c r="H323" i="11" s="1"/>
  <c r="C325" i="11"/>
  <c r="G325" i="5"/>
  <c r="H325" i="11" s="1"/>
  <c r="C329" i="11"/>
  <c r="G329" i="5"/>
  <c r="H329" i="11" s="1"/>
  <c r="C331" i="11"/>
  <c r="G331" i="5"/>
  <c r="H331" i="11" s="1"/>
  <c r="E336" i="11"/>
  <c r="K336" i="5"/>
  <c r="C338" i="11"/>
  <c r="G338" i="5"/>
  <c r="H338" i="11" s="1"/>
  <c r="E341" i="11"/>
  <c r="K341" i="5"/>
  <c r="L341" i="11" s="1"/>
  <c r="A347" i="1"/>
  <c r="C347" i="11"/>
  <c r="G347" i="5"/>
  <c r="H347" i="11" s="1"/>
  <c r="E350" i="11"/>
  <c r="K350" i="5"/>
  <c r="E352" i="11"/>
  <c r="K352" i="5"/>
  <c r="C360" i="11"/>
  <c r="G360" i="5"/>
  <c r="H360" i="11" s="1"/>
  <c r="E362" i="11"/>
  <c r="J362" i="5"/>
  <c r="K362" i="11" s="1"/>
  <c r="K362" i="5"/>
  <c r="L362" i="11" s="1"/>
  <c r="C365" i="11"/>
  <c r="G365" i="5"/>
  <c r="H365" i="11" s="1"/>
  <c r="A369" i="1"/>
  <c r="C369" i="11"/>
  <c r="G369" i="5"/>
  <c r="H369" i="11" s="1"/>
  <c r="C374" i="11"/>
  <c r="G374" i="5"/>
  <c r="H374" i="11" s="1"/>
  <c r="E377" i="11"/>
  <c r="K377" i="5"/>
  <c r="C379" i="11"/>
  <c r="G379" i="5"/>
  <c r="H379" i="11" s="1"/>
  <c r="C383" i="11"/>
  <c r="G383" i="5"/>
  <c r="H383" i="11" s="1"/>
  <c r="C390" i="11"/>
  <c r="G390" i="5"/>
  <c r="H390" i="11" s="1"/>
  <c r="E392" i="11"/>
  <c r="K392" i="5"/>
  <c r="E394" i="11"/>
  <c r="J394" i="5"/>
  <c r="K394" i="11" s="1"/>
  <c r="K394" i="5"/>
  <c r="L394" i="11" s="1"/>
  <c r="E396" i="11"/>
  <c r="J396" i="5"/>
  <c r="K396" i="11" s="1"/>
  <c r="C404" i="11"/>
  <c r="G404" i="5"/>
  <c r="H404" i="11" s="1"/>
  <c r="E409" i="11"/>
  <c r="K409" i="5"/>
  <c r="L409" i="11" s="1"/>
  <c r="A417" i="1"/>
  <c r="A416" i="5"/>
  <c r="B416" i="11" s="1"/>
  <c r="E422" i="11"/>
  <c r="K422" i="5"/>
  <c r="A430" i="1"/>
  <c r="A434" i="1"/>
  <c r="A433" i="5"/>
  <c r="B433" i="11" s="1"/>
  <c r="E437" i="11"/>
  <c r="K437" i="5"/>
  <c r="L437" i="11" s="1"/>
  <c r="J437" i="5"/>
  <c r="K437" i="11" s="1"/>
  <c r="C440" i="11"/>
  <c r="G440" i="5"/>
  <c r="H440" i="11" s="1"/>
  <c r="C442" i="11"/>
  <c r="G442" i="5"/>
  <c r="H442" i="11" s="1"/>
  <c r="C447" i="11"/>
  <c r="G447" i="5"/>
  <c r="H447" i="11" s="1"/>
  <c r="E454" i="11"/>
  <c r="K454" i="5"/>
  <c r="E458" i="11"/>
  <c r="K458" i="5"/>
  <c r="E460" i="11"/>
  <c r="K460" i="5"/>
  <c r="L460" i="11" s="1"/>
  <c r="K2" i="6"/>
  <c r="L461" i="11" s="1"/>
  <c r="E461" i="11"/>
  <c r="K7" i="6"/>
  <c r="E466" i="11"/>
  <c r="K13" i="6"/>
  <c r="L472" i="11" s="1"/>
  <c r="E472" i="11"/>
  <c r="K17" i="6"/>
  <c r="L476" i="11" s="1"/>
  <c r="E476" i="11"/>
  <c r="K32" i="6"/>
  <c r="E491" i="11"/>
  <c r="G52" i="6"/>
  <c r="H511" i="11" s="1"/>
  <c r="C511" i="11"/>
  <c r="K64" i="6"/>
  <c r="E523" i="11"/>
  <c r="K68" i="6"/>
  <c r="L527" i="11" s="1"/>
  <c r="E527" i="11"/>
  <c r="G70" i="6"/>
  <c r="H529" i="11" s="1"/>
  <c r="C529" i="11"/>
  <c r="K74" i="6"/>
  <c r="L533" i="11" s="1"/>
  <c r="E533" i="11"/>
  <c r="K75" i="6"/>
  <c r="L534" i="11" s="1"/>
  <c r="E534" i="11"/>
  <c r="H85" i="6"/>
  <c r="I544" i="11" s="1"/>
  <c r="F544" i="11"/>
  <c r="K88" i="6"/>
  <c r="L547" i="11" s="1"/>
  <c r="E547" i="11"/>
  <c r="K94" i="6"/>
  <c r="E553" i="11"/>
  <c r="H98" i="6"/>
  <c r="I557" i="11" s="1"/>
  <c r="F557" i="11"/>
  <c r="G108" i="6"/>
  <c r="H567" i="11" s="1"/>
  <c r="C567" i="11"/>
  <c r="K110" i="6"/>
  <c r="E569" i="11"/>
  <c r="K115" i="6"/>
  <c r="E574" i="11"/>
  <c r="J121" i="2"/>
  <c r="K121" i="2" s="1"/>
  <c r="J127" i="6"/>
  <c r="K586" i="11" s="1"/>
  <c r="E586" i="11"/>
  <c r="K140" i="6"/>
  <c r="L599" i="11" s="1"/>
  <c r="E599" i="11"/>
  <c r="K170" i="6"/>
  <c r="L629" i="11" s="1"/>
  <c r="E629" i="11"/>
  <c r="K174" i="6"/>
  <c r="L633" i="11" s="1"/>
  <c r="E633" i="11"/>
  <c r="K188" i="6"/>
  <c r="E647" i="11"/>
  <c r="K228" i="6"/>
  <c r="E687" i="11"/>
  <c r="K246" i="6"/>
  <c r="L705" i="11" s="1"/>
  <c r="E705" i="11"/>
  <c r="K252" i="6"/>
  <c r="E711" i="11"/>
  <c r="K261" i="6"/>
  <c r="E720" i="11"/>
  <c r="K271" i="6"/>
  <c r="L730" i="11" s="1"/>
  <c r="E730" i="11"/>
  <c r="K277" i="6"/>
  <c r="L736" i="11" s="1"/>
  <c r="E736" i="11"/>
  <c r="K290" i="6"/>
  <c r="L749" i="11" s="1"/>
  <c r="E749" i="11"/>
  <c r="K312" i="6"/>
  <c r="L771" i="11" s="1"/>
  <c r="E771" i="11"/>
  <c r="K351" i="6"/>
  <c r="L810" i="11" s="1"/>
  <c r="E810" i="11"/>
  <c r="K354" i="6"/>
  <c r="L813" i="11" s="1"/>
  <c r="E813" i="11"/>
  <c r="K359" i="6"/>
  <c r="E818" i="11"/>
  <c r="D142" i="10"/>
  <c r="E142" i="10" s="1"/>
  <c r="M818" i="11"/>
  <c r="N618" i="11"/>
  <c r="L151" i="6"/>
  <c r="M610" i="11" s="1"/>
  <c r="K610" i="11"/>
  <c r="L265" i="6"/>
  <c r="M724" i="11" s="1"/>
  <c r="K724" i="11"/>
  <c r="L4" i="6"/>
  <c r="M463" i="11" s="1"/>
  <c r="K463" i="11"/>
  <c r="L242" i="6"/>
  <c r="M701" i="11" s="1"/>
  <c r="K701" i="11"/>
  <c r="G150" i="8"/>
  <c r="N838" i="11"/>
  <c r="L282" i="6"/>
  <c r="M741" i="11" s="1"/>
  <c r="K741" i="11"/>
  <c r="G3" i="10"/>
  <c r="M464" i="11"/>
  <c r="G37" i="10"/>
  <c r="M531" i="11"/>
  <c r="M200" i="6"/>
  <c r="D86" i="8" s="1"/>
  <c r="E86" i="8" s="1"/>
  <c r="F86" i="8" s="1"/>
  <c r="M35" i="6"/>
  <c r="N494" i="11" s="1"/>
  <c r="L494" i="11"/>
  <c r="L93" i="6"/>
  <c r="M552" i="11" s="1"/>
  <c r="K552" i="11"/>
  <c r="L247" i="6"/>
  <c r="M706" i="11" s="1"/>
  <c r="K706" i="11"/>
  <c r="L328" i="6"/>
  <c r="K787" i="11"/>
  <c r="L45" i="6"/>
  <c r="M504" i="11" s="1"/>
  <c r="K504" i="11"/>
  <c r="L234" i="6"/>
  <c r="M693" i="11" s="1"/>
  <c r="K693" i="11"/>
  <c r="L142" i="6"/>
  <c r="M601" i="11" s="1"/>
  <c r="K601" i="11"/>
  <c r="L188" i="6"/>
  <c r="M647" i="11" s="1"/>
  <c r="K647" i="11"/>
  <c r="N324" i="11"/>
  <c r="N50" i="11"/>
  <c r="L60" i="6"/>
  <c r="M519" i="11" s="1"/>
  <c r="J519" i="11"/>
  <c r="L196" i="6"/>
  <c r="M655" i="11" s="1"/>
  <c r="J655" i="11"/>
  <c r="L263" i="6"/>
  <c r="M722" i="11" s="1"/>
  <c r="J722" i="11"/>
  <c r="L295" i="6"/>
  <c r="M754" i="11" s="1"/>
  <c r="J754" i="11"/>
  <c r="L327" i="6"/>
  <c r="M786" i="11" s="1"/>
  <c r="J786" i="11"/>
  <c r="K420" i="5"/>
  <c r="K196" i="11"/>
  <c r="L196" i="5"/>
  <c r="M196" i="11" s="1"/>
  <c r="J7" i="11"/>
  <c r="M35" i="5"/>
  <c r="N35" i="11" s="1"/>
  <c r="J35" i="11"/>
  <c r="M43" i="5"/>
  <c r="N43" i="11" s="1"/>
  <c r="J43" i="11"/>
  <c r="M53" i="5"/>
  <c r="N53" i="11" s="1"/>
  <c r="J53" i="11"/>
  <c r="M307" i="5"/>
  <c r="N307" i="11" s="1"/>
  <c r="J307" i="11"/>
  <c r="K194" i="5"/>
  <c r="K6" i="6"/>
  <c r="L465" i="11" s="1"/>
  <c r="E465" i="11"/>
  <c r="J15" i="6"/>
  <c r="E474" i="11"/>
  <c r="K22" i="6"/>
  <c r="E481" i="11"/>
  <c r="H33" i="6"/>
  <c r="I492" i="11" s="1"/>
  <c r="F492" i="11"/>
  <c r="K44" i="6"/>
  <c r="L503" i="11" s="1"/>
  <c r="E503" i="11"/>
  <c r="K49" i="6"/>
  <c r="E508" i="11"/>
  <c r="J63" i="6"/>
  <c r="E522" i="11"/>
  <c r="K71" i="6"/>
  <c r="L530" i="11" s="1"/>
  <c r="E530" i="11"/>
  <c r="H78" i="6"/>
  <c r="I537" i="11" s="1"/>
  <c r="F537" i="11"/>
  <c r="K81" i="6"/>
  <c r="L540" i="11" s="1"/>
  <c r="E540" i="11"/>
  <c r="H84" i="6"/>
  <c r="I543" i="11" s="1"/>
  <c r="F543" i="11"/>
  <c r="K93" i="6"/>
  <c r="E552" i="11"/>
  <c r="H97" i="6"/>
  <c r="I556" i="11" s="1"/>
  <c r="F556" i="11"/>
  <c r="K109" i="6"/>
  <c r="L568" i="11" s="1"/>
  <c r="E568" i="11"/>
  <c r="K112" i="6"/>
  <c r="L571" i="11" s="1"/>
  <c r="E571" i="11"/>
  <c r="K113" i="6"/>
  <c r="E572" i="11"/>
  <c r="K114" i="6"/>
  <c r="E573" i="11"/>
  <c r="K154" i="6"/>
  <c r="L613" i="11" s="1"/>
  <c r="E613" i="11"/>
  <c r="K161" i="6"/>
  <c r="L620" i="11" s="1"/>
  <c r="E620" i="11"/>
  <c r="K169" i="6"/>
  <c r="L628" i="11" s="1"/>
  <c r="E628" i="11"/>
  <c r="K173" i="6"/>
  <c r="L632" i="11" s="1"/>
  <c r="E632" i="11"/>
  <c r="K184" i="6"/>
  <c r="L643" i="11" s="1"/>
  <c r="E643" i="11"/>
  <c r="K187" i="6"/>
  <c r="E646" i="11"/>
  <c r="K222" i="6"/>
  <c r="L681" i="11" s="1"/>
  <c r="E681" i="11"/>
  <c r="K226" i="6"/>
  <c r="L685" i="11" s="1"/>
  <c r="E685" i="11"/>
  <c r="K244" i="6"/>
  <c r="E703" i="11"/>
  <c r="K260" i="6"/>
  <c r="L719" i="11" s="1"/>
  <c r="E719" i="11"/>
  <c r="K280" i="6"/>
  <c r="E739" i="11"/>
  <c r="K311" i="6"/>
  <c r="E770" i="11"/>
  <c r="K315" i="6"/>
  <c r="L774" i="11" s="1"/>
  <c r="E774" i="11"/>
  <c r="K319" i="6"/>
  <c r="L778" i="11" s="1"/>
  <c r="E778" i="11"/>
  <c r="K323" i="6"/>
  <c r="E782" i="11"/>
  <c r="K342" i="6"/>
  <c r="E801" i="11"/>
  <c r="K353" i="6"/>
  <c r="E812" i="11"/>
  <c r="K366" i="6"/>
  <c r="E825" i="11"/>
  <c r="J373" i="6"/>
  <c r="K832" i="11" s="1"/>
  <c r="E832" i="11"/>
  <c r="G77" i="8"/>
  <c r="N633" i="11"/>
  <c r="G151" i="10"/>
  <c r="M841" i="11"/>
  <c r="G112" i="10"/>
  <c r="M732" i="11"/>
  <c r="N487" i="11"/>
  <c r="M736" i="11"/>
  <c r="L42" i="6"/>
  <c r="M501" i="11" s="1"/>
  <c r="G63" i="10"/>
  <c r="M596" i="11"/>
  <c r="L32" i="6"/>
  <c r="M491" i="11" s="1"/>
  <c r="K491" i="11"/>
  <c r="L181" i="6"/>
  <c r="K640" i="11"/>
  <c r="L281" i="6"/>
  <c r="M740" i="11" s="1"/>
  <c r="K740" i="11"/>
  <c r="L49" i="6"/>
  <c r="M508" i="11" s="1"/>
  <c r="K508" i="11"/>
  <c r="L276" i="6"/>
  <c r="L340" i="6"/>
  <c r="M799" i="11" s="1"/>
  <c r="L227" i="6"/>
  <c r="K686" i="11"/>
  <c r="L14" i="6"/>
  <c r="M473" i="11" s="1"/>
  <c r="K473" i="11"/>
  <c r="L144" i="6"/>
  <c r="G66" i="10" s="1"/>
  <c r="K603" i="11"/>
  <c r="L178" i="6"/>
  <c r="M637" i="11" s="1"/>
  <c r="K637" i="11"/>
  <c r="L43" i="6"/>
  <c r="M502" i="11" s="1"/>
  <c r="L25" i="6"/>
  <c r="M484" i="11" s="1"/>
  <c r="K484" i="11"/>
  <c r="K348" i="6"/>
  <c r="L807" i="11" s="1"/>
  <c r="L209" i="6"/>
  <c r="M668" i="11" s="1"/>
  <c r="L260" i="6"/>
  <c r="M719" i="11" s="1"/>
  <c r="L213" i="6"/>
  <c r="M672" i="11" s="1"/>
  <c r="K672" i="11"/>
  <c r="M357" i="6"/>
  <c r="N816" i="11" s="1"/>
  <c r="M9" i="5"/>
  <c r="N9" i="11" s="1"/>
  <c r="M233" i="5"/>
  <c r="M497" i="11"/>
  <c r="N156" i="11"/>
  <c r="N328" i="11"/>
  <c r="N360" i="11"/>
  <c r="D95" i="10"/>
  <c r="G95" i="10"/>
  <c r="D44" i="8"/>
  <c r="E44" i="8" s="1"/>
  <c r="F44" i="8" s="1"/>
  <c r="N550" i="11"/>
  <c r="G140" i="10"/>
  <c r="N366" i="11"/>
  <c r="M385" i="11"/>
  <c r="K255" i="5"/>
  <c r="L255" i="11" s="1"/>
  <c r="J209" i="5"/>
  <c r="K209" i="11" s="1"/>
  <c r="K221" i="5"/>
  <c r="L221" i="11" s="1"/>
  <c r="C6" i="11"/>
  <c r="G6" i="5"/>
  <c r="H6" i="11" s="1"/>
  <c r="C17" i="11"/>
  <c r="G17" i="5"/>
  <c r="H17" i="11" s="1"/>
  <c r="C45" i="11"/>
  <c r="G45" i="5"/>
  <c r="H45" i="11" s="1"/>
  <c r="C58" i="11"/>
  <c r="G58" i="5"/>
  <c r="H58" i="11" s="1"/>
  <c r="C79" i="11"/>
  <c r="G79" i="5"/>
  <c r="H79" i="11" s="1"/>
  <c r="E88" i="11"/>
  <c r="K88" i="5"/>
  <c r="J88" i="5"/>
  <c r="E94" i="11"/>
  <c r="J94" i="5"/>
  <c r="K94" i="5"/>
  <c r="E114" i="11"/>
  <c r="K114" i="5"/>
  <c r="C129" i="11"/>
  <c r="G129" i="5"/>
  <c r="H129" i="11" s="1"/>
  <c r="E167" i="11"/>
  <c r="J167" i="5"/>
  <c r="K167" i="11" s="1"/>
  <c r="K167" i="5"/>
  <c r="L167" i="11" s="1"/>
  <c r="A192" i="1"/>
  <c r="A191" i="5"/>
  <c r="B191" i="11" s="1"/>
  <c r="E224" i="11"/>
  <c r="K224" i="5"/>
  <c r="E231" i="11"/>
  <c r="K231" i="5"/>
  <c r="L231" i="11" s="1"/>
  <c r="E261" i="11"/>
  <c r="K261" i="5"/>
  <c r="L261" i="11" s="1"/>
  <c r="C269" i="1"/>
  <c r="A267" i="5"/>
  <c r="B267" i="11" s="1"/>
  <c r="E287" i="11"/>
  <c r="J287" i="5"/>
  <c r="K287" i="11" s="1"/>
  <c r="C317" i="11"/>
  <c r="G317" i="5"/>
  <c r="H317" i="11" s="1"/>
  <c r="C328" i="1"/>
  <c r="A326" i="5"/>
  <c r="B326" i="11" s="1"/>
  <c r="C333" i="11"/>
  <c r="G333" i="5"/>
  <c r="H333" i="11" s="1"/>
  <c r="C358" i="11"/>
  <c r="G358" i="5"/>
  <c r="H358" i="11" s="1"/>
  <c r="C372" i="11"/>
  <c r="G372" i="5"/>
  <c r="H372" i="11" s="1"/>
  <c r="A392" i="1"/>
  <c r="A391" i="5"/>
  <c r="B391" i="11" s="1"/>
  <c r="C402" i="11"/>
  <c r="G402" i="5"/>
  <c r="H402" i="11" s="1"/>
  <c r="C411" i="11"/>
  <c r="G411" i="5"/>
  <c r="H411" i="11" s="1"/>
  <c r="C426" i="11"/>
  <c r="G426" i="5"/>
  <c r="H426" i="11" s="1"/>
  <c r="C430" i="11"/>
  <c r="G430" i="5"/>
  <c r="H430" i="11" s="1"/>
  <c r="E439" i="11"/>
  <c r="K439" i="5"/>
  <c r="C445" i="11"/>
  <c r="G445" i="5"/>
  <c r="H445" i="11" s="1"/>
  <c r="K39" i="6"/>
  <c r="L498" i="11" s="1"/>
  <c r="E498" i="11"/>
  <c r="H95" i="6"/>
  <c r="I554" i="11" s="1"/>
  <c r="F554" i="11"/>
  <c r="J119" i="6"/>
  <c r="E578" i="11"/>
  <c r="K159" i="6"/>
  <c r="L618" i="11" s="1"/>
  <c r="E618" i="11"/>
  <c r="K177" i="6"/>
  <c r="L636" i="11" s="1"/>
  <c r="E636" i="11"/>
  <c r="K200" i="6"/>
  <c r="L659" i="11" s="1"/>
  <c r="E659" i="11"/>
  <c r="K286" i="6"/>
  <c r="L745" i="11" s="1"/>
  <c r="E745" i="11"/>
  <c r="K367" i="6"/>
  <c r="L826" i="11" s="1"/>
  <c r="E826" i="11"/>
  <c r="D58" i="10"/>
  <c r="E58" i="10" s="1"/>
  <c r="M576" i="11"/>
  <c r="D87" i="8"/>
  <c r="E87" i="8" s="1"/>
  <c r="F87" i="8" s="1"/>
  <c r="N661" i="11"/>
  <c r="L18" i="6"/>
  <c r="K477" i="11"/>
  <c r="M247" i="6"/>
  <c r="N706" i="11" s="1"/>
  <c r="L706" i="11"/>
  <c r="N757" i="11"/>
  <c r="L94" i="6"/>
  <c r="M553" i="11" s="1"/>
  <c r="K553" i="11"/>
  <c r="M772" i="11"/>
  <c r="M70" i="11"/>
  <c r="M149" i="11"/>
  <c r="N64" i="11"/>
  <c r="M131" i="5"/>
  <c r="N131" i="11" s="1"/>
  <c r="J131" i="11"/>
  <c r="K252" i="5"/>
  <c r="E7" i="11"/>
  <c r="K7" i="5"/>
  <c r="L7" i="11" s="1"/>
  <c r="E14" i="11"/>
  <c r="K14" i="5"/>
  <c r="L14" i="11" s="1"/>
  <c r="A21" i="1"/>
  <c r="A20" i="5"/>
  <c r="B20" i="11" s="1"/>
  <c r="E26" i="11"/>
  <c r="J26" i="5"/>
  <c r="K26" i="11" s="1"/>
  <c r="K26" i="5"/>
  <c r="L26" i="11" s="1"/>
  <c r="C34" i="11"/>
  <c r="G34" i="5"/>
  <c r="H34" i="11" s="1"/>
  <c r="E59" i="11"/>
  <c r="K59" i="5"/>
  <c r="E69" i="11"/>
  <c r="J69" i="5"/>
  <c r="K69" i="11" s="1"/>
  <c r="K69" i="5"/>
  <c r="L69" i="11" s="1"/>
  <c r="A79" i="1"/>
  <c r="A78" i="5"/>
  <c r="B78" i="11" s="1"/>
  <c r="E99" i="11"/>
  <c r="K99" i="5"/>
  <c r="C104" i="11"/>
  <c r="G104" i="5"/>
  <c r="H104" i="11" s="1"/>
  <c r="C122" i="11"/>
  <c r="G122" i="5"/>
  <c r="H122" i="11" s="1"/>
  <c r="C127" i="11"/>
  <c r="G127" i="5"/>
  <c r="H127" i="11" s="1"/>
  <c r="E136" i="11"/>
  <c r="J136" i="5"/>
  <c r="K136" i="11" s="1"/>
  <c r="K136" i="5"/>
  <c r="L136" i="11" s="1"/>
  <c r="E143" i="11"/>
  <c r="K143" i="5"/>
  <c r="C152" i="11"/>
  <c r="G152" i="5"/>
  <c r="H152" i="11" s="1"/>
  <c r="C158" i="11"/>
  <c r="G158" i="5"/>
  <c r="H158" i="11" s="1"/>
  <c r="E165" i="11"/>
  <c r="K165" i="5"/>
  <c r="L165" i="11" s="1"/>
  <c r="J165" i="5"/>
  <c r="K165" i="11" s="1"/>
  <c r="C172" i="11"/>
  <c r="G172" i="5"/>
  <c r="H172" i="11" s="1"/>
  <c r="E177" i="11"/>
  <c r="K177" i="5"/>
  <c r="L177" i="11" s="1"/>
  <c r="E189" i="11"/>
  <c r="K189" i="5"/>
  <c r="L189" i="11" s="1"/>
  <c r="J189" i="5"/>
  <c r="K189" i="11" s="1"/>
  <c r="E207" i="11"/>
  <c r="K207" i="5"/>
  <c r="L207" i="11" s="1"/>
  <c r="C213" i="11"/>
  <c r="G213" i="5"/>
  <c r="H213" i="11" s="1"/>
  <c r="C237" i="11"/>
  <c r="G237" i="5"/>
  <c r="H237" i="11" s="1"/>
  <c r="E243" i="11"/>
  <c r="K243" i="5"/>
  <c r="L243" i="11" s="1"/>
  <c r="E259" i="11"/>
  <c r="K259" i="5"/>
  <c r="L259" i="11" s="1"/>
  <c r="E269" i="11"/>
  <c r="K269" i="5"/>
  <c r="C275" i="11"/>
  <c r="G275" i="5"/>
  <c r="H275" i="11" s="1"/>
  <c r="C281" i="11"/>
  <c r="G281" i="5"/>
  <c r="H281" i="11" s="1"/>
  <c r="C301" i="11"/>
  <c r="G301" i="5"/>
  <c r="H301" i="11" s="1"/>
  <c r="C308" i="11"/>
  <c r="G308" i="5"/>
  <c r="H308" i="11" s="1"/>
  <c r="E326" i="11"/>
  <c r="J326" i="5"/>
  <c r="K326" i="11" s="1"/>
  <c r="K326" i="5"/>
  <c r="L326" i="11" s="1"/>
  <c r="E339" i="11"/>
  <c r="K339" i="5"/>
  <c r="L339" i="11" s="1"/>
  <c r="E344" i="11"/>
  <c r="K344" i="5"/>
  <c r="L344" i="11" s="1"/>
  <c r="E349" i="11"/>
  <c r="K349" i="5"/>
  <c r="L349" i="11" s="1"/>
  <c r="J349" i="5"/>
  <c r="K349" i="11" s="1"/>
  <c r="A356" i="1"/>
  <c r="A355" i="5"/>
  <c r="B355" i="11" s="1"/>
  <c r="E361" i="11"/>
  <c r="K361" i="5"/>
  <c r="E366" i="11"/>
  <c r="K366" i="5"/>
  <c r="L366" i="11" s="1"/>
  <c r="C394" i="11"/>
  <c r="G394" i="5"/>
  <c r="H394" i="11" s="1"/>
  <c r="C460" i="11"/>
  <c r="G460" i="5"/>
  <c r="H460" i="11" s="1"/>
  <c r="AB26" i="2"/>
  <c r="K54" i="6"/>
  <c r="E513" i="11"/>
  <c r="K60" i="6"/>
  <c r="L519" i="11" s="1"/>
  <c r="E519" i="11"/>
  <c r="K67" i="6"/>
  <c r="L526" i="11" s="1"/>
  <c r="E526" i="11"/>
  <c r="H70" i="6"/>
  <c r="I529" i="11" s="1"/>
  <c r="F529" i="11"/>
  <c r="K73" i="6"/>
  <c r="L532" i="11" s="1"/>
  <c r="E532" i="11"/>
  <c r="K77" i="6"/>
  <c r="L536" i="11" s="1"/>
  <c r="E536" i="11"/>
  <c r="H89" i="6"/>
  <c r="I548" i="11" s="1"/>
  <c r="F548" i="11"/>
  <c r="K126" i="6"/>
  <c r="L585" i="11" s="1"/>
  <c r="E585" i="11"/>
  <c r="J130" i="6"/>
  <c r="K589" i="11" s="1"/>
  <c r="E589" i="11"/>
  <c r="K196" i="6"/>
  <c r="L655" i="11" s="1"/>
  <c r="E655" i="11"/>
  <c r="K214" i="6"/>
  <c r="L673" i="11" s="1"/>
  <c r="E673" i="11"/>
  <c r="K238" i="6"/>
  <c r="L697" i="11" s="1"/>
  <c r="E697" i="11"/>
  <c r="K307" i="6"/>
  <c r="L766" i="11" s="1"/>
  <c r="E766" i="11"/>
  <c r="K357" i="6"/>
  <c r="L816" i="11" s="1"/>
  <c r="E816" i="11"/>
  <c r="M75" i="6"/>
  <c r="N534" i="11" s="1"/>
  <c r="L311" i="6"/>
  <c r="M770" i="11" s="1"/>
  <c r="K770" i="11"/>
  <c r="L23" i="6"/>
  <c r="M482" i="11" s="1"/>
  <c r="K482" i="11"/>
  <c r="L300" i="6"/>
  <c r="M759" i="11" s="1"/>
  <c r="K759" i="11"/>
  <c r="L19" i="6"/>
  <c r="M478" i="11" s="1"/>
  <c r="K478" i="11"/>
  <c r="M77" i="11"/>
  <c r="L233" i="5"/>
  <c r="M233" i="11" s="1"/>
  <c r="M78" i="11"/>
  <c r="M323" i="11"/>
  <c r="M355" i="11"/>
  <c r="L387" i="5"/>
  <c r="M387" i="11" s="1"/>
  <c r="M414" i="5"/>
  <c r="N414" i="11" s="1"/>
  <c r="N44" i="11"/>
  <c r="N340" i="11"/>
  <c r="D22" i="8"/>
  <c r="E22" i="8" s="1"/>
  <c r="F22" i="8" s="1"/>
  <c r="N500" i="11"/>
  <c r="D44" i="10"/>
  <c r="E44" i="10" s="1"/>
  <c r="F44" i="10" s="1"/>
  <c r="M550" i="11"/>
  <c r="J414" i="5"/>
  <c r="J124" i="11"/>
  <c r="L124" i="5"/>
  <c r="M124" i="11" s="1"/>
  <c r="L263" i="5"/>
  <c r="M263" i="11" s="1"/>
  <c r="K263" i="11"/>
  <c r="E20" i="11"/>
  <c r="J20" i="5"/>
  <c r="K20" i="11" s="1"/>
  <c r="K20" i="5"/>
  <c r="L20" i="11" s="1"/>
  <c r="C30" i="11"/>
  <c r="G30" i="5"/>
  <c r="H30" i="11" s="1"/>
  <c r="C41" i="11"/>
  <c r="G41" i="5"/>
  <c r="H41" i="11" s="1"/>
  <c r="C50" i="11"/>
  <c r="G50" i="5"/>
  <c r="H50" i="11" s="1"/>
  <c r="C56" i="11"/>
  <c r="G56" i="5"/>
  <c r="H56" i="11" s="1"/>
  <c r="C88" i="11"/>
  <c r="G88" i="5"/>
  <c r="H88" i="11" s="1"/>
  <c r="C107" i="11"/>
  <c r="G107" i="5"/>
  <c r="H107" i="11" s="1"/>
  <c r="E133" i="11"/>
  <c r="K133" i="5"/>
  <c r="L133" i="11" s="1"/>
  <c r="C156" i="11"/>
  <c r="G156" i="5"/>
  <c r="H156" i="11" s="1"/>
  <c r="E173" i="11"/>
  <c r="K173" i="5"/>
  <c r="L173" i="11" s="1"/>
  <c r="A181" i="1"/>
  <c r="A180" i="5"/>
  <c r="B180" i="11" s="1"/>
  <c r="C183" i="11"/>
  <c r="G183" i="5"/>
  <c r="H183" i="11" s="1"/>
  <c r="A200" i="1"/>
  <c r="A199" i="5"/>
  <c r="B199" i="11" s="1"/>
  <c r="C211" i="11"/>
  <c r="G211" i="5"/>
  <c r="H211" i="11" s="1"/>
  <c r="C218" i="11"/>
  <c r="G218" i="5"/>
  <c r="H218" i="11" s="1"/>
  <c r="A237" i="1"/>
  <c r="A236" i="5"/>
  <c r="B236" i="11" s="1"/>
  <c r="E250" i="11"/>
  <c r="K250" i="5"/>
  <c r="L250" i="11" s="1"/>
  <c r="C261" i="11"/>
  <c r="G261" i="5"/>
  <c r="H261" i="11" s="1"/>
  <c r="A283" i="1"/>
  <c r="A282" i="5"/>
  <c r="B282" i="11" s="1"/>
  <c r="C287" i="11"/>
  <c r="G287" i="5"/>
  <c r="H287" i="11" s="1"/>
  <c r="C299" i="11"/>
  <c r="G299" i="5"/>
  <c r="H299" i="11" s="1"/>
  <c r="C310" i="11"/>
  <c r="G310" i="5"/>
  <c r="H310" i="11" s="1"/>
  <c r="E320" i="11"/>
  <c r="K320" i="5"/>
  <c r="L320" i="11" s="1"/>
  <c r="E351" i="11"/>
  <c r="K351" i="5"/>
  <c r="L351" i="11" s="1"/>
  <c r="J351" i="5"/>
  <c r="K351" i="11" s="1"/>
  <c r="C359" i="1"/>
  <c r="A357" i="5"/>
  <c r="B357" i="11" s="1"/>
  <c r="C370" i="11"/>
  <c r="G370" i="5"/>
  <c r="H370" i="11" s="1"/>
  <c r="E378" i="11"/>
  <c r="K378" i="5"/>
  <c r="L378" i="11" s="1"/>
  <c r="C389" i="11"/>
  <c r="G389" i="5"/>
  <c r="H389" i="11" s="1"/>
  <c r="E395" i="11"/>
  <c r="K395" i="5"/>
  <c r="L395" i="11" s="1"/>
  <c r="E401" i="11"/>
  <c r="K401" i="5"/>
  <c r="L401" i="11" s="1"/>
  <c r="C405" i="11"/>
  <c r="G405" i="5"/>
  <c r="H405" i="11" s="1"/>
  <c r="C418" i="11"/>
  <c r="G418" i="5"/>
  <c r="H418" i="11" s="1"/>
  <c r="C433" i="11"/>
  <c r="G433" i="5"/>
  <c r="H433" i="11" s="1"/>
  <c r="C439" i="11"/>
  <c r="G439" i="5"/>
  <c r="H439" i="11" s="1"/>
  <c r="E446" i="11"/>
  <c r="J446" i="5"/>
  <c r="K446" i="11" s="1"/>
  <c r="K446" i="5"/>
  <c r="L446" i="11" s="1"/>
  <c r="C450" i="11"/>
  <c r="G450" i="5"/>
  <c r="H450" i="11" s="1"/>
  <c r="A458" i="1"/>
  <c r="A457" i="5"/>
  <c r="B457" i="11" s="1"/>
  <c r="C5" i="11"/>
  <c r="G5" i="5"/>
  <c r="H5" i="11" s="1"/>
  <c r="C26" i="11"/>
  <c r="G26" i="5"/>
  <c r="H26" i="11" s="1"/>
  <c r="C35" i="1"/>
  <c r="A33" i="5"/>
  <c r="B33" i="11" s="1"/>
  <c r="C39" i="11"/>
  <c r="G39" i="5"/>
  <c r="H39" i="11" s="1"/>
  <c r="E44" i="11"/>
  <c r="J44" i="5"/>
  <c r="K44" i="11" s="1"/>
  <c r="K44" i="5"/>
  <c r="L44" i="11" s="1"/>
  <c r="C52" i="11"/>
  <c r="G52" i="5"/>
  <c r="H52" i="11" s="1"/>
  <c r="C59" i="11"/>
  <c r="G59" i="5"/>
  <c r="H59" i="11" s="1"/>
  <c r="C64" i="11"/>
  <c r="G64" i="5"/>
  <c r="H64" i="11" s="1"/>
  <c r="E68" i="11"/>
  <c r="K68" i="5"/>
  <c r="L68" i="11" s="1"/>
  <c r="C84" i="1"/>
  <c r="A83" i="5" s="1"/>
  <c r="B83" i="11" s="1"/>
  <c r="A82" i="5"/>
  <c r="B82" i="11" s="1"/>
  <c r="C90" i="1"/>
  <c r="A89" i="5" s="1"/>
  <c r="B89" i="11" s="1"/>
  <c r="E95" i="11"/>
  <c r="K95" i="5"/>
  <c r="E108" i="11"/>
  <c r="K108" i="5"/>
  <c r="A116" i="1"/>
  <c r="A115" i="5"/>
  <c r="B115" i="11" s="1"/>
  <c r="E123" i="11"/>
  <c r="K123" i="5"/>
  <c r="L123" i="11" s="1"/>
  <c r="C130" i="11"/>
  <c r="G130" i="5"/>
  <c r="H130" i="11" s="1"/>
  <c r="E139" i="11"/>
  <c r="K139" i="5"/>
  <c r="C145" i="11"/>
  <c r="G145" i="5"/>
  <c r="H145" i="11" s="1"/>
  <c r="C163" i="11"/>
  <c r="G163" i="5"/>
  <c r="H163" i="11" s="1"/>
  <c r="E168" i="11"/>
  <c r="K168" i="5"/>
  <c r="L168" i="11" s="1"/>
  <c r="E180" i="11"/>
  <c r="K180" i="5"/>
  <c r="L180" i="11" s="1"/>
  <c r="C190" i="1"/>
  <c r="A188" i="5"/>
  <c r="B188" i="11" s="1"/>
  <c r="C200" i="11"/>
  <c r="G200" i="5"/>
  <c r="H200" i="11" s="1"/>
  <c r="C207" i="11"/>
  <c r="G207" i="5"/>
  <c r="H207" i="11" s="1"/>
  <c r="A218" i="1"/>
  <c r="A217" i="5"/>
  <c r="B217" i="11" s="1"/>
  <c r="C229" i="11"/>
  <c r="G229" i="5"/>
  <c r="H229" i="11" s="1"/>
  <c r="E236" i="11"/>
  <c r="K236" i="5"/>
  <c r="L236" i="11" s="1"/>
  <c r="J236" i="5"/>
  <c r="K236" i="11" s="1"/>
  <c r="C243" i="11"/>
  <c r="G243" i="5"/>
  <c r="H243" i="11" s="1"/>
  <c r="C267" i="11"/>
  <c r="G267" i="5"/>
  <c r="H267" i="11" s="1"/>
  <c r="C273" i="11"/>
  <c r="G273" i="5"/>
  <c r="H273" i="11" s="1"/>
  <c r="E284" i="11"/>
  <c r="K284" i="5"/>
  <c r="E290" i="11"/>
  <c r="K290" i="5"/>
  <c r="L290" i="11" s="1"/>
  <c r="J290" i="5"/>
  <c r="K290" i="11" s="1"/>
  <c r="E298" i="11"/>
  <c r="K298" i="5"/>
  <c r="C318" i="11"/>
  <c r="G318" i="5"/>
  <c r="H318" i="11" s="1"/>
  <c r="C326" i="11"/>
  <c r="G326" i="5"/>
  <c r="H326" i="11" s="1"/>
  <c r="C330" i="11"/>
  <c r="G330" i="5"/>
  <c r="H330" i="11" s="1"/>
  <c r="C339" i="11"/>
  <c r="G339" i="5"/>
  <c r="H339" i="11" s="1"/>
  <c r="C349" i="11"/>
  <c r="G349" i="5"/>
  <c r="H349" i="11" s="1"/>
  <c r="C361" i="11"/>
  <c r="G361" i="5"/>
  <c r="H361" i="11" s="1"/>
  <c r="C366" i="11"/>
  <c r="G366" i="5"/>
  <c r="H366" i="11" s="1"/>
  <c r="C373" i="11"/>
  <c r="G373" i="5"/>
  <c r="H373" i="11" s="1"/>
  <c r="E386" i="11"/>
  <c r="K386" i="5"/>
  <c r="E397" i="11"/>
  <c r="K397" i="5"/>
  <c r="L397" i="11" s="1"/>
  <c r="E410" i="11"/>
  <c r="K410" i="5"/>
  <c r="L410" i="11" s="1"/>
  <c r="J410" i="5"/>
  <c r="K410" i="11" s="1"/>
  <c r="C423" i="1"/>
  <c r="A422" i="5" s="1"/>
  <c r="B422" i="11" s="1"/>
  <c r="A421" i="5"/>
  <c r="B421" i="11" s="1"/>
  <c r="C431" i="11"/>
  <c r="G431" i="5"/>
  <c r="H431" i="11" s="1"/>
  <c r="E436" i="11"/>
  <c r="K436" i="5"/>
  <c r="L436" i="11" s="1"/>
  <c r="J436" i="5"/>
  <c r="K436" i="11" s="1"/>
  <c r="E444" i="11"/>
  <c r="K444" i="5"/>
  <c r="E451" i="11"/>
  <c r="J451" i="5"/>
  <c r="K451" i="11" s="1"/>
  <c r="K451" i="5"/>
  <c r="L451" i="11" s="1"/>
  <c r="H13" i="6"/>
  <c r="I472" i="11" s="1"/>
  <c r="F472" i="11"/>
  <c r="AB18" i="2"/>
  <c r="J25" i="2"/>
  <c r="J26" i="2"/>
  <c r="K26" i="2" s="1"/>
  <c r="K66" i="6"/>
  <c r="L525" i="11" s="1"/>
  <c r="E525" i="11"/>
  <c r="H75" i="6"/>
  <c r="I534" i="11" s="1"/>
  <c r="F534" i="11"/>
  <c r="K85" i="6"/>
  <c r="L544" i="11" s="1"/>
  <c r="E544" i="11"/>
  <c r="K86" i="6"/>
  <c r="L545" i="11" s="1"/>
  <c r="E545" i="11"/>
  <c r="K90" i="6"/>
  <c r="L549" i="11" s="1"/>
  <c r="E549" i="11"/>
  <c r="K92" i="6"/>
  <c r="L551" i="11" s="1"/>
  <c r="E551" i="11"/>
  <c r="G96" i="6"/>
  <c r="H555" i="11" s="1"/>
  <c r="C555" i="11"/>
  <c r="K102" i="6"/>
  <c r="E561" i="11"/>
  <c r="K136" i="6"/>
  <c r="L595" i="11" s="1"/>
  <c r="E595" i="11"/>
  <c r="K198" i="6"/>
  <c r="L657" i="11" s="1"/>
  <c r="E657" i="11"/>
  <c r="K234" i="6"/>
  <c r="E693" i="11"/>
  <c r="K256" i="6"/>
  <c r="E715" i="11"/>
  <c r="K279" i="6"/>
  <c r="L738" i="11" s="1"/>
  <c r="E738" i="11"/>
  <c r="K285" i="6"/>
  <c r="L744" i="11" s="1"/>
  <c r="E744" i="11"/>
  <c r="K303" i="6"/>
  <c r="E762" i="11"/>
  <c r="K322" i="6"/>
  <c r="L781" i="11" s="1"/>
  <c r="E781" i="11"/>
  <c r="K328" i="6"/>
  <c r="E787" i="11"/>
  <c r="K361" i="6"/>
  <c r="L820" i="11" s="1"/>
  <c r="E820" i="11"/>
  <c r="K379" i="6"/>
  <c r="L838" i="11" s="1"/>
  <c r="E838" i="11"/>
  <c r="N538" i="11"/>
  <c r="L366" i="6"/>
  <c r="M825" i="11" s="1"/>
  <c r="K825" i="11"/>
  <c r="D94" i="8"/>
  <c r="N679" i="11"/>
  <c r="L256" i="6"/>
  <c r="M715" i="11" s="1"/>
  <c r="K715" i="11"/>
  <c r="D95" i="8"/>
  <c r="E95" i="8" s="1"/>
  <c r="F95" i="8" s="1"/>
  <c r="N680" i="11"/>
  <c r="M386" i="11"/>
  <c r="L343" i="6"/>
  <c r="M802" i="11" s="1"/>
  <c r="J802" i="11"/>
  <c r="K287" i="5"/>
  <c r="L287" i="11" s="1"/>
  <c r="K427" i="5"/>
  <c r="L427" i="11" s="1"/>
  <c r="C3" i="11"/>
  <c r="G3" i="5"/>
  <c r="H3" i="11" s="1"/>
  <c r="E8" i="11"/>
  <c r="K8" i="5"/>
  <c r="L8" i="11" s="1"/>
  <c r="C10" i="11"/>
  <c r="G10" i="5"/>
  <c r="H10" i="11" s="1"/>
  <c r="A16" i="1"/>
  <c r="C16" i="11"/>
  <c r="G16" i="5"/>
  <c r="H16" i="11" s="1"/>
  <c r="A20" i="1"/>
  <c r="C20" i="11"/>
  <c r="G20" i="5"/>
  <c r="H20" i="11" s="1"/>
  <c r="C22" i="11"/>
  <c r="G22" i="5"/>
  <c r="H22" i="11" s="1"/>
  <c r="C28" i="1"/>
  <c r="A27" i="5" s="1"/>
  <c r="B27" i="11" s="1"/>
  <c r="C31" i="1"/>
  <c r="A29" i="5"/>
  <c r="B29" i="11" s="1"/>
  <c r="E33" i="11"/>
  <c r="J33" i="5"/>
  <c r="K33" i="11" s="1"/>
  <c r="K33" i="5"/>
  <c r="L33" i="11" s="1"/>
  <c r="C35" i="11"/>
  <c r="G35" i="5"/>
  <c r="H35" i="11" s="1"/>
  <c r="C37" i="11"/>
  <c r="G37" i="5"/>
  <c r="H37" i="11" s="1"/>
  <c r="C41" i="1"/>
  <c r="E47" i="11"/>
  <c r="K47" i="5"/>
  <c r="L47" i="11" s="1"/>
  <c r="E51" i="11"/>
  <c r="K51" i="5"/>
  <c r="C54" i="1"/>
  <c r="A53" i="5" s="1"/>
  <c r="B53" i="11" s="1"/>
  <c r="E63" i="11"/>
  <c r="J63" i="5"/>
  <c r="K63" i="5"/>
  <c r="A66" i="1"/>
  <c r="C71" i="11"/>
  <c r="G71" i="5"/>
  <c r="H71" i="11" s="1"/>
  <c r="A78" i="1"/>
  <c r="C78" i="11"/>
  <c r="G78" i="5"/>
  <c r="H78" i="11" s="1"/>
  <c r="A82" i="1"/>
  <c r="E89" i="11"/>
  <c r="J89" i="5"/>
  <c r="K89" i="11" s="1"/>
  <c r="K89" i="5"/>
  <c r="L89" i="11" s="1"/>
  <c r="C91" i="11"/>
  <c r="G91" i="5"/>
  <c r="H91" i="11" s="1"/>
  <c r="E98" i="11"/>
  <c r="K98" i="5"/>
  <c r="C101" i="1"/>
  <c r="C101" i="11"/>
  <c r="G101" i="5"/>
  <c r="H101" i="11" s="1"/>
  <c r="C103" i="11"/>
  <c r="G103" i="5"/>
  <c r="H103" i="11" s="1"/>
  <c r="C105" i="11"/>
  <c r="G105" i="5"/>
  <c r="H105" i="11" s="1"/>
  <c r="C110" i="11"/>
  <c r="G110" i="5"/>
  <c r="H110" i="11" s="1"/>
  <c r="E113" i="11"/>
  <c r="K113" i="5"/>
  <c r="L113" i="11" s="1"/>
  <c r="C116" i="11"/>
  <c r="G116" i="5"/>
  <c r="H116" i="11" s="1"/>
  <c r="E119" i="11"/>
  <c r="K119" i="5"/>
  <c r="L119" i="11" s="1"/>
  <c r="C121" i="11"/>
  <c r="G121" i="5"/>
  <c r="H121" i="11" s="1"/>
  <c r="E131" i="11"/>
  <c r="K131" i="5"/>
  <c r="L131" i="11" s="1"/>
  <c r="C133" i="11"/>
  <c r="G133" i="5"/>
  <c r="H133" i="11" s="1"/>
  <c r="C136" i="1"/>
  <c r="E137" i="11"/>
  <c r="K137" i="5"/>
  <c r="L137" i="11" s="1"/>
  <c r="E144" i="11"/>
  <c r="K144" i="5"/>
  <c r="L144" i="11" s="1"/>
  <c r="C147" i="1"/>
  <c r="C150" i="1"/>
  <c r="A148" i="5"/>
  <c r="B148" i="11" s="1"/>
  <c r="A153" i="1"/>
  <c r="E155" i="11"/>
  <c r="K155" i="5"/>
  <c r="L155" i="11" s="1"/>
  <c r="J155" i="5"/>
  <c r="K155" i="11" s="1"/>
  <c r="C159" i="11"/>
  <c r="G159" i="5"/>
  <c r="H159" i="11" s="1"/>
  <c r="C165" i="1"/>
  <c r="E171" i="11"/>
  <c r="K171" i="5"/>
  <c r="L171" i="11" s="1"/>
  <c r="C173" i="11"/>
  <c r="G173" i="5"/>
  <c r="H173" i="11" s="1"/>
  <c r="C175" i="11"/>
  <c r="G175" i="5"/>
  <c r="H175" i="11" s="1"/>
  <c r="E178" i="11"/>
  <c r="K178" i="5"/>
  <c r="L178" i="11" s="1"/>
  <c r="C182" i="11"/>
  <c r="G182" i="5"/>
  <c r="H182" i="11" s="1"/>
  <c r="E184" i="11"/>
  <c r="J184" i="5"/>
  <c r="K184" i="11" s="1"/>
  <c r="K184" i="5"/>
  <c r="L184" i="11" s="1"/>
  <c r="E192" i="11"/>
  <c r="J192" i="5"/>
  <c r="K192" i="11" s="1"/>
  <c r="K192" i="5"/>
  <c r="C194" i="11"/>
  <c r="G194" i="5"/>
  <c r="H194" i="11" s="1"/>
  <c r="E201" i="11"/>
  <c r="K201" i="5"/>
  <c r="L201" i="11" s="1"/>
  <c r="C203" i="11"/>
  <c r="G203" i="5"/>
  <c r="H203" i="11" s="1"/>
  <c r="E208" i="11"/>
  <c r="K208" i="5"/>
  <c r="L208" i="11" s="1"/>
  <c r="E210" i="11"/>
  <c r="K210" i="5"/>
  <c r="L210" i="11" s="1"/>
  <c r="C214" i="11"/>
  <c r="G214" i="5"/>
  <c r="H214" i="11" s="1"/>
  <c r="E217" i="11"/>
  <c r="J217" i="5"/>
  <c r="K217" i="11" s="1"/>
  <c r="K217" i="5"/>
  <c r="L217" i="11" s="1"/>
  <c r="E219" i="11"/>
  <c r="K219" i="5"/>
  <c r="L219" i="11" s="1"/>
  <c r="J219" i="5"/>
  <c r="K219" i="11" s="1"/>
  <c r="E223" i="11"/>
  <c r="K223" i="5"/>
  <c r="E225" i="11"/>
  <c r="K225" i="5"/>
  <c r="C227" i="11"/>
  <c r="G227" i="5"/>
  <c r="H227" i="11" s="1"/>
  <c r="C232" i="1"/>
  <c r="A230" i="5"/>
  <c r="B230" i="11" s="1"/>
  <c r="C234" i="11"/>
  <c r="G234" i="5"/>
  <c r="H234" i="11" s="1"/>
  <c r="C242" i="1"/>
  <c r="A240" i="5"/>
  <c r="B240" i="11" s="1"/>
  <c r="C241" i="11"/>
  <c r="G241" i="5"/>
  <c r="H241" i="11" s="1"/>
  <c r="E244" i="11"/>
  <c r="K244" i="5"/>
  <c r="C247" i="1"/>
  <c r="E248" i="11"/>
  <c r="K248" i="5"/>
  <c r="L248" i="11" s="1"/>
  <c r="C250" i="11"/>
  <c r="G250" i="5"/>
  <c r="H250" i="11" s="1"/>
  <c r="C257" i="11"/>
  <c r="G257" i="5"/>
  <c r="H257" i="11" s="1"/>
  <c r="E262" i="11"/>
  <c r="K262" i="5"/>
  <c r="L262" i="11" s="1"/>
  <c r="E266" i="11"/>
  <c r="K266" i="5"/>
  <c r="C271" i="1"/>
  <c r="E274" i="11"/>
  <c r="K274" i="5"/>
  <c r="L274" i="11" s="1"/>
  <c r="A280" i="1"/>
  <c r="C280" i="11"/>
  <c r="G280" i="5"/>
  <c r="H280" i="11" s="1"/>
  <c r="E293" i="11"/>
  <c r="J293" i="5"/>
  <c r="C295" i="11"/>
  <c r="G295" i="5"/>
  <c r="H295" i="11" s="1"/>
  <c r="E300" i="11"/>
  <c r="K300" i="5"/>
  <c r="J300" i="5"/>
  <c r="C302" i="11"/>
  <c r="G302" i="5"/>
  <c r="H302" i="11" s="1"/>
  <c r="E307" i="11"/>
  <c r="K307" i="5"/>
  <c r="L307" i="11" s="1"/>
  <c r="E309" i="11"/>
  <c r="K309" i="5"/>
  <c r="J309" i="5"/>
  <c r="A320" i="1"/>
  <c r="C320" i="11"/>
  <c r="G320" i="5"/>
  <c r="H320" i="11" s="1"/>
  <c r="A326" i="1"/>
  <c r="A325" i="5"/>
  <c r="B325" i="11" s="1"/>
  <c r="E327" i="11"/>
  <c r="K327" i="5"/>
  <c r="J327" i="5"/>
  <c r="E335" i="11"/>
  <c r="K335" i="5"/>
  <c r="L335" i="11" s="1"/>
  <c r="C337" i="11"/>
  <c r="G337" i="5"/>
  <c r="H337" i="11" s="1"/>
  <c r="E340" i="11"/>
  <c r="K340" i="5"/>
  <c r="L340" i="11" s="1"/>
  <c r="C342" i="11"/>
  <c r="G342" i="5"/>
  <c r="H342" i="11" s="1"/>
  <c r="E345" i="11"/>
  <c r="K345" i="5"/>
  <c r="L345" i="11" s="1"/>
  <c r="C348" i="1"/>
  <c r="C351" i="11"/>
  <c r="G351" i="5"/>
  <c r="H351" i="11" s="1"/>
  <c r="C355" i="11"/>
  <c r="G355" i="5"/>
  <c r="H355" i="11" s="1"/>
  <c r="A361" i="1"/>
  <c r="A360" i="5"/>
  <c r="B360" i="11" s="1"/>
  <c r="A363" i="1"/>
  <c r="E367" i="11"/>
  <c r="K367" i="5"/>
  <c r="L367" i="11" s="1"/>
  <c r="C370" i="1"/>
  <c r="A369" i="5" s="1"/>
  <c r="B369" i="11" s="1"/>
  <c r="A375" i="1"/>
  <c r="A374" i="5"/>
  <c r="B374" i="11" s="1"/>
  <c r="C378" i="11"/>
  <c r="G378" i="5"/>
  <c r="H378" i="11" s="1"/>
  <c r="C380" i="11"/>
  <c r="G380" i="5"/>
  <c r="H380" i="11" s="1"/>
  <c r="C382" i="11"/>
  <c r="G382" i="5"/>
  <c r="H382" i="11" s="1"/>
  <c r="C384" i="11"/>
  <c r="G384" i="5"/>
  <c r="H384" i="11" s="1"/>
  <c r="E388" i="11"/>
  <c r="K388" i="5"/>
  <c r="C391" i="11"/>
  <c r="G391" i="5"/>
  <c r="H391" i="11" s="1"/>
  <c r="C395" i="11"/>
  <c r="G395" i="5"/>
  <c r="H395" i="11" s="1"/>
  <c r="A401" i="1"/>
  <c r="C401" i="11"/>
  <c r="G401" i="5"/>
  <c r="H401" i="11" s="1"/>
  <c r="C403" i="11"/>
  <c r="G403" i="5"/>
  <c r="H403" i="11" s="1"/>
  <c r="C408" i="1"/>
  <c r="A406" i="5"/>
  <c r="B406" i="11" s="1"/>
  <c r="E415" i="11"/>
  <c r="K415" i="5"/>
  <c r="L415" i="11" s="1"/>
  <c r="E417" i="11"/>
  <c r="K417" i="5"/>
  <c r="L417" i="11" s="1"/>
  <c r="E421" i="11"/>
  <c r="K421" i="5"/>
  <c r="L421" i="11" s="1"/>
  <c r="C423" i="11"/>
  <c r="G423" i="5"/>
  <c r="H423" i="11" s="1"/>
  <c r="C425" i="11"/>
  <c r="G425" i="5"/>
  <c r="H425" i="11" s="1"/>
  <c r="E428" i="11"/>
  <c r="K428" i="5"/>
  <c r="L428" i="11" s="1"/>
  <c r="E432" i="11"/>
  <c r="K432" i="5"/>
  <c r="L432" i="11" s="1"/>
  <c r="J432" i="5"/>
  <c r="K432" i="11" s="1"/>
  <c r="C443" i="1"/>
  <c r="A442" i="5" s="1"/>
  <c r="B442" i="11" s="1"/>
  <c r="C446" i="11"/>
  <c r="G446" i="5"/>
  <c r="H446" i="11" s="1"/>
  <c r="E449" i="11"/>
  <c r="K449" i="5"/>
  <c r="L449" i="11" s="1"/>
  <c r="E453" i="11"/>
  <c r="K453" i="5"/>
  <c r="L453" i="11" s="1"/>
  <c r="C455" i="11"/>
  <c r="G455" i="5"/>
  <c r="H455" i="11" s="1"/>
  <c r="E459" i="11"/>
  <c r="K459" i="5"/>
  <c r="L459" i="11" s="1"/>
  <c r="AB17" i="2"/>
  <c r="K19" i="6"/>
  <c r="E478" i="11"/>
  <c r="K23" i="6"/>
  <c r="E482" i="11"/>
  <c r="K27" i="6"/>
  <c r="L486" i="11" s="1"/>
  <c r="E486" i="11"/>
  <c r="K34" i="6"/>
  <c r="L493" i="11" s="1"/>
  <c r="E493" i="11"/>
  <c r="J47" i="6"/>
  <c r="K506" i="11" s="1"/>
  <c r="E506" i="11"/>
  <c r="K62" i="6"/>
  <c r="L521" i="11" s="1"/>
  <c r="E521" i="11"/>
  <c r="K76" i="6"/>
  <c r="L535" i="11" s="1"/>
  <c r="E535" i="11"/>
  <c r="K80" i="6"/>
  <c r="L539" i="11" s="1"/>
  <c r="E539" i="11"/>
  <c r="H82" i="6"/>
  <c r="I541" i="11" s="1"/>
  <c r="F541" i="11"/>
  <c r="K95" i="6"/>
  <c r="L554" i="11" s="1"/>
  <c r="E554" i="11"/>
  <c r="G104" i="6"/>
  <c r="H563" i="11" s="1"/>
  <c r="C563" i="11"/>
  <c r="K107" i="6"/>
  <c r="L566" i="11" s="1"/>
  <c r="E566" i="11"/>
  <c r="K147" i="6"/>
  <c r="E606" i="11"/>
  <c r="K150" i="6"/>
  <c r="L609" i="11" s="1"/>
  <c r="E609" i="11"/>
  <c r="K172" i="6"/>
  <c r="L631" i="11" s="1"/>
  <c r="E631" i="11"/>
  <c r="K175" i="6"/>
  <c r="E634" i="11"/>
  <c r="K190" i="6"/>
  <c r="E649" i="11"/>
  <c r="K202" i="6"/>
  <c r="L661" i="11" s="1"/>
  <c r="E661" i="11"/>
  <c r="K212" i="6"/>
  <c r="L671" i="11" s="1"/>
  <c r="E671" i="11"/>
  <c r="K225" i="6"/>
  <c r="L684" i="11" s="1"/>
  <c r="E684" i="11"/>
  <c r="K250" i="6"/>
  <c r="L709" i="11" s="1"/>
  <c r="E709" i="11"/>
  <c r="K253" i="6"/>
  <c r="L712" i="11" s="1"/>
  <c r="E712" i="11"/>
  <c r="K266" i="6"/>
  <c r="E725" i="11"/>
  <c r="K278" i="6"/>
  <c r="L737" i="11" s="1"/>
  <c r="E737" i="11"/>
  <c r="K291" i="6"/>
  <c r="L750" i="11" s="1"/>
  <c r="E750" i="11"/>
  <c r="K292" i="6"/>
  <c r="L751" i="11" s="1"/>
  <c r="E751" i="11"/>
  <c r="K300" i="6"/>
  <c r="E759" i="11"/>
  <c r="K302" i="6"/>
  <c r="L761" i="11" s="1"/>
  <c r="E761" i="11"/>
  <c r="K309" i="6"/>
  <c r="L768" i="11" s="1"/>
  <c r="E768" i="11"/>
  <c r="K313" i="6"/>
  <c r="L772" i="11" s="1"/>
  <c r="E772" i="11"/>
  <c r="K331" i="6"/>
  <c r="L790" i="11" s="1"/>
  <c r="E790" i="11"/>
  <c r="K360" i="6"/>
  <c r="E819" i="11"/>
  <c r="J371" i="6"/>
  <c r="K830" i="11" s="1"/>
  <c r="E830" i="11"/>
  <c r="M327" i="6"/>
  <c r="N786" i="11" s="1"/>
  <c r="G73" i="8"/>
  <c r="N621" i="11"/>
  <c r="D32" i="10"/>
  <c r="E32" i="10" s="1"/>
  <c r="M526" i="11"/>
  <c r="L163" i="6"/>
  <c r="M622" i="11" s="1"/>
  <c r="K622" i="11"/>
  <c r="L228" i="6"/>
  <c r="M687" i="11" s="1"/>
  <c r="K687" i="11"/>
  <c r="G126" i="8"/>
  <c r="N771" i="11"/>
  <c r="L141" i="6"/>
  <c r="M600" i="11" s="1"/>
  <c r="G98" i="10"/>
  <c r="M681" i="11"/>
  <c r="L51" i="6"/>
  <c r="M510" i="11" s="1"/>
  <c r="K510" i="11"/>
  <c r="M186" i="6"/>
  <c r="N645" i="11" s="1"/>
  <c r="L645" i="11"/>
  <c r="L377" i="6"/>
  <c r="K836" i="11"/>
  <c r="L127" i="6"/>
  <c r="M586" i="11" s="1"/>
  <c r="L164" i="6"/>
  <c r="M623" i="11" s="1"/>
  <c r="D94" i="10"/>
  <c r="E94" i="10" s="1"/>
  <c r="M679" i="11"/>
  <c r="L246" i="6"/>
  <c r="M705" i="11" s="1"/>
  <c r="L331" i="6"/>
  <c r="M790" i="11" s="1"/>
  <c r="L114" i="6"/>
  <c r="M573" i="11" s="1"/>
  <c r="K573" i="11"/>
  <c r="M465" i="11"/>
  <c r="M324" i="6"/>
  <c r="N783" i="11" s="1"/>
  <c r="L374" i="6"/>
  <c r="M833" i="11" s="1"/>
  <c r="M97" i="6"/>
  <c r="N556" i="11" s="1"/>
  <c r="L556" i="11"/>
  <c r="M45" i="11"/>
  <c r="M95" i="11"/>
  <c r="N148" i="11"/>
  <c r="M198" i="11"/>
  <c r="M17" i="5"/>
  <c r="N49" i="11"/>
  <c r="N113" i="11"/>
  <c r="N177" i="11"/>
  <c r="L131" i="5"/>
  <c r="M131" i="11" s="1"/>
  <c r="N78" i="11"/>
  <c r="M283" i="6"/>
  <c r="N742" i="11" s="1"/>
  <c r="L742" i="11"/>
  <c r="N151" i="11"/>
  <c r="K443" i="5"/>
  <c r="L216" i="6"/>
  <c r="M675" i="11" s="1"/>
  <c r="J675" i="11"/>
  <c r="L251" i="6"/>
  <c r="M710" i="11" s="1"/>
  <c r="J710" i="11"/>
  <c r="L315" i="6"/>
  <c r="M774" i="11" s="1"/>
  <c r="J774" i="11"/>
  <c r="L347" i="6"/>
  <c r="M806" i="11" s="1"/>
  <c r="J806" i="11"/>
  <c r="M381" i="6"/>
  <c r="N840" i="11" s="1"/>
  <c r="J840" i="11"/>
  <c r="J193" i="5"/>
  <c r="J288" i="11"/>
  <c r="L288" i="5"/>
  <c r="M288" i="11" s="1"/>
  <c r="J298" i="11"/>
  <c r="L298" i="5"/>
  <c r="M298" i="11" s="1"/>
  <c r="K402" i="5"/>
  <c r="L402" i="11" s="1"/>
  <c r="K122" i="5"/>
  <c r="K200" i="5"/>
  <c r="L200" i="11" s="1"/>
  <c r="K275" i="5"/>
  <c r="L275" i="11" s="1"/>
  <c r="K399" i="5"/>
  <c r="L399" i="11" s="1"/>
  <c r="C15" i="11"/>
  <c r="G15" i="5"/>
  <c r="H15" i="11" s="1"/>
  <c r="C43" i="11"/>
  <c r="G43" i="5"/>
  <c r="H43" i="11" s="1"/>
  <c r="E50" i="11"/>
  <c r="K50" i="5"/>
  <c r="L50" i="11" s="1"/>
  <c r="J50" i="5"/>
  <c r="K50" i="11" s="1"/>
  <c r="C77" i="11"/>
  <c r="G77" i="5"/>
  <c r="H77" i="11" s="1"/>
  <c r="C96" i="11"/>
  <c r="G96" i="5"/>
  <c r="H96" i="11" s="1"/>
  <c r="E107" i="11"/>
  <c r="K107" i="5"/>
  <c r="L107" i="11" s="1"/>
  <c r="C117" i="11"/>
  <c r="G117" i="5"/>
  <c r="H117" i="11" s="1"/>
  <c r="E134" i="11"/>
  <c r="K134" i="5"/>
  <c r="L134" i="11" s="1"/>
  <c r="E140" i="11"/>
  <c r="J140" i="5"/>
  <c r="K140" i="11" s="1"/>
  <c r="K140" i="5"/>
  <c r="L140" i="11" s="1"/>
  <c r="E147" i="11"/>
  <c r="K147" i="5"/>
  <c r="L147" i="11" s="1"/>
  <c r="E156" i="11"/>
  <c r="K156" i="5"/>
  <c r="L156" i="11" s="1"/>
  <c r="C176" i="11"/>
  <c r="G176" i="5"/>
  <c r="H176" i="11" s="1"/>
  <c r="E183" i="11"/>
  <c r="J183" i="5"/>
  <c r="K183" i="11" s="1"/>
  <c r="K183" i="5"/>
  <c r="L183" i="11" s="1"/>
  <c r="C206" i="11"/>
  <c r="G206" i="5"/>
  <c r="H206" i="11" s="1"/>
  <c r="E218" i="11"/>
  <c r="J218" i="5"/>
  <c r="K218" i="11" s="1"/>
  <c r="K218" i="5"/>
  <c r="L218" i="11" s="1"/>
  <c r="C228" i="11"/>
  <c r="G228" i="5"/>
  <c r="H228" i="11" s="1"/>
  <c r="C240" i="11"/>
  <c r="G240" i="5"/>
  <c r="H240" i="11" s="1"/>
  <c r="E265" i="11"/>
  <c r="K265" i="5"/>
  <c r="L265" i="11" s="1"/>
  <c r="J265" i="5"/>
  <c r="C279" i="11"/>
  <c r="G279" i="5"/>
  <c r="H279" i="11" s="1"/>
  <c r="C289" i="11"/>
  <c r="G289" i="5"/>
  <c r="H289" i="11" s="1"/>
  <c r="E299" i="11"/>
  <c r="K299" i="5"/>
  <c r="L299" i="11" s="1"/>
  <c r="E310" i="11"/>
  <c r="J310" i="5"/>
  <c r="K310" i="11" s="1"/>
  <c r="K310" i="5"/>
  <c r="L310" i="11" s="1"/>
  <c r="C319" i="11"/>
  <c r="G319" i="5"/>
  <c r="H319" i="11" s="1"/>
  <c r="C343" i="11"/>
  <c r="G343" i="5"/>
  <c r="H343" i="11" s="1"/>
  <c r="C356" i="11"/>
  <c r="G356" i="5"/>
  <c r="H356" i="11" s="1"/>
  <c r="C381" i="11"/>
  <c r="G381" i="5"/>
  <c r="H381" i="11" s="1"/>
  <c r="E387" i="11"/>
  <c r="K387" i="5"/>
  <c r="C400" i="11"/>
  <c r="G400" i="5"/>
  <c r="H400" i="11" s="1"/>
  <c r="C413" i="11"/>
  <c r="G413" i="5"/>
  <c r="H413" i="11" s="1"/>
  <c r="K16" i="6"/>
  <c r="L475" i="11" s="1"/>
  <c r="E475" i="11"/>
  <c r="H19" i="6"/>
  <c r="I478" i="11" s="1"/>
  <c r="F478" i="11"/>
  <c r="K45" i="6"/>
  <c r="E504" i="11"/>
  <c r="H80" i="6"/>
  <c r="I539" i="11" s="1"/>
  <c r="F539" i="11"/>
  <c r="K82" i="6"/>
  <c r="E541" i="11"/>
  <c r="H107" i="6"/>
  <c r="I566" i="11" s="1"/>
  <c r="F566" i="11"/>
  <c r="G139" i="6"/>
  <c r="H598" i="11" s="1"/>
  <c r="C598" i="11"/>
  <c r="K162" i="6"/>
  <c r="L621" i="11" s="1"/>
  <c r="E621" i="11"/>
  <c r="K208" i="6"/>
  <c r="L667" i="11" s="1"/>
  <c r="E667" i="11"/>
  <c r="K232" i="6"/>
  <c r="L691" i="11" s="1"/>
  <c r="E691" i="11"/>
  <c r="K296" i="6"/>
  <c r="L755" i="11" s="1"/>
  <c r="E755" i="11"/>
  <c r="K334" i="6"/>
  <c r="E793" i="11"/>
  <c r="K352" i="6"/>
  <c r="L811" i="11" s="1"/>
  <c r="E811" i="11"/>
  <c r="K368" i="6"/>
  <c r="L827" i="11" s="1"/>
  <c r="E827" i="11"/>
  <c r="M151" i="6"/>
  <c r="N610" i="11" s="1"/>
  <c r="L610" i="11"/>
  <c r="L57" i="6"/>
  <c r="J516" i="11"/>
  <c r="L89" i="6"/>
  <c r="M548" i="11" s="1"/>
  <c r="J548" i="11"/>
  <c r="L267" i="6"/>
  <c r="M726" i="11" s="1"/>
  <c r="J726" i="11"/>
  <c r="E5" i="11"/>
  <c r="J5" i="5"/>
  <c r="K5" i="11" s="1"/>
  <c r="K5" i="5"/>
  <c r="L5" i="11" s="1"/>
  <c r="C11" i="11"/>
  <c r="G11" i="5"/>
  <c r="H11" i="11" s="1"/>
  <c r="A17" i="1"/>
  <c r="A16" i="5"/>
  <c r="B16" i="11" s="1"/>
  <c r="C21" i="11"/>
  <c r="G21" i="5"/>
  <c r="H21" i="11" s="1"/>
  <c r="C36" i="11"/>
  <c r="G36" i="5"/>
  <c r="H36" i="11" s="1"/>
  <c r="E46" i="11"/>
  <c r="K46" i="5"/>
  <c r="L46" i="11" s="1"/>
  <c r="E52" i="11"/>
  <c r="K52" i="5"/>
  <c r="L52" i="11" s="1"/>
  <c r="C62" i="11"/>
  <c r="G62" i="5"/>
  <c r="H62" i="11" s="1"/>
  <c r="C81" i="11"/>
  <c r="G81" i="5"/>
  <c r="H81" i="11" s="1"/>
  <c r="C90" i="11"/>
  <c r="G90" i="5"/>
  <c r="H90" i="11" s="1"/>
  <c r="E97" i="11"/>
  <c r="K97" i="5"/>
  <c r="A111" i="1"/>
  <c r="A110" i="5"/>
  <c r="B110" i="11" s="1"/>
  <c r="C120" i="11"/>
  <c r="G120" i="5"/>
  <c r="H120" i="11" s="1"/>
  <c r="C125" i="11"/>
  <c r="G125" i="5"/>
  <c r="H125" i="11" s="1"/>
  <c r="C132" i="11"/>
  <c r="G132" i="5"/>
  <c r="H132" i="11" s="1"/>
  <c r="C154" i="11"/>
  <c r="G154" i="5"/>
  <c r="H154" i="11" s="1"/>
  <c r="E161" i="11"/>
  <c r="K161" i="5"/>
  <c r="L161" i="11" s="1"/>
  <c r="J161" i="5"/>
  <c r="K161" i="11" s="1"/>
  <c r="C181" i="11"/>
  <c r="G181" i="5"/>
  <c r="H181" i="11" s="1"/>
  <c r="C187" i="11"/>
  <c r="G187" i="5"/>
  <c r="H187" i="11" s="1"/>
  <c r="C193" i="11"/>
  <c r="G193" i="5"/>
  <c r="H193" i="11" s="1"/>
  <c r="C202" i="11"/>
  <c r="G202" i="5"/>
  <c r="H202" i="11" s="1"/>
  <c r="C226" i="11"/>
  <c r="G226" i="5"/>
  <c r="H226" i="11" s="1"/>
  <c r="A235" i="1"/>
  <c r="A234" i="5"/>
  <c r="B234" i="11" s="1"/>
  <c r="E239" i="11"/>
  <c r="K239" i="5"/>
  <c r="C249" i="11"/>
  <c r="G249" i="5"/>
  <c r="H249" i="11" s="1"/>
  <c r="E254" i="11"/>
  <c r="K254" i="5"/>
  <c r="E267" i="11"/>
  <c r="K267" i="5"/>
  <c r="E273" i="11"/>
  <c r="K273" i="5"/>
  <c r="A281" i="1"/>
  <c r="A280" i="5"/>
  <c r="B280" i="11" s="1"/>
  <c r="E292" i="11"/>
  <c r="J292" i="5"/>
  <c r="K292" i="11" s="1"/>
  <c r="K292" i="5"/>
  <c r="L292" i="11" s="1"/>
  <c r="C315" i="11"/>
  <c r="G315" i="5"/>
  <c r="H315" i="11" s="1"/>
  <c r="E330" i="11"/>
  <c r="K330" i="5"/>
  <c r="L330" i="11" s="1"/>
  <c r="E334" i="11"/>
  <c r="J334" i="5"/>
  <c r="K334" i="11" s="1"/>
  <c r="K334" i="5"/>
  <c r="L334" i="11" s="1"/>
  <c r="C341" i="11"/>
  <c r="G341" i="5"/>
  <c r="H341" i="11" s="1"/>
  <c r="E346" i="11"/>
  <c r="K346" i="5"/>
  <c r="L346" i="11" s="1"/>
  <c r="C350" i="11"/>
  <c r="G350" i="5"/>
  <c r="H350" i="11" s="1"/>
  <c r="C364" i="11"/>
  <c r="G364" i="5"/>
  <c r="H364" i="11" s="1"/>
  <c r="E368" i="11"/>
  <c r="K368" i="5"/>
  <c r="J368" i="5"/>
  <c r="C377" i="11"/>
  <c r="G377" i="5"/>
  <c r="H377" i="11" s="1"/>
  <c r="C384" i="1"/>
  <c r="A382" i="5"/>
  <c r="B382" i="11" s="1"/>
  <c r="E407" i="11"/>
  <c r="K407" i="5"/>
  <c r="L407" i="11" s="1"/>
  <c r="J407" i="5"/>
  <c r="K407" i="11" s="1"/>
  <c r="C420" i="11"/>
  <c r="G420" i="5"/>
  <c r="H420" i="11" s="1"/>
  <c r="C422" i="11"/>
  <c r="G422" i="5"/>
  <c r="H422" i="11" s="1"/>
  <c r="E431" i="11"/>
  <c r="J431" i="5"/>
  <c r="K431" i="11" s="1"/>
  <c r="K431" i="5"/>
  <c r="L431" i="11" s="1"/>
  <c r="C456" i="11"/>
  <c r="G456" i="5"/>
  <c r="H456" i="11" s="1"/>
  <c r="K11" i="6"/>
  <c r="L470" i="11" s="1"/>
  <c r="E470" i="11"/>
  <c r="K12" i="6"/>
  <c r="E471" i="11"/>
  <c r="K148" i="6"/>
  <c r="E607" i="11"/>
  <c r="K264" i="6"/>
  <c r="E723" i="11"/>
  <c r="K282" i="6"/>
  <c r="E741" i="11"/>
  <c r="K362" i="6"/>
  <c r="L821" i="11" s="1"/>
  <c r="E821" i="11"/>
  <c r="K380" i="6"/>
  <c r="L839" i="11" s="1"/>
  <c r="E839" i="11"/>
  <c r="D58" i="8"/>
  <c r="N576" i="11"/>
  <c r="K343" i="6"/>
  <c r="L802" i="11" s="1"/>
  <c r="L358" i="6"/>
  <c r="M817" i="11" s="1"/>
  <c r="K817" i="11"/>
  <c r="D121" i="10"/>
  <c r="E121" i="10" s="1"/>
  <c r="F121" i="10" s="1"/>
  <c r="M757" i="11"/>
  <c r="G92" i="8"/>
  <c r="N668" i="11"/>
  <c r="E22" i="11"/>
  <c r="K22" i="5"/>
  <c r="C28" i="11"/>
  <c r="G28" i="5"/>
  <c r="H28" i="11" s="1"/>
  <c r="E35" i="11"/>
  <c r="K35" i="5"/>
  <c r="L35" i="11" s="1"/>
  <c r="C54" i="11"/>
  <c r="G54" i="5"/>
  <c r="H54" i="11" s="1"/>
  <c r="C67" i="11"/>
  <c r="G67" i="5"/>
  <c r="H67" i="11" s="1"/>
  <c r="E71" i="11"/>
  <c r="J71" i="5"/>
  <c r="K71" i="11" s="1"/>
  <c r="K71" i="5"/>
  <c r="L71" i="11" s="1"/>
  <c r="C83" i="11"/>
  <c r="G83" i="5"/>
  <c r="H83" i="11" s="1"/>
  <c r="E91" i="11"/>
  <c r="K91" i="5"/>
  <c r="L91" i="11" s="1"/>
  <c r="E103" i="11"/>
  <c r="K103" i="5"/>
  <c r="C114" i="11"/>
  <c r="G114" i="5"/>
  <c r="H114" i="11" s="1"/>
  <c r="A124" i="1"/>
  <c r="A123" i="5"/>
  <c r="B123" i="11" s="1"/>
  <c r="C134" i="11"/>
  <c r="G134" i="5"/>
  <c r="H134" i="11" s="1"/>
  <c r="C140" i="11"/>
  <c r="G140" i="5"/>
  <c r="H140" i="11" s="1"/>
  <c r="C149" i="11"/>
  <c r="G149" i="5"/>
  <c r="H149" i="11" s="1"/>
  <c r="E159" i="11"/>
  <c r="J159" i="5"/>
  <c r="K159" i="5"/>
  <c r="C167" i="11"/>
  <c r="G167" i="5"/>
  <c r="H167" i="11" s="1"/>
  <c r="E175" i="11"/>
  <c r="J175" i="5"/>
  <c r="K175" i="11" s="1"/>
  <c r="K175" i="5"/>
  <c r="L175" i="11" s="1"/>
  <c r="E182" i="11"/>
  <c r="K182" i="5"/>
  <c r="C196" i="11"/>
  <c r="G196" i="5"/>
  <c r="H196" i="11" s="1"/>
  <c r="E203" i="11"/>
  <c r="K203" i="5"/>
  <c r="L203" i="11" s="1"/>
  <c r="E214" i="11"/>
  <c r="K214" i="5"/>
  <c r="J214" i="5"/>
  <c r="K214" i="11" s="1"/>
  <c r="C231" i="11"/>
  <c r="G231" i="5"/>
  <c r="H231" i="11" s="1"/>
  <c r="A265" i="1"/>
  <c r="A264" i="5"/>
  <c r="B264" i="11" s="1"/>
  <c r="E280" i="11"/>
  <c r="K280" i="5"/>
  <c r="L280" i="11" s="1"/>
  <c r="C283" i="11"/>
  <c r="G283" i="5"/>
  <c r="H283" i="11" s="1"/>
  <c r="E295" i="11"/>
  <c r="K295" i="5"/>
  <c r="J295" i="5"/>
  <c r="E302" i="11"/>
  <c r="K302" i="5"/>
  <c r="C355" i="1"/>
  <c r="A353" i="5"/>
  <c r="B353" i="11" s="1"/>
  <c r="E380" i="11"/>
  <c r="K380" i="5"/>
  <c r="L380" i="11" s="1"/>
  <c r="C387" i="11"/>
  <c r="G387" i="5"/>
  <c r="H387" i="11" s="1"/>
  <c r="A394" i="1"/>
  <c r="A393" i="5"/>
  <c r="B393" i="11" s="1"/>
  <c r="C416" i="11"/>
  <c r="G416" i="5"/>
  <c r="H416" i="11" s="1"/>
  <c r="E425" i="11"/>
  <c r="K425" i="5"/>
  <c r="L425" i="11" s="1"/>
  <c r="C443" i="11"/>
  <c r="G443" i="5"/>
  <c r="H443" i="11" s="1"/>
  <c r="C452" i="11"/>
  <c r="G452" i="5"/>
  <c r="H452" i="11" s="1"/>
  <c r="C7" i="11"/>
  <c r="G7" i="5"/>
  <c r="H7" i="11" s="1"/>
  <c r="C14" i="11"/>
  <c r="G14" i="5"/>
  <c r="H14" i="11" s="1"/>
  <c r="C24" i="11"/>
  <c r="G24" i="5"/>
  <c r="H24" i="11" s="1"/>
  <c r="E31" i="11"/>
  <c r="K31" i="5"/>
  <c r="C46" i="11"/>
  <c r="G46" i="5"/>
  <c r="H46" i="11" s="1"/>
  <c r="E55" i="11"/>
  <c r="K55" i="5"/>
  <c r="C69" i="11"/>
  <c r="G69" i="5"/>
  <c r="H69" i="11" s="1"/>
  <c r="C76" i="11"/>
  <c r="G76" i="5"/>
  <c r="H76" i="11" s="1"/>
  <c r="C86" i="11"/>
  <c r="G86" i="5"/>
  <c r="H86" i="11" s="1"/>
  <c r="C95" i="1"/>
  <c r="A94" i="5" s="1"/>
  <c r="B94" i="11" s="1"/>
  <c r="A93" i="5"/>
  <c r="B93" i="11" s="1"/>
  <c r="C99" i="11"/>
  <c r="G99" i="5"/>
  <c r="H99" i="11" s="1"/>
  <c r="C124" i="11"/>
  <c r="G124" i="5"/>
  <c r="H124" i="11" s="1"/>
  <c r="E128" i="11"/>
  <c r="K128" i="5"/>
  <c r="L128" i="11" s="1"/>
  <c r="J128" i="5"/>
  <c r="K128" i="11" s="1"/>
  <c r="C136" i="11"/>
  <c r="G136" i="5"/>
  <c r="H136" i="11" s="1"/>
  <c r="C143" i="11"/>
  <c r="G143" i="5"/>
  <c r="H143" i="11" s="1"/>
  <c r="C151" i="11"/>
  <c r="G151" i="5"/>
  <c r="H151" i="11" s="1"/>
  <c r="E153" i="11"/>
  <c r="J153" i="5"/>
  <c r="K153" i="11" s="1"/>
  <c r="K153" i="5"/>
  <c r="L153" i="11" s="1"/>
  <c r="C161" i="11"/>
  <c r="G161" i="5"/>
  <c r="H161" i="11" s="1"/>
  <c r="C170" i="11"/>
  <c r="G170" i="5"/>
  <c r="H170" i="11" s="1"/>
  <c r="A185" i="1"/>
  <c r="A184" i="5"/>
  <c r="B184" i="11" s="1"/>
  <c r="C189" i="11"/>
  <c r="G189" i="5"/>
  <c r="H189" i="11" s="1"/>
  <c r="E197" i="11"/>
  <c r="K197" i="5"/>
  <c r="L197" i="11" s="1"/>
  <c r="C205" i="11"/>
  <c r="G205" i="5"/>
  <c r="H205" i="11" s="1"/>
  <c r="E212" i="11"/>
  <c r="K212" i="5"/>
  <c r="L212" i="11" s="1"/>
  <c r="C220" i="1"/>
  <c r="A219" i="5" s="1"/>
  <c r="B219" i="11" s="1"/>
  <c r="C226" i="1"/>
  <c r="A225" i="5" s="1"/>
  <c r="B225" i="11" s="1"/>
  <c r="C239" i="11"/>
  <c r="G239" i="5"/>
  <c r="H239" i="11" s="1"/>
  <c r="C245" i="11"/>
  <c r="G245" i="5"/>
  <c r="H245" i="11" s="1"/>
  <c r="C259" i="11"/>
  <c r="G259" i="5"/>
  <c r="H259" i="11" s="1"/>
  <c r="C267" i="1"/>
  <c r="C271" i="11"/>
  <c r="G271" i="5"/>
  <c r="H271" i="11" s="1"/>
  <c r="C278" i="11"/>
  <c r="G278" i="5"/>
  <c r="H278" i="11" s="1"/>
  <c r="E286" i="11"/>
  <c r="K286" i="5"/>
  <c r="C292" i="11"/>
  <c r="G292" i="5"/>
  <c r="H292" i="11" s="1"/>
  <c r="C306" i="11"/>
  <c r="G306" i="5"/>
  <c r="H306" i="11" s="1"/>
  <c r="C313" i="11"/>
  <c r="G313" i="5"/>
  <c r="H313" i="11" s="1"/>
  <c r="C331" i="1"/>
  <c r="A329" i="5"/>
  <c r="B329" i="11" s="1"/>
  <c r="C334" i="11"/>
  <c r="G334" i="5"/>
  <c r="H334" i="11" s="1"/>
  <c r="C344" i="11"/>
  <c r="G344" i="5"/>
  <c r="H344" i="11" s="1"/>
  <c r="E348" i="11"/>
  <c r="J348" i="5"/>
  <c r="K348" i="5"/>
  <c r="E353" i="11"/>
  <c r="K353" i="5"/>
  <c r="L353" i="11" s="1"/>
  <c r="C359" i="11"/>
  <c r="G359" i="5"/>
  <c r="H359" i="11" s="1"/>
  <c r="E363" i="11"/>
  <c r="J363" i="5"/>
  <c r="K363" i="11" s="1"/>
  <c r="K363" i="5"/>
  <c r="L363" i="11" s="1"/>
  <c r="C368" i="11"/>
  <c r="G368" i="5"/>
  <c r="H368" i="11" s="1"/>
  <c r="E376" i="11"/>
  <c r="K376" i="5"/>
  <c r="L376" i="11" s="1"/>
  <c r="A391" i="1"/>
  <c r="A390" i="5"/>
  <c r="B390" i="11" s="1"/>
  <c r="C399" i="11"/>
  <c r="G399" i="5"/>
  <c r="H399" i="11" s="1"/>
  <c r="C407" i="11"/>
  <c r="G407" i="5"/>
  <c r="H407" i="11" s="1"/>
  <c r="C414" i="11"/>
  <c r="G414" i="5"/>
  <c r="H414" i="11" s="1"/>
  <c r="C418" i="1"/>
  <c r="C429" i="11"/>
  <c r="G429" i="5"/>
  <c r="H429" i="11" s="1"/>
  <c r="E438" i="11"/>
  <c r="J438" i="5"/>
  <c r="K438" i="5"/>
  <c r="C441" i="11"/>
  <c r="G441" i="5"/>
  <c r="H441" i="11" s="1"/>
  <c r="A450" i="1"/>
  <c r="A449" i="5"/>
  <c r="B449" i="11" s="1"/>
  <c r="C454" i="1"/>
  <c r="A453" i="5" s="1"/>
  <c r="B453" i="11" s="1"/>
  <c r="C461" i="1"/>
  <c r="A459" i="5"/>
  <c r="B459" i="11" s="1"/>
  <c r="K4" i="6"/>
  <c r="E463" i="11"/>
  <c r="K26" i="6"/>
  <c r="L485" i="11" s="1"/>
  <c r="E485" i="11"/>
  <c r="K53" i="6"/>
  <c r="L512" i="11" s="1"/>
  <c r="E512" i="11"/>
  <c r="K56" i="6"/>
  <c r="L515" i="11" s="1"/>
  <c r="E515" i="11"/>
  <c r="K59" i="6"/>
  <c r="L518" i="11" s="1"/>
  <c r="E518" i="11"/>
  <c r="H94" i="6"/>
  <c r="I553" i="11" s="1"/>
  <c r="F553" i="11"/>
  <c r="H127" i="6"/>
  <c r="I586" i="11" s="1"/>
  <c r="F586" i="11"/>
  <c r="K157" i="6"/>
  <c r="E616" i="11"/>
  <c r="K203" i="6"/>
  <c r="L662" i="11" s="1"/>
  <c r="E662" i="11"/>
  <c r="K237" i="6"/>
  <c r="L696" i="11" s="1"/>
  <c r="E696" i="11"/>
  <c r="K243" i="6"/>
  <c r="L702" i="11" s="1"/>
  <c r="E702" i="11"/>
  <c r="K263" i="6"/>
  <c r="L722" i="11" s="1"/>
  <c r="E722" i="11"/>
  <c r="K281" i="6"/>
  <c r="E740" i="11"/>
  <c r="K299" i="6"/>
  <c r="L758" i="11" s="1"/>
  <c r="E758" i="11"/>
  <c r="K310" i="6"/>
  <c r="L769" i="11" s="1"/>
  <c r="E769" i="11"/>
  <c r="J314" i="6"/>
  <c r="K773" i="11" s="1"/>
  <c r="E773" i="11"/>
  <c r="J221" i="5"/>
  <c r="K221" i="11" s="1"/>
  <c r="E4" i="11"/>
  <c r="K4" i="5"/>
  <c r="L4" i="11" s="1"/>
  <c r="C12" i="11"/>
  <c r="G12" i="5"/>
  <c r="H12" i="11" s="1"/>
  <c r="C18" i="1"/>
  <c r="A17" i="5" s="1"/>
  <c r="B17" i="11" s="1"/>
  <c r="E23" i="11"/>
  <c r="J23" i="5"/>
  <c r="K23" i="11" s="1"/>
  <c r="K23" i="5"/>
  <c r="L23" i="11" s="1"/>
  <c r="E27" i="11"/>
  <c r="J27" i="5"/>
  <c r="K27" i="5"/>
  <c r="E29" i="11"/>
  <c r="J29" i="5"/>
  <c r="K29" i="11" s="1"/>
  <c r="K29" i="5"/>
  <c r="L29" i="11" s="1"/>
  <c r="C31" i="11"/>
  <c r="G31" i="5"/>
  <c r="H31" i="11" s="1"/>
  <c r="E38" i="11"/>
  <c r="K38" i="5"/>
  <c r="E40" i="11"/>
  <c r="K40" i="5"/>
  <c r="L40" i="11" s="1"/>
  <c r="J40" i="5"/>
  <c r="K40" i="11" s="1"/>
  <c r="C42" i="11"/>
  <c r="G42" i="5"/>
  <c r="H42" i="11" s="1"/>
  <c r="C44" i="11"/>
  <c r="G44" i="5"/>
  <c r="H44" i="11" s="1"/>
  <c r="C49" i="11"/>
  <c r="G49" i="5"/>
  <c r="H49" i="11" s="1"/>
  <c r="E53" i="11"/>
  <c r="K53" i="5"/>
  <c r="L53" i="11" s="1"/>
  <c r="C55" i="11"/>
  <c r="G55" i="5"/>
  <c r="H55" i="11" s="1"/>
  <c r="C57" i="11"/>
  <c r="G57" i="5"/>
  <c r="H57" i="11" s="1"/>
  <c r="C62" i="1"/>
  <c r="A60" i="5"/>
  <c r="B60" i="11" s="1"/>
  <c r="C61" i="11"/>
  <c r="G61" i="5"/>
  <c r="H61" i="11" s="1"/>
  <c r="E66" i="11"/>
  <c r="K66" i="5"/>
  <c r="L66" i="11" s="1"/>
  <c r="C68" i="11"/>
  <c r="G68" i="5"/>
  <c r="H68" i="11" s="1"/>
  <c r="E70" i="11"/>
  <c r="K70" i="5"/>
  <c r="L70" i="11" s="1"/>
  <c r="E72" i="11"/>
  <c r="J72" i="5"/>
  <c r="K72" i="11" s="1"/>
  <c r="K72" i="5"/>
  <c r="L72" i="11" s="1"/>
  <c r="C74" i="11"/>
  <c r="G74" i="5"/>
  <c r="H74" i="11" s="1"/>
  <c r="E82" i="11"/>
  <c r="K82" i="5"/>
  <c r="C84" i="11"/>
  <c r="G84" i="5"/>
  <c r="H84" i="11" s="1"/>
  <c r="A93" i="1"/>
  <c r="A92" i="5"/>
  <c r="B92" i="11" s="1"/>
  <c r="E93" i="11"/>
  <c r="K93" i="5"/>
  <c r="L93" i="11" s="1"/>
  <c r="C95" i="11"/>
  <c r="G95" i="5"/>
  <c r="H95" i="11" s="1"/>
  <c r="E100" i="11"/>
  <c r="K100" i="5"/>
  <c r="L100" i="11" s="1"/>
  <c r="C103" i="1"/>
  <c r="E106" i="11"/>
  <c r="J106" i="5"/>
  <c r="K106" i="11" s="1"/>
  <c r="K106" i="5"/>
  <c r="L106" i="11" s="1"/>
  <c r="C108" i="11"/>
  <c r="G108" i="5"/>
  <c r="H108" i="11" s="1"/>
  <c r="C112" i="1"/>
  <c r="C118" i="1"/>
  <c r="A123" i="1"/>
  <c r="C123" i="11"/>
  <c r="G123" i="5"/>
  <c r="H123" i="11" s="1"/>
  <c r="C127" i="1"/>
  <c r="A125" i="5"/>
  <c r="B125" i="11" s="1"/>
  <c r="C126" i="11"/>
  <c r="G126" i="5"/>
  <c r="H126" i="11" s="1"/>
  <c r="C128" i="11"/>
  <c r="G128" i="5"/>
  <c r="H128" i="11" s="1"/>
  <c r="E135" i="11"/>
  <c r="J135" i="5"/>
  <c r="K135" i="11" s="1"/>
  <c r="K135" i="5"/>
  <c r="L135" i="11" s="1"/>
  <c r="C139" i="11"/>
  <c r="G139" i="5"/>
  <c r="H139" i="11" s="1"/>
  <c r="C141" i="11"/>
  <c r="G141" i="5"/>
  <c r="H141" i="11" s="1"/>
  <c r="E146" i="11"/>
  <c r="K146" i="5"/>
  <c r="E148" i="11"/>
  <c r="K148" i="5"/>
  <c r="L148" i="11" s="1"/>
  <c r="J148" i="5"/>
  <c r="K148" i="11" s="1"/>
  <c r="E150" i="11"/>
  <c r="K150" i="5"/>
  <c r="L150" i="11" s="1"/>
  <c r="J150" i="5"/>
  <c r="K150" i="11" s="1"/>
  <c r="C153" i="11"/>
  <c r="G153" i="5"/>
  <c r="H153" i="11" s="1"/>
  <c r="C157" i="11"/>
  <c r="G157" i="5"/>
  <c r="H157" i="11" s="1"/>
  <c r="E160" i="11"/>
  <c r="J160" i="5"/>
  <c r="K160" i="11" s="1"/>
  <c r="K160" i="5"/>
  <c r="L160" i="11" s="1"/>
  <c r="E164" i="11"/>
  <c r="J164" i="5"/>
  <c r="K164" i="5"/>
  <c r="E166" i="11"/>
  <c r="K166" i="5"/>
  <c r="L166" i="11" s="1"/>
  <c r="J166" i="5"/>
  <c r="K166" i="11" s="1"/>
  <c r="C168" i="11"/>
  <c r="G168" i="5"/>
  <c r="H168" i="11" s="1"/>
  <c r="C177" i="1"/>
  <c r="A176" i="5" s="1"/>
  <c r="B176" i="11" s="1"/>
  <c r="C180" i="11"/>
  <c r="G180" i="5"/>
  <c r="H180" i="11" s="1"/>
  <c r="C186" i="11"/>
  <c r="G186" i="5"/>
  <c r="H186" i="11" s="1"/>
  <c r="E190" i="11"/>
  <c r="K190" i="5"/>
  <c r="L190" i="11" s="1"/>
  <c r="E195" i="11"/>
  <c r="K195" i="5"/>
  <c r="C197" i="11"/>
  <c r="G197" i="5"/>
  <c r="H197" i="11" s="1"/>
  <c r="C199" i="11"/>
  <c r="G199" i="5"/>
  <c r="H199" i="11" s="1"/>
  <c r="E204" i="11"/>
  <c r="K204" i="5"/>
  <c r="C208" i="1"/>
  <c r="A206" i="5"/>
  <c r="B206" i="11" s="1"/>
  <c r="C212" i="11"/>
  <c r="G212" i="5"/>
  <c r="H212" i="11" s="1"/>
  <c r="E215" i="11"/>
  <c r="K215" i="5"/>
  <c r="L215" i="11" s="1"/>
  <c r="C221" i="11"/>
  <c r="G221" i="5"/>
  <c r="H221" i="11" s="1"/>
  <c r="E230" i="11"/>
  <c r="K230" i="5"/>
  <c r="L230" i="11" s="1"/>
  <c r="J230" i="5"/>
  <c r="K230" i="11" s="1"/>
  <c r="C232" i="11"/>
  <c r="G232" i="5"/>
  <c r="H232" i="11" s="1"/>
  <c r="C236" i="11"/>
  <c r="G236" i="5"/>
  <c r="H236" i="11" s="1"/>
  <c r="C238" i="11"/>
  <c r="G238" i="5"/>
  <c r="H238" i="11" s="1"/>
  <c r="E246" i="11"/>
  <c r="K246" i="5"/>
  <c r="L246" i="11" s="1"/>
  <c r="E251" i="11"/>
  <c r="K251" i="5"/>
  <c r="E253" i="11"/>
  <c r="K253" i="5"/>
  <c r="L253" i="11" s="1"/>
  <c r="E260" i="11"/>
  <c r="K260" i="5"/>
  <c r="C264" i="11"/>
  <c r="G264" i="5"/>
  <c r="H264" i="11" s="1"/>
  <c r="C274" i="1"/>
  <c r="A272" i="5"/>
  <c r="B272" i="11" s="1"/>
  <c r="C276" i="11"/>
  <c r="G276" i="5"/>
  <c r="H276" i="11" s="1"/>
  <c r="C282" i="11"/>
  <c r="G282" i="5"/>
  <c r="H282" i="11" s="1"/>
  <c r="C284" i="11"/>
  <c r="G284" i="5"/>
  <c r="H284" i="11" s="1"/>
  <c r="C286" i="11"/>
  <c r="G286" i="5"/>
  <c r="H286" i="11" s="1"/>
  <c r="C288" i="11"/>
  <c r="G288" i="5"/>
  <c r="H288" i="11" s="1"/>
  <c r="C290" i="11"/>
  <c r="G290" i="5"/>
  <c r="H290" i="11" s="1"/>
  <c r="E296" i="11"/>
  <c r="K296" i="5"/>
  <c r="L296" i="11" s="1"/>
  <c r="C298" i="11"/>
  <c r="G298" i="5"/>
  <c r="H298" i="11" s="1"/>
  <c r="E305" i="11"/>
  <c r="K305" i="5"/>
  <c r="J305" i="5"/>
  <c r="C311" i="11"/>
  <c r="G311" i="5"/>
  <c r="H311" i="11" s="1"/>
  <c r="C316" i="11"/>
  <c r="G316" i="5"/>
  <c r="H316" i="11" s="1"/>
  <c r="E321" i="11"/>
  <c r="K321" i="5"/>
  <c r="E323" i="11"/>
  <c r="K323" i="5"/>
  <c r="L323" i="11" s="1"/>
  <c r="E325" i="11"/>
  <c r="K325" i="5"/>
  <c r="L325" i="11" s="1"/>
  <c r="J325" i="5"/>
  <c r="E329" i="11"/>
  <c r="J329" i="5"/>
  <c r="K329" i="11" s="1"/>
  <c r="K329" i="5"/>
  <c r="L329" i="11" s="1"/>
  <c r="E331" i="11"/>
  <c r="K331" i="5"/>
  <c r="C335" i="1"/>
  <c r="A333" i="5"/>
  <c r="B333" i="11" s="1"/>
  <c r="E338" i="11"/>
  <c r="K338" i="5"/>
  <c r="L338" i="11" s="1"/>
  <c r="E347" i="11"/>
  <c r="K347" i="5"/>
  <c r="L347" i="11" s="1"/>
  <c r="C348" i="11"/>
  <c r="G348" i="5"/>
  <c r="H348" i="11" s="1"/>
  <c r="C352" i="1"/>
  <c r="A350" i="5"/>
  <c r="B350" i="11" s="1"/>
  <c r="A353" i="1"/>
  <c r="A352" i="5"/>
  <c r="B352" i="11" s="1"/>
  <c r="C353" i="11"/>
  <c r="G353" i="5"/>
  <c r="H353" i="11" s="1"/>
  <c r="C357" i="1"/>
  <c r="C357" i="11"/>
  <c r="G357" i="5"/>
  <c r="H357" i="11" s="1"/>
  <c r="E360" i="11"/>
  <c r="K360" i="5"/>
  <c r="L360" i="11" s="1"/>
  <c r="C363" i="11"/>
  <c r="G363" i="5"/>
  <c r="H363" i="11" s="1"/>
  <c r="E365" i="11"/>
  <c r="K365" i="5"/>
  <c r="L365" i="11" s="1"/>
  <c r="E369" i="11"/>
  <c r="K369" i="5"/>
  <c r="C371" i="11"/>
  <c r="G371" i="5"/>
  <c r="H371" i="11" s="1"/>
  <c r="E374" i="11"/>
  <c r="K374" i="5"/>
  <c r="L374" i="11" s="1"/>
  <c r="C376" i="11"/>
  <c r="G376" i="5"/>
  <c r="H376" i="11" s="1"/>
  <c r="E379" i="11"/>
  <c r="K379" i="5"/>
  <c r="C382" i="1"/>
  <c r="E383" i="11"/>
  <c r="K383" i="5"/>
  <c r="C386" i="1"/>
  <c r="C386" i="11"/>
  <c r="G386" i="5"/>
  <c r="H386" i="11" s="1"/>
  <c r="E390" i="11"/>
  <c r="K390" i="5"/>
  <c r="L390" i="11" s="1"/>
  <c r="A393" i="1"/>
  <c r="A392" i="5"/>
  <c r="B392" i="11" s="1"/>
  <c r="C393" i="11"/>
  <c r="G393" i="5"/>
  <c r="H393" i="11" s="1"/>
  <c r="C397" i="11"/>
  <c r="G397" i="5"/>
  <c r="H397" i="11" s="1"/>
  <c r="E404" i="11"/>
  <c r="K404" i="5"/>
  <c r="L404" i="11" s="1"/>
  <c r="C410" i="11"/>
  <c r="G410" i="5"/>
  <c r="H410" i="11" s="1"/>
  <c r="C415" i="1"/>
  <c r="A414" i="5" s="1"/>
  <c r="B414" i="11" s="1"/>
  <c r="A413" i="5"/>
  <c r="B413" i="11" s="1"/>
  <c r="C419" i="11"/>
  <c r="G419" i="5"/>
  <c r="H419" i="11" s="1"/>
  <c r="A425" i="1"/>
  <c r="A424" i="5"/>
  <c r="B424" i="11" s="1"/>
  <c r="C432" i="1"/>
  <c r="A430" i="5"/>
  <c r="B430" i="11" s="1"/>
  <c r="C434" i="11"/>
  <c r="G434" i="5"/>
  <c r="H434" i="11" s="1"/>
  <c r="C436" i="11"/>
  <c r="G436" i="5"/>
  <c r="H436" i="11" s="1"/>
  <c r="C438" i="11"/>
  <c r="G438" i="5"/>
  <c r="H438" i="11" s="1"/>
  <c r="E440" i="11"/>
  <c r="K440" i="5"/>
  <c r="L440" i="11" s="1"/>
  <c r="E442" i="11"/>
  <c r="K442" i="5"/>
  <c r="J442" i="5"/>
  <c r="C444" i="11"/>
  <c r="G444" i="5"/>
  <c r="H444" i="11" s="1"/>
  <c r="E447" i="11"/>
  <c r="K447" i="5"/>
  <c r="L447" i="11" s="1"/>
  <c r="C451" i="11"/>
  <c r="G451" i="5"/>
  <c r="H451" i="11" s="1"/>
  <c r="C457" i="11"/>
  <c r="G457" i="5"/>
  <c r="H457" i="11" s="1"/>
  <c r="K3" i="6"/>
  <c r="L462" i="11" s="1"/>
  <c r="E462" i="11"/>
  <c r="H5" i="6"/>
  <c r="I464" i="11" s="1"/>
  <c r="F464" i="11"/>
  <c r="H12" i="6"/>
  <c r="I471" i="11" s="1"/>
  <c r="F471" i="11"/>
  <c r="K24" i="6"/>
  <c r="L483" i="11" s="1"/>
  <c r="E483" i="11"/>
  <c r="K25" i="6"/>
  <c r="E484" i="11"/>
  <c r="K29" i="6"/>
  <c r="E488" i="11"/>
  <c r="K33" i="6"/>
  <c r="L492" i="11" s="1"/>
  <c r="E492" i="11"/>
  <c r="K40" i="6"/>
  <c r="L499" i="11" s="1"/>
  <c r="E499" i="11"/>
  <c r="J43" i="6"/>
  <c r="K502" i="11" s="1"/>
  <c r="E502" i="11"/>
  <c r="K48" i="6"/>
  <c r="L507" i="11" s="1"/>
  <c r="E507" i="11"/>
  <c r="J58" i="6"/>
  <c r="K517" i="11" s="1"/>
  <c r="E517" i="11"/>
  <c r="K65" i="6"/>
  <c r="L524" i="11" s="1"/>
  <c r="E524" i="11"/>
  <c r="K70" i="6"/>
  <c r="L529" i="11" s="1"/>
  <c r="E529" i="11"/>
  <c r="H77" i="6"/>
  <c r="I536" i="11" s="1"/>
  <c r="F536" i="11"/>
  <c r="H83" i="6"/>
  <c r="I542" i="11" s="1"/>
  <c r="F542" i="11"/>
  <c r="H96" i="6"/>
  <c r="I555" i="11" s="1"/>
  <c r="F555" i="11"/>
  <c r="K101" i="6"/>
  <c r="L560" i="11" s="1"/>
  <c r="E560" i="11"/>
  <c r="K111" i="6"/>
  <c r="L570" i="11" s="1"/>
  <c r="E570" i="11"/>
  <c r="J120" i="6"/>
  <c r="K579" i="11" s="1"/>
  <c r="E579" i="11"/>
  <c r="K123" i="6"/>
  <c r="L582" i="11" s="1"/>
  <c r="E582" i="11"/>
  <c r="K141" i="6"/>
  <c r="L600" i="11" s="1"/>
  <c r="E600" i="11"/>
  <c r="K144" i="6"/>
  <c r="E603" i="11"/>
  <c r="K160" i="6"/>
  <c r="E619" i="11"/>
  <c r="K178" i="6"/>
  <c r="E637" i="11"/>
  <c r="K182" i="6"/>
  <c r="L641" i="11" s="1"/>
  <c r="E641" i="11"/>
  <c r="K183" i="6"/>
  <c r="L642" i="11" s="1"/>
  <c r="E642" i="11"/>
  <c r="K210" i="6"/>
  <c r="L669" i="11" s="1"/>
  <c r="E669" i="11"/>
  <c r="K216" i="6"/>
  <c r="L675" i="11" s="1"/>
  <c r="E675" i="11"/>
  <c r="K236" i="6"/>
  <c r="L695" i="11" s="1"/>
  <c r="E695" i="11"/>
  <c r="K262" i="6"/>
  <c r="E721" i="11"/>
  <c r="K273" i="6"/>
  <c r="L732" i="11" s="1"/>
  <c r="E732" i="11"/>
  <c r="K321" i="6"/>
  <c r="L780" i="11" s="1"/>
  <c r="E780" i="11"/>
  <c r="K325" i="6"/>
  <c r="L784" i="11" s="1"/>
  <c r="E784" i="11"/>
  <c r="K327" i="6"/>
  <c r="L786" i="11" s="1"/>
  <c r="E786" i="11"/>
  <c r="K329" i="6"/>
  <c r="E788" i="11"/>
  <c r="J341" i="6"/>
  <c r="K800" i="11" s="1"/>
  <c r="E800" i="11"/>
  <c r="K345" i="6"/>
  <c r="E804" i="11"/>
  <c r="K365" i="6"/>
  <c r="L824" i="11" s="1"/>
  <c r="E824" i="11"/>
  <c r="M263" i="6"/>
  <c r="N722" i="11" s="1"/>
  <c r="D45" i="8"/>
  <c r="N551" i="11"/>
  <c r="M212" i="6"/>
  <c r="N671" i="11" s="1"/>
  <c r="D32" i="8"/>
  <c r="E32" i="8" s="1"/>
  <c r="F32" i="8" s="1"/>
  <c r="N526" i="11"/>
  <c r="K83" i="6"/>
  <c r="L542" i="11" s="1"/>
  <c r="M163" i="6"/>
  <c r="N622" i="11" s="1"/>
  <c r="L622" i="11"/>
  <c r="L333" i="6"/>
  <c r="M792" i="11" s="1"/>
  <c r="K792" i="11"/>
  <c r="L96" i="6"/>
  <c r="M555" i="11" s="1"/>
  <c r="K555" i="11"/>
  <c r="K58" i="6"/>
  <c r="L517" i="11" s="1"/>
  <c r="G143" i="8"/>
  <c r="N820" i="11"/>
  <c r="L102" i="6"/>
  <c r="K561" i="11"/>
  <c r="M51" i="6"/>
  <c r="N510" i="11" s="1"/>
  <c r="L510" i="11"/>
  <c r="L186" i="6"/>
  <c r="M645" i="11" s="1"/>
  <c r="K645" i="11"/>
  <c r="M131" i="6"/>
  <c r="N590" i="11" s="1"/>
  <c r="M176" i="6"/>
  <c r="N635" i="11" s="1"/>
  <c r="K130" i="6"/>
  <c r="L589" i="11" s="1"/>
  <c r="L370" i="6"/>
  <c r="M829" i="11" s="1"/>
  <c r="K829" i="11"/>
  <c r="M520" i="11"/>
  <c r="M226" i="6"/>
  <c r="N685" i="11" s="1"/>
  <c r="L324" i="6"/>
  <c r="K42" i="6"/>
  <c r="L501" i="11" s="1"/>
  <c r="L110" i="6"/>
  <c r="M569" i="11" s="1"/>
  <c r="K569" i="11"/>
  <c r="L180" i="6"/>
  <c r="M639" i="11" s="1"/>
  <c r="K639" i="11"/>
  <c r="M205" i="11"/>
  <c r="M317" i="11"/>
  <c r="L25" i="5"/>
  <c r="M99" i="11"/>
  <c r="L307" i="5"/>
  <c r="M307" i="11" s="1"/>
  <c r="N396" i="11"/>
  <c r="M315" i="5"/>
  <c r="N315" i="11" s="1"/>
  <c r="M87" i="5"/>
  <c r="N87" i="11" s="1"/>
  <c r="J87" i="11"/>
  <c r="L87" i="5"/>
  <c r="M87" i="11" s="1"/>
  <c r="K426" i="5"/>
  <c r="L128" i="5"/>
  <c r="M128" i="11" s="1"/>
  <c r="J128" i="11"/>
  <c r="C13" i="11"/>
  <c r="G13" i="5"/>
  <c r="H13" i="11" s="1"/>
  <c r="E41" i="11"/>
  <c r="K41" i="5"/>
  <c r="L41" i="11" s="1"/>
  <c r="E48" i="11"/>
  <c r="J48" i="5"/>
  <c r="K48" i="5"/>
  <c r="L48" i="11" s="1"/>
  <c r="E54" i="11"/>
  <c r="K54" i="5"/>
  <c r="L54" i="11" s="1"/>
  <c r="E67" i="11"/>
  <c r="J67" i="5"/>
  <c r="K67" i="5"/>
  <c r="C75" i="11"/>
  <c r="G75" i="5"/>
  <c r="H75" i="11" s="1"/>
  <c r="C85" i="11"/>
  <c r="G85" i="5"/>
  <c r="H85" i="11" s="1"/>
  <c r="C102" i="11"/>
  <c r="G102" i="5"/>
  <c r="H102" i="11" s="1"/>
  <c r="C111" i="11"/>
  <c r="G111" i="5"/>
  <c r="H111" i="11" s="1"/>
  <c r="C142" i="11"/>
  <c r="G142" i="5"/>
  <c r="H142" i="11" s="1"/>
  <c r="A152" i="1"/>
  <c r="A151" i="5"/>
  <c r="B151" i="11" s="1"/>
  <c r="E185" i="11"/>
  <c r="K185" i="5"/>
  <c r="L185" i="11" s="1"/>
  <c r="E196" i="11"/>
  <c r="K196" i="5"/>
  <c r="A206" i="1"/>
  <c r="A205" i="5"/>
  <c r="B205" i="11" s="1"/>
  <c r="E211" i="11"/>
  <c r="K211" i="5"/>
  <c r="L211" i="11" s="1"/>
  <c r="A260" i="1"/>
  <c r="A259" i="5"/>
  <c r="B259" i="11" s="1"/>
  <c r="C277" i="11"/>
  <c r="G277" i="5"/>
  <c r="H277" i="11" s="1"/>
  <c r="C285" i="11"/>
  <c r="G285" i="5"/>
  <c r="H285" i="11" s="1"/>
  <c r="E297" i="11"/>
  <c r="K297" i="5"/>
  <c r="L297" i="11" s="1"/>
  <c r="A305" i="1"/>
  <c r="A304" i="5"/>
  <c r="B304" i="11" s="1"/>
  <c r="A325" i="1"/>
  <c r="A324" i="5"/>
  <c r="B324" i="11" s="1"/>
  <c r="C354" i="11"/>
  <c r="G354" i="5"/>
  <c r="H354" i="11" s="1"/>
  <c r="E375" i="11"/>
  <c r="K375" i="5"/>
  <c r="L375" i="11" s="1"/>
  <c r="E389" i="11"/>
  <c r="K389" i="5"/>
  <c r="L389" i="11" s="1"/>
  <c r="C406" i="11"/>
  <c r="G406" i="5"/>
  <c r="H406" i="11" s="1"/>
  <c r="E416" i="11"/>
  <c r="K416" i="5"/>
  <c r="L416" i="11" s="1"/>
  <c r="E433" i="11"/>
  <c r="K433" i="5"/>
  <c r="L433" i="11" s="1"/>
  <c r="J433" i="5"/>
  <c r="K433" i="11" s="1"/>
  <c r="K50" i="6"/>
  <c r="L509" i="11" s="1"/>
  <c r="E509" i="11"/>
  <c r="H76" i="6"/>
  <c r="I535" i="11" s="1"/>
  <c r="F535" i="11"/>
  <c r="J122" i="6"/>
  <c r="K581" i="11" s="1"/>
  <c r="E581" i="11"/>
  <c r="J134" i="6"/>
  <c r="E593" i="11"/>
  <c r="J155" i="6"/>
  <c r="E614" i="11"/>
  <c r="K204" i="6"/>
  <c r="E663" i="11"/>
  <c r="K276" i="6"/>
  <c r="L735" i="11" s="1"/>
  <c r="E735" i="11"/>
  <c r="K304" i="6"/>
  <c r="L763" i="11" s="1"/>
  <c r="E763" i="11"/>
  <c r="K350" i="6"/>
  <c r="E809" i="11"/>
  <c r="K374" i="6"/>
  <c r="L833" i="11" s="1"/>
  <c r="E833" i="11"/>
  <c r="L64" i="6"/>
  <c r="M523" i="11" s="1"/>
  <c r="K523" i="11"/>
  <c r="L241" i="6"/>
  <c r="M700" i="11" s="1"/>
  <c r="K700" i="11"/>
  <c r="L299" i="6"/>
  <c r="M758" i="11" s="1"/>
  <c r="J758" i="11"/>
  <c r="M365" i="6"/>
  <c r="N824" i="11" s="1"/>
  <c r="J824" i="11"/>
  <c r="M123" i="5"/>
  <c r="N123" i="11" s="1"/>
  <c r="J123" i="11"/>
  <c r="K283" i="5"/>
  <c r="C2" i="11"/>
  <c r="G2" i="5"/>
  <c r="H2" i="11" s="1"/>
  <c r="C9" i="11"/>
  <c r="G9" i="5"/>
  <c r="H9" i="11" s="1"/>
  <c r="E18" i="11"/>
  <c r="K18" i="5"/>
  <c r="E24" i="11"/>
  <c r="K24" i="5"/>
  <c r="L24" i="11" s="1"/>
  <c r="J24" i="5"/>
  <c r="K24" i="11" s="1"/>
  <c r="C32" i="11"/>
  <c r="G32" i="5"/>
  <c r="H32" i="11" s="1"/>
  <c r="E39" i="11"/>
  <c r="K39" i="5"/>
  <c r="L39" i="11" s="1"/>
  <c r="J39" i="5"/>
  <c r="K39" i="11" s="1"/>
  <c r="C60" i="11"/>
  <c r="G60" i="5"/>
  <c r="H60" i="11" s="1"/>
  <c r="C65" i="11"/>
  <c r="G65" i="5"/>
  <c r="H65" i="11" s="1"/>
  <c r="E80" i="11"/>
  <c r="K80" i="5"/>
  <c r="L80" i="11" s="1"/>
  <c r="C92" i="11"/>
  <c r="G92" i="5"/>
  <c r="H92" i="11" s="1"/>
  <c r="E112" i="11"/>
  <c r="K112" i="5"/>
  <c r="L112" i="11" s="1"/>
  <c r="E118" i="11"/>
  <c r="K118" i="5"/>
  <c r="L118" i="11" s="1"/>
  <c r="J118" i="5"/>
  <c r="K118" i="11" s="1"/>
  <c r="E124" i="11"/>
  <c r="K124" i="5"/>
  <c r="L124" i="11" s="1"/>
  <c r="E130" i="11"/>
  <c r="K130" i="5"/>
  <c r="L130" i="11" s="1"/>
  <c r="C138" i="11"/>
  <c r="G138" i="5"/>
  <c r="H138" i="11" s="1"/>
  <c r="E145" i="11"/>
  <c r="K145" i="5"/>
  <c r="E151" i="11"/>
  <c r="K151" i="5"/>
  <c r="L151" i="11" s="1"/>
  <c r="E163" i="11"/>
  <c r="J163" i="5"/>
  <c r="K163" i="5"/>
  <c r="L163" i="11" s="1"/>
  <c r="E170" i="11"/>
  <c r="K170" i="5"/>
  <c r="L170" i="11" s="1"/>
  <c r="C179" i="11"/>
  <c r="G179" i="5"/>
  <c r="H179" i="11" s="1"/>
  <c r="E191" i="11"/>
  <c r="J191" i="5"/>
  <c r="K191" i="11" s="1"/>
  <c r="K191" i="5"/>
  <c r="L191" i="11" s="1"/>
  <c r="C198" i="11"/>
  <c r="G198" i="5"/>
  <c r="H198" i="11" s="1"/>
  <c r="E205" i="11"/>
  <c r="K205" i="5"/>
  <c r="L205" i="11" s="1"/>
  <c r="C220" i="11"/>
  <c r="G220" i="5"/>
  <c r="H220" i="11" s="1"/>
  <c r="E229" i="11"/>
  <c r="K229" i="5"/>
  <c r="C235" i="11"/>
  <c r="G235" i="5"/>
  <c r="H235" i="11" s="1"/>
  <c r="E247" i="11"/>
  <c r="K247" i="5"/>
  <c r="L247" i="11" s="1"/>
  <c r="C256" i="11"/>
  <c r="G256" i="5"/>
  <c r="H256" i="11" s="1"/>
  <c r="C263" i="11"/>
  <c r="G263" i="5"/>
  <c r="H263" i="11" s="1"/>
  <c r="E271" i="11"/>
  <c r="K271" i="5"/>
  <c r="L271" i="11" s="1"/>
  <c r="E278" i="11"/>
  <c r="K278" i="5"/>
  <c r="L278" i="11" s="1"/>
  <c r="C294" i="11"/>
  <c r="G294" i="5"/>
  <c r="H294" i="11" s="1"/>
  <c r="E306" i="11"/>
  <c r="K306" i="5"/>
  <c r="L306" i="11" s="1"/>
  <c r="E318" i="11"/>
  <c r="K318" i="5"/>
  <c r="L318" i="11" s="1"/>
  <c r="C328" i="11"/>
  <c r="G328" i="5"/>
  <c r="H328" i="11" s="1"/>
  <c r="C336" i="11"/>
  <c r="G336" i="5"/>
  <c r="H336" i="11" s="1"/>
  <c r="C352" i="11"/>
  <c r="G352" i="5"/>
  <c r="H352" i="11" s="1"/>
  <c r="C362" i="11"/>
  <c r="G362" i="5"/>
  <c r="H362" i="11" s="1"/>
  <c r="A387" i="1"/>
  <c r="A386" i="5"/>
  <c r="B386" i="11" s="1"/>
  <c r="C392" i="11"/>
  <c r="G392" i="5"/>
  <c r="H392" i="11" s="1"/>
  <c r="C396" i="11"/>
  <c r="G396" i="5"/>
  <c r="H396" i="11" s="1"/>
  <c r="A402" i="1"/>
  <c r="A401" i="5"/>
  <c r="B401" i="11" s="1"/>
  <c r="C409" i="11"/>
  <c r="G409" i="5"/>
  <c r="H409" i="11" s="1"/>
  <c r="A426" i="1"/>
  <c r="A425" i="5"/>
  <c r="B425" i="11" s="1"/>
  <c r="C437" i="11"/>
  <c r="G437" i="5"/>
  <c r="H437" i="11" s="1"/>
  <c r="E441" i="11"/>
  <c r="J441" i="5"/>
  <c r="K441" i="5"/>
  <c r="C454" i="11"/>
  <c r="G454" i="5"/>
  <c r="H454" i="11" s="1"/>
  <c r="C458" i="11"/>
  <c r="G458" i="5"/>
  <c r="H458" i="11" s="1"/>
  <c r="J5" i="6"/>
  <c r="K464" i="11" s="1"/>
  <c r="E464" i="11"/>
  <c r="AB25" i="2"/>
  <c r="K31" i="6"/>
  <c r="L490" i="11" s="1"/>
  <c r="E490" i="11"/>
  <c r="K87" i="6"/>
  <c r="L546" i="11" s="1"/>
  <c r="E546" i="11"/>
  <c r="K96" i="6"/>
  <c r="E555" i="11"/>
  <c r="J99" i="6"/>
  <c r="K558" i="11" s="1"/>
  <c r="E558" i="11"/>
  <c r="K137" i="6"/>
  <c r="L596" i="11" s="1"/>
  <c r="E596" i="11"/>
  <c r="K166" i="6"/>
  <c r="L625" i="11" s="1"/>
  <c r="E625" i="11"/>
  <c r="K192" i="6"/>
  <c r="E651" i="11"/>
  <c r="K199" i="6"/>
  <c r="E658" i="11"/>
  <c r="K218" i="6"/>
  <c r="E677" i="11"/>
  <c r="K333" i="6"/>
  <c r="E792" i="11"/>
  <c r="K339" i="6"/>
  <c r="L798" i="11" s="1"/>
  <c r="E798" i="11"/>
  <c r="K347" i="6"/>
  <c r="L806" i="11" s="1"/>
  <c r="E806" i="11"/>
  <c r="K381" i="6"/>
  <c r="L840" i="11" s="1"/>
  <c r="E840" i="11"/>
  <c r="M299" i="6"/>
  <c r="N758" i="11" s="1"/>
  <c r="D87" i="10"/>
  <c r="E87" i="10" s="1"/>
  <c r="M661" i="11"/>
  <c r="L30" i="6"/>
  <c r="M489" i="11" s="1"/>
  <c r="K489" i="11"/>
  <c r="L157" i="6"/>
  <c r="M616" i="11" s="1"/>
  <c r="K616" i="11"/>
  <c r="L82" i="6"/>
  <c r="M541" i="11" s="1"/>
  <c r="K541" i="11"/>
  <c r="M14" i="6"/>
  <c r="N473" i="11" s="1"/>
  <c r="L473" i="11"/>
  <c r="L252" i="6"/>
  <c r="M711" i="11" s="1"/>
  <c r="K711" i="11"/>
  <c r="L342" i="6"/>
  <c r="M801" i="11" s="1"/>
  <c r="K801" i="11"/>
  <c r="M439" i="11"/>
  <c r="E3" i="11"/>
  <c r="K3" i="5"/>
  <c r="L3" i="11" s="1"/>
  <c r="E10" i="11"/>
  <c r="J10" i="5"/>
  <c r="K10" i="5"/>
  <c r="E16" i="11"/>
  <c r="J16" i="5"/>
  <c r="K16" i="5"/>
  <c r="L16" i="11" s="1"/>
  <c r="E37" i="11"/>
  <c r="K37" i="5"/>
  <c r="L37" i="11" s="1"/>
  <c r="C46" i="1"/>
  <c r="A46" i="1" s="1"/>
  <c r="A44" i="5"/>
  <c r="B44" i="11" s="1"/>
  <c r="C48" i="11"/>
  <c r="G48" i="5"/>
  <c r="H48" i="11" s="1"/>
  <c r="C73" i="11"/>
  <c r="G73" i="5"/>
  <c r="H73" i="11" s="1"/>
  <c r="C94" i="11"/>
  <c r="G94" i="5"/>
  <c r="H94" i="11" s="1"/>
  <c r="E101" i="11"/>
  <c r="K101" i="5"/>
  <c r="L101" i="11" s="1"/>
  <c r="J101" i="5"/>
  <c r="K101" i="11" s="1"/>
  <c r="E105" i="11"/>
  <c r="K105" i="5"/>
  <c r="L105" i="11" s="1"/>
  <c r="J105" i="5"/>
  <c r="K105" i="11" s="1"/>
  <c r="E121" i="11"/>
  <c r="K121" i="5"/>
  <c r="C147" i="11"/>
  <c r="G147" i="5"/>
  <c r="H147" i="11" s="1"/>
  <c r="A154" i="1"/>
  <c r="A153" i="5"/>
  <c r="B153" i="11" s="1"/>
  <c r="C185" i="11"/>
  <c r="G185" i="5"/>
  <c r="H185" i="11" s="1"/>
  <c r="C209" i="11"/>
  <c r="G209" i="5"/>
  <c r="H209" i="11" s="1"/>
  <c r="C216" i="11"/>
  <c r="G216" i="5"/>
  <c r="H216" i="11" s="1"/>
  <c r="A222" i="1"/>
  <c r="A221" i="5"/>
  <c r="B221" i="11" s="1"/>
  <c r="C224" i="11"/>
  <c r="G224" i="5"/>
  <c r="H224" i="11" s="1"/>
  <c r="E241" i="11"/>
  <c r="K241" i="5"/>
  <c r="L241" i="11" s="1"/>
  <c r="C252" i="11"/>
  <c r="G252" i="5"/>
  <c r="H252" i="11" s="1"/>
  <c r="C265" i="11"/>
  <c r="G265" i="5"/>
  <c r="H265" i="11" s="1"/>
  <c r="C297" i="11"/>
  <c r="G297" i="5"/>
  <c r="H297" i="11" s="1"/>
  <c r="C322" i="11"/>
  <c r="G322" i="5"/>
  <c r="H322" i="11" s="1"/>
  <c r="E337" i="11"/>
  <c r="K337" i="5"/>
  <c r="E355" i="11"/>
  <c r="K355" i="5"/>
  <c r="L355" i="11" s="1"/>
  <c r="A364" i="1"/>
  <c r="A363" i="5"/>
  <c r="B363" i="11" s="1"/>
  <c r="C375" i="11"/>
  <c r="G375" i="5"/>
  <c r="H375" i="11" s="1"/>
  <c r="E382" i="11"/>
  <c r="K382" i="5"/>
  <c r="L382" i="11" s="1"/>
  <c r="E391" i="11"/>
  <c r="K391" i="5"/>
  <c r="L391" i="11" s="1"/>
  <c r="A398" i="1"/>
  <c r="A397" i="5"/>
  <c r="B397" i="11" s="1"/>
  <c r="E403" i="11"/>
  <c r="K403" i="5"/>
  <c r="E423" i="11"/>
  <c r="K423" i="5"/>
  <c r="L423" i="11" s="1"/>
  <c r="C448" i="11"/>
  <c r="G448" i="5"/>
  <c r="H448" i="11" s="1"/>
  <c r="E455" i="11"/>
  <c r="K455" i="5"/>
  <c r="E12" i="11"/>
  <c r="J12" i="5"/>
  <c r="K12" i="5"/>
  <c r="C18" i="11"/>
  <c r="G18" i="5"/>
  <c r="H18" i="11" s="1"/>
  <c r="E42" i="11"/>
  <c r="K42" i="5"/>
  <c r="E49" i="11"/>
  <c r="K49" i="5"/>
  <c r="L49" i="11" s="1"/>
  <c r="A52" i="1"/>
  <c r="A51" i="5"/>
  <c r="B51" i="11" s="1"/>
  <c r="E57" i="11"/>
  <c r="J57" i="5"/>
  <c r="K57" i="11" s="1"/>
  <c r="K57" i="5"/>
  <c r="L57" i="11" s="1"/>
  <c r="E61" i="11"/>
  <c r="K61" i="5"/>
  <c r="L61" i="11" s="1"/>
  <c r="C68" i="1"/>
  <c r="A66" i="5"/>
  <c r="B66" i="11" s="1"/>
  <c r="E74" i="11"/>
  <c r="K74" i="5"/>
  <c r="L74" i="11" s="1"/>
  <c r="C80" i="11"/>
  <c r="G80" i="5"/>
  <c r="H80" i="11" s="1"/>
  <c r="E84" i="11"/>
  <c r="K84" i="5"/>
  <c r="L84" i="11" s="1"/>
  <c r="C97" i="11"/>
  <c r="G97" i="5"/>
  <c r="H97" i="11" s="1"/>
  <c r="C112" i="11"/>
  <c r="G112" i="5"/>
  <c r="H112" i="11" s="1"/>
  <c r="C118" i="11"/>
  <c r="G118" i="5"/>
  <c r="H118" i="11" s="1"/>
  <c r="E126" i="11"/>
  <c r="K126" i="5"/>
  <c r="L126" i="11" s="1"/>
  <c r="E141" i="11"/>
  <c r="K141" i="5"/>
  <c r="A151" i="1"/>
  <c r="A150" i="5"/>
  <c r="B150" i="11" s="1"/>
  <c r="C165" i="11"/>
  <c r="G165" i="5"/>
  <c r="H165" i="11" s="1"/>
  <c r="C177" i="11"/>
  <c r="G177" i="5"/>
  <c r="H177" i="11" s="1"/>
  <c r="E186" i="11"/>
  <c r="K186" i="5"/>
  <c r="C191" i="11"/>
  <c r="G191" i="5"/>
  <c r="H191" i="11" s="1"/>
  <c r="E199" i="11"/>
  <c r="J199" i="5"/>
  <c r="K199" i="11" s="1"/>
  <c r="K199" i="5"/>
  <c r="L199" i="11" s="1"/>
  <c r="C211" i="1"/>
  <c r="E238" i="11"/>
  <c r="K238" i="5"/>
  <c r="C247" i="11"/>
  <c r="G247" i="5"/>
  <c r="H247" i="11" s="1"/>
  <c r="C254" i="11"/>
  <c r="G254" i="5"/>
  <c r="H254" i="11" s="1"/>
  <c r="E264" i="11"/>
  <c r="J264" i="5"/>
  <c r="C269" i="11"/>
  <c r="G269" i="5"/>
  <c r="H269" i="11" s="1"/>
  <c r="E276" i="11"/>
  <c r="K276" i="5"/>
  <c r="L276" i="11" s="1"/>
  <c r="J276" i="5"/>
  <c r="E282" i="11"/>
  <c r="J282" i="5"/>
  <c r="K282" i="11" s="1"/>
  <c r="K282" i="5"/>
  <c r="L282" i="11" s="1"/>
  <c r="E288" i="11"/>
  <c r="K288" i="5"/>
  <c r="C304" i="11"/>
  <c r="G304" i="5"/>
  <c r="H304" i="11" s="1"/>
  <c r="E311" i="11"/>
  <c r="K311" i="5"/>
  <c r="L311" i="11" s="1"/>
  <c r="E316" i="11"/>
  <c r="K316" i="5"/>
  <c r="L316" i="11" s="1"/>
  <c r="C324" i="11"/>
  <c r="G324" i="5"/>
  <c r="H324" i="11" s="1"/>
  <c r="C332" i="11"/>
  <c r="G332" i="5"/>
  <c r="H332" i="11" s="1"/>
  <c r="C346" i="11"/>
  <c r="G346" i="5"/>
  <c r="H346" i="11" s="1"/>
  <c r="E357" i="11"/>
  <c r="K357" i="5"/>
  <c r="L357" i="11" s="1"/>
  <c r="E371" i="11"/>
  <c r="K371" i="5"/>
  <c r="C389" i="1"/>
  <c r="E393" i="11"/>
  <c r="K393" i="5"/>
  <c r="L393" i="11" s="1"/>
  <c r="C412" i="11"/>
  <c r="G412" i="5"/>
  <c r="H412" i="11" s="1"/>
  <c r="E419" i="11"/>
  <c r="K419" i="5"/>
  <c r="L419" i="11" s="1"/>
  <c r="C427" i="11"/>
  <c r="G427" i="5"/>
  <c r="H427" i="11" s="1"/>
  <c r="E434" i="11"/>
  <c r="J434" i="5"/>
  <c r="K434" i="11" s="1"/>
  <c r="K434" i="5"/>
  <c r="L434" i="11" s="1"/>
  <c r="H7" i="6"/>
  <c r="I466" i="11" s="1"/>
  <c r="F466" i="11"/>
  <c r="K38" i="6"/>
  <c r="L497" i="11" s="1"/>
  <c r="E497" i="11"/>
  <c r="K72" i="6"/>
  <c r="L531" i="11" s="1"/>
  <c r="E531" i="11"/>
  <c r="H88" i="6"/>
  <c r="I547" i="11" s="1"/>
  <c r="F547" i="11"/>
  <c r="K98" i="6"/>
  <c r="L557" i="11" s="1"/>
  <c r="E557" i="11"/>
  <c r="K118" i="6"/>
  <c r="E577" i="11"/>
  <c r="J121" i="6"/>
  <c r="K580" i="11" s="1"/>
  <c r="E580" i="11"/>
  <c r="K129" i="6"/>
  <c r="L588" i="11" s="1"/>
  <c r="E588" i="11"/>
  <c r="J152" i="6"/>
  <c r="K611" i="11" s="1"/>
  <c r="E611" i="11"/>
  <c r="K164" i="6"/>
  <c r="L623" i="11" s="1"/>
  <c r="E623" i="11"/>
  <c r="K207" i="6"/>
  <c r="E666" i="11"/>
  <c r="K259" i="6"/>
  <c r="L718" i="11" s="1"/>
  <c r="E718" i="11"/>
  <c r="K288" i="6"/>
  <c r="L747" i="11" s="1"/>
  <c r="E747" i="11"/>
  <c r="K295" i="6"/>
  <c r="L754" i="11" s="1"/>
  <c r="E754" i="11"/>
  <c r="K318" i="6"/>
  <c r="L777" i="11" s="1"/>
  <c r="E777" i="11"/>
  <c r="K356" i="6"/>
  <c r="L815" i="11" s="1"/>
  <c r="E815" i="11"/>
  <c r="K384" i="6"/>
  <c r="L843" i="11" s="1"/>
  <c r="E843" i="11"/>
  <c r="N774" i="11"/>
  <c r="D100" i="10"/>
  <c r="E100" i="10" s="1"/>
  <c r="F100" i="10" s="1"/>
  <c r="M691" i="11"/>
  <c r="M42" i="6"/>
  <c r="L22" i="6"/>
  <c r="K481" i="11"/>
  <c r="L317" i="6"/>
  <c r="M776" i="11" s="1"/>
  <c r="K776" i="11"/>
  <c r="L54" i="6"/>
  <c r="M513" i="11" s="1"/>
  <c r="K513" i="11"/>
  <c r="M164" i="6"/>
  <c r="N623" i="11" s="1"/>
  <c r="M331" i="6"/>
  <c r="N790" i="11" s="1"/>
  <c r="L29" i="6"/>
  <c r="M488" i="11" s="1"/>
  <c r="K488" i="11"/>
  <c r="L280" i="6"/>
  <c r="M739" i="11" s="1"/>
  <c r="K739" i="11"/>
  <c r="L97" i="6"/>
  <c r="M556" i="11" s="1"/>
  <c r="K556" i="11"/>
  <c r="M213" i="6"/>
  <c r="N672" i="11" s="1"/>
  <c r="L672" i="11"/>
  <c r="M209" i="11"/>
  <c r="M89" i="6"/>
  <c r="N548" i="11" s="1"/>
  <c r="M124" i="5"/>
  <c r="N124" i="11" s="1"/>
  <c r="N234" i="11"/>
  <c r="M299" i="11"/>
  <c r="N356" i="11"/>
  <c r="M292" i="6"/>
  <c r="N751" i="11" s="1"/>
  <c r="J751" i="11"/>
  <c r="L279" i="6"/>
  <c r="M738" i="11" s="1"/>
  <c r="J738" i="11"/>
  <c r="L111" i="11"/>
  <c r="M111" i="5"/>
  <c r="N111" i="11" s="1"/>
  <c r="K257" i="5"/>
  <c r="C8" i="1"/>
  <c r="A8" i="1" s="1"/>
  <c r="A6" i="5"/>
  <c r="B6" i="11" s="1"/>
  <c r="C4" i="1"/>
  <c r="A2" i="5"/>
  <c r="E6" i="11"/>
  <c r="K6" i="5"/>
  <c r="L6" i="11" s="1"/>
  <c r="C8" i="11"/>
  <c r="G8" i="5"/>
  <c r="H8" i="11" s="1"/>
  <c r="E13" i="11"/>
  <c r="K13" i="5"/>
  <c r="L13" i="11" s="1"/>
  <c r="J13" i="5"/>
  <c r="K13" i="11" s="1"/>
  <c r="E15" i="11"/>
  <c r="K15" i="5"/>
  <c r="L15" i="11" s="1"/>
  <c r="E19" i="11"/>
  <c r="K19" i="5"/>
  <c r="C23" i="1"/>
  <c r="A22" i="5" s="1"/>
  <c r="B22" i="11" s="1"/>
  <c r="A21" i="5"/>
  <c r="B21" i="11" s="1"/>
  <c r="C25" i="11"/>
  <c r="G25" i="5"/>
  <c r="H25" i="11" s="1"/>
  <c r="C33" i="11"/>
  <c r="G33" i="5"/>
  <c r="H33" i="11" s="1"/>
  <c r="C38" i="1"/>
  <c r="A36" i="5"/>
  <c r="B36" i="11" s="1"/>
  <c r="E45" i="11"/>
  <c r="K45" i="5"/>
  <c r="L45" i="11" s="1"/>
  <c r="C47" i="11"/>
  <c r="G47" i="5"/>
  <c r="H47" i="11" s="1"/>
  <c r="A51" i="1"/>
  <c r="C51" i="11"/>
  <c r="G51" i="5"/>
  <c r="H51" i="11" s="1"/>
  <c r="A57" i="1"/>
  <c r="E58" i="11"/>
  <c r="J58" i="5"/>
  <c r="K58" i="11" s="1"/>
  <c r="K58" i="5"/>
  <c r="L58" i="11" s="1"/>
  <c r="A63" i="1"/>
  <c r="A62" i="5"/>
  <c r="B62" i="11" s="1"/>
  <c r="C63" i="11"/>
  <c r="G63" i="5"/>
  <c r="H63" i="11" s="1"/>
  <c r="A70" i="1"/>
  <c r="E75" i="11"/>
  <c r="K75" i="5"/>
  <c r="E77" i="11"/>
  <c r="K77" i="5"/>
  <c r="L77" i="11" s="1"/>
  <c r="E79" i="11"/>
  <c r="K79" i="5"/>
  <c r="L79" i="11" s="1"/>
  <c r="J79" i="5"/>
  <c r="E85" i="11"/>
  <c r="K85" i="5"/>
  <c r="L85" i="11" s="1"/>
  <c r="C87" i="11"/>
  <c r="G87" i="5"/>
  <c r="H87" i="11" s="1"/>
  <c r="C89" i="11"/>
  <c r="G89" i="5"/>
  <c r="H89" i="11" s="1"/>
  <c r="E96" i="11"/>
  <c r="K96" i="5"/>
  <c r="C98" i="11"/>
  <c r="G98" i="5"/>
  <c r="H98" i="11" s="1"/>
  <c r="E102" i="11"/>
  <c r="J102" i="5"/>
  <c r="K102" i="5"/>
  <c r="C106" i="1"/>
  <c r="A104" i="5"/>
  <c r="B104" i="11" s="1"/>
  <c r="E109" i="11"/>
  <c r="K109" i="5"/>
  <c r="L109" i="11" s="1"/>
  <c r="E111" i="11"/>
  <c r="J111" i="5"/>
  <c r="C113" i="11"/>
  <c r="G113" i="5"/>
  <c r="H113" i="11" s="1"/>
  <c r="E117" i="11"/>
  <c r="J117" i="5"/>
  <c r="K117" i="11" s="1"/>
  <c r="K117" i="5"/>
  <c r="L117" i="11" s="1"/>
  <c r="C119" i="11"/>
  <c r="G119" i="5"/>
  <c r="H119" i="11" s="1"/>
  <c r="A125" i="1"/>
  <c r="E129" i="11"/>
  <c r="K129" i="5"/>
  <c r="C131" i="11"/>
  <c r="G131" i="5"/>
  <c r="H131" i="11" s="1"/>
  <c r="C137" i="11"/>
  <c r="G137" i="5"/>
  <c r="H137" i="11" s="1"/>
  <c r="A141" i="1"/>
  <c r="E142" i="11"/>
  <c r="K142" i="5"/>
  <c r="L142" i="11" s="1"/>
  <c r="C144" i="11"/>
  <c r="G144" i="5"/>
  <c r="H144" i="11" s="1"/>
  <c r="C155" i="1"/>
  <c r="C155" i="11"/>
  <c r="G155" i="5"/>
  <c r="H155" i="11" s="1"/>
  <c r="C160" i="1"/>
  <c r="A158" i="5"/>
  <c r="B158" i="11" s="1"/>
  <c r="C162" i="11"/>
  <c r="G162" i="5"/>
  <c r="H162" i="11" s="1"/>
  <c r="E169" i="11"/>
  <c r="K169" i="5"/>
  <c r="L169" i="11" s="1"/>
  <c r="C171" i="11"/>
  <c r="G171" i="5"/>
  <c r="H171" i="11" s="1"/>
  <c r="E176" i="11"/>
  <c r="J176" i="5"/>
  <c r="K176" i="5"/>
  <c r="L176" i="11" s="1"/>
  <c r="C178" i="11"/>
  <c r="G178" i="5"/>
  <c r="H178" i="11" s="1"/>
  <c r="C182" i="1"/>
  <c r="A181" i="5" s="1"/>
  <c r="B181" i="11" s="1"/>
  <c r="C184" i="11"/>
  <c r="G184" i="5"/>
  <c r="H184" i="11" s="1"/>
  <c r="A188" i="1"/>
  <c r="A187" i="5"/>
  <c r="B187" i="11" s="1"/>
  <c r="C192" i="11"/>
  <c r="G192" i="5"/>
  <c r="H192" i="11" s="1"/>
  <c r="A199" i="1"/>
  <c r="A198" i="5"/>
  <c r="B198" i="11" s="1"/>
  <c r="A201" i="1"/>
  <c r="C201" i="11"/>
  <c r="G201" i="5"/>
  <c r="H201" i="11" s="1"/>
  <c r="E206" i="11"/>
  <c r="J206" i="5"/>
  <c r="K206" i="11" s="1"/>
  <c r="K206" i="5"/>
  <c r="L206" i="11" s="1"/>
  <c r="C208" i="11"/>
  <c r="G208" i="5"/>
  <c r="H208" i="11" s="1"/>
  <c r="C210" i="11"/>
  <c r="G210" i="5"/>
  <c r="H210" i="11" s="1"/>
  <c r="A214" i="1"/>
  <c r="A213" i="5"/>
  <c r="B213" i="11" s="1"/>
  <c r="C217" i="11"/>
  <c r="G217" i="5"/>
  <c r="H217" i="11" s="1"/>
  <c r="C219" i="11"/>
  <c r="G219" i="5"/>
  <c r="H219" i="11" s="1"/>
  <c r="E222" i="11"/>
  <c r="K222" i="5"/>
  <c r="L222" i="11" s="1"/>
  <c r="C223" i="11"/>
  <c r="G223" i="5"/>
  <c r="H223" i="11" s="1"/>
  <c r="C225" i="11"/>
  <c r="G225" i="5"/>
  <c r="H225" i="11" s="1"/>
  <c r="E228" i="11"/>
  <c r="K228" i="5"/>
  <c r="C238" i="1"/>
  <c r="A240" i="1"/>
  <c r="E242" i="11"/>
  <c r="K242" i="5"/>
  <c r="L242" i="11" s="1"/>
  <c r="C244" i="11"/>
  <c r="G244" i="5"/>
  <c r="H244" i="11" s="1"/>
  <c r="C248" i="11"/>
  <c r="G248" i="5"/>
  <c r="H248" i="11" s="1"/>
  <c r="C255" i="11"/>
  <c r="G255" i="5"/>
  <c r="H255" i="11" s="1"/>
  <c r="C262" i="11"/>
  <c r="G262" i="5"/>
  <c r="H262" i="11" s="1"/>
  <c r="A266" i="1"/>
  <c r="C266" i="11"/>
  <c r="G266" i="5"/>
  <c r="H266" i="11" s="1"/>
  <c r="C268" i="11"/>
  <c r="G268" i="5"/>
  <c r="H268" i="11" s="1"/>
  <c r="E272" i="11"/>
  <c r="J272" i="5"/>
  <c r="K272" i="5"/>
  <c r="C274" i="11"/>
  <c r="G274" i="5"/>
  <c r="H274" i="11" s="1"/>
  <c r="E277" i="11"/>
  <c r="J277" i="5"/>
  <c r="K277" i="5"/>
  <c r="E279" i="11"/>
  <c r="J279" i="5"/>
  <c r="K279" i="5"/>
  <c r="E285" i="11"/>
  <c r="K285" i="5"/>
  <c r="L285" i="11" s="1"/>
  <c r="A288" i="1"/>
  <c r="E291" i="11"/>
  <c r="J291" i="5"/>
  <c r="K291" i="11" s="1"/>
  <c r="K291" i="5"/>
  <c r="L291" i="11" s="1"/>
  <c r="C293" i="11"/>
  <c r="G293" i="5"/>
  <c r="H293" i="11" s="1"/>
  <c r="A300" i="1"/>
  <c r="C300" i="11"/>
  <c r="G300" i="5"/>
  <c r="H300" i="11" s="1"/>
  <c r="C307" i="11"/>
  <c r="G307" i="5"/>
  <c r="H307" i="11" s="1"/>
  <c r="C309" i="11"/>
  <c r="G309" i="5"/>
  <c r="H309" i="11" s="1"/>
  <c r="E312" i="11"/>
  <c r="K312" i="5"/>
  <c r="L312" i="11" s="1"/>
  <c r="C314" i="11"/>
  <c r="G314" i="5"/>
  <c r="H314" i="11" s="1"/>
  <c r="E317" i="11"/>
  <c r="K317" i="5"/>
  <c r="E319" i="11"/>
  <c r="K319" i="5"/>
  <c r="J319" i="5"/>
  <c r="C327" i="11"/>
  <c r="G327" i="5"/>
  <c r="H327" i="11" s="1"/>
  <c r="C335" i="11"/>
  <c r="G335" i="5"/>
  <c r="H335" i="11" s="1"/>
  <c r="C340" i="11"/>
  <c r="G340" i="5"/>
  <c r="H340" i="11" s="1"/>
  <c r="E343" i="11"/>
  <c r="K343" i="5"/>
  <c r="L343" i="11" s="1"/>
  <c r="C345" i="11"/>
  <c r="G345" i="5"/>
  <c r="H345" i="11" s="1"/>
  <c r="A350" i="1"/>
  <c r="E354" i="11"/>
  <c r="K354" i="5"/>
  <c r="L354" i="11" s="1"/>
  <c r="A365" i="1"/>
  <c r="A364" i="5"/>
  <c r="B364" i="11" s="1"/>
  <c r="C367" i="11"/>
  <c r="G367" i="5"/>
  <c r="H367" i="11" s="1"/>
  <c r="E372" i="11"/>
  <c r="K372" i="5"/>
  <c r="L372" i="11" s="1"/>
  <c r="E385" i="11"/>
  <c r="K385" i="5"/>
  <c r="A388" i="1"/>
  <c r="C388" i="11"/>
  <c r="G388" i="5"/>
  <c r="H388" i="11" s="1"/>
  <c r="C395" i="1"/>
  <c r="A394" i="5" s="1"/>
  <c r="B394" i="11" s="1"/>
  <c r="E398" i="11"/>
  <c r="K398" i="5"/>
  <c r="E400" i="11"/>
  <c r="K400" i="5"/>
  <c r="E406" i="11"/>
  <c r="K406" i="5"/>
  <c r="L406" i="11" s="1"/>
  <c r="C408" i="11"/>
  <c r="G408" i="5"/>
  <c r="H408" i="11" s="1"/>
  <c r="E411" i="11"/>
  <c r="K411" i="5"/>
  <c r="E413" i="11"/>
  <c r="J413" i="5"/>
  <c r="K413" i="11" s="1"/>
  <c r="K413" i="5"/>
  <c r="L413" i="11" s="1"/>
  <c r="C415" i="11"/>
  <c r="G415" i="5"/>
  <c r="H415" i="11" s="1"/>
  <c r="C417" i="11"/>
  <c r="G417" i="5"/>
  <c r="H417" i="11" s="1"/>
  <c r="A421" i="1"/>
  <c r="A420" i="5"/>
  <c r="B420" i="11" s="1"/>
  <c r="C421" i="11"/>
  <c r="G421" i="5"/>
  <c r="H421" i="11" s="1"/>
  <c r="E424" i="11"/>
  <c r="K424" i="5"/>
  <c r="L424" i="11" s="1"/>
  <c r="C428" i="11"/>
  <c r="G428" i="5"/>
  <c r="H428" i="11" s="1"/>
  <c r="C432" i="11"/>
  <c r="G432" i="5"/>
  <c r="H432" i="11" s="1"/>
  <c r="E435" i="11"/>
  <c r="J435" i="5"/>
  <c r="K435" i="11" s="1"/>
  <c r="K435" i="5"/>
  <c r="L435" i="11" s="1"/>
  <c r="C438" i="1"/>
  <c r="A440" i="1"/>
  <c r="E445" i="11"/>
  <c r="K445" i="5"/>
  <c r="L445" i="11" s="1"/>
  <c r="C449" i="11"/>
  <c r="G449" i="5"/>
  <c r="H449" i="11" s="1"/>
  <c r="A453" i="1"/>
  <c r="C453" i="11"/>
  <c r="G453" i="5"/>
  <c r="H453" i="11" s="1"/>
  <c r="C459" i="1"/>
  <c r="C459" i="11"/>
  <c r="G459" i="5"/>
  <c r="H459" i="11" s="1"/>
  <c r="H6" i="6"/>
  <c r="I465" i="11" s="1"/>
  <c r="F465" i="11"/>
  <c r="K18" i="6"/>
  <c r="E477" i="11"/>
  <c r="AB23" i="2"/>
  <c r="K36" i="6"/>
  <c r="L495" i="11" s="1"/>
  <c r="E495" i="11"/>
  <c r="K37" i="6"/>
  <c r="L496" i="11" s="1"/>
  <c r="E496" i="11"/>
  <c r="K46" i="6"/>
  <c r="L505" i="11" s="1"/>
  <c r="E505" i="11"/>
  <c r="K55" i="6"/>
  <c r="L514" i="11" s="1"/>
  <c r="E514" i="11"/>
  <c r="H71" i="6"/>
  <c r="I530" i="11" s="1"/>
  <c r="F530" i="11"/>
  <c r="K78" i="6"/>
  <c r="L537" i="11" s="1"/>
  <c r="E537" i="11"/>
  <c r="K79" i="6"/>
  <c r="L538" i="11" s="1"/>
  <c r="E538" i="11"/>
  <c r="K84" i="6"/>
  <c r="E543" i="11"/>
  <c r="H93" i="6"/>
  <c r="I552" i="11" s="1"/>
  <c r="F552" i="11"/>
  <c r="K106" i="6"/>
  <c r="E565" i="11"/>
  <c r="K135" i="6"/>
  <c r="E594" i="11"/>
  <c r="K149" i="6"/>
  <c r="L608" i="11" s="1"/>
  <c r="E608" i="11"/>
  <c r="K193" i="6"/>
  <c r="L652" i="11" s="1"/>
  <c r="E652" i="11"/>
  <c r="K197" i="6"/>
  <c r="E656" i="11"/>
  <c r="K201" i="6"/>
  <c r="L660" i="11" s="1"/>
  <c r="E660" i="11"/>
  <c r="K220" i="6"/>
  <c r="L679" i="11" s="1"/>
  <c r="E679" i="11"/>
  <c r="K224" i="6"/>
  <c r="L683" i="11" s="1"/>
  <c r="E683" i="11"/>
  <c r="K240" i="6"/>
  <c r="L699" i="11" s="1"/>
  <c r="E699" i="11"/>
  <c r="K242" i="6"/>
  <c r="E701" i="11"/>
  <c r="K254" i="6"/>
  <c r="L713" i="11" s="1"/>
  <c r="E713" i="11"/>
  <c r="K258" i="6"/>
  <c r="L717" i="11" s="1"/>
  <c r="E717" i="11"/>
  <c r="K265" i="6"/>
  <c r="E724" i="11"/>
  <c r="K287" i="6"/>
  <c r="L746" i="11" s="1"/>
  <c r="E746" i="11"/>
  <c r="K293" i="6"/>
  <c r="L752" i="11" s="1"/>
  <c r="E752" i="11"/>
  <c r="K308" i="6"/>
  <c r="E767" i="11"/>
  <c r="K317" i="6"/>
  <c r="E776" i="11"/>
  <c r="J330" i="6"/>
  <c r="K789" i="11" s="1"/>
  <c r="E789" i="11"/>
  <c r="K370" i="6"/>
  <c r="E829" i="11"/>
  <c r="K378" i="6"/>
  <c r="L837" i="11" s="1"/>
  <c r="E837" i="11"/>
  <c r="K383" i="6"/>
  <c r="E842" i="11"/>
  <c r="M267" i="6"/>
  <c r="N726" i="11" s="1"/>
  <c r="D45" i="10"/>
  <c r="E45" i="10" s="1"/>
  <c r="M551" i="11"/>
  <c r="L212" i="6"/>
  <c r="M671" i="11" s="1"/>
  <c r="L283" i="6"/>
  <c r="M742" i="11" s="1"/>
  <c r="G43" i="8"/>
  <c r="N545" i="11"/>
  <c r="G36" i="8"/>
  <c r="N530" i="11"/>
  <c r="D120" i="8"/>
  <c r="E120" i="8" s="1"/>
  <c r="N753" i="11"/>
  <c r="G150" i="10"/>
  <c r="M839" i="11"/>
  <c r="K28" i="6"/>
  <c r="L487" i="11" s="1"/>
  <c r="L147" i="6"/>
  <c r="M606" i="11" s="1"/>
  <c r="K606" i="11"/>
  <c r="K335" i="6"/>
  <c r="L794" i="11" s="1"/>
  <c r="D143" i="10"/>
  <c r="M820" i="11"/>
  <c r="L115" i="6"/>
  <c r="M574" i="11" s="1"/>
  <c r="K574" i="11"/>
  <c r="L118" i="6"/>
  <c r="M577" i="11" s="1"/>
  <c r="K577" i="11"/>
  <c r="M26" i="6"/>
  <c r="N485" i="11" s="1"/>
  <c r="G37" i="8"/>
  <c r="N531" i="11"/>
  <c r="L131" i="6"/>
  <c r="M590" i="11" s="1"/>
  <c r="L176" i="6"/>
  <c r="M635" i="11" s="1"/>
  <c r="M750" i="11"/>
  <c r="L7" i="6"/>
  <c r="M466" i="11" s="1"/>
  <c r="K466" i="11"/>
  <c r="L35" i="6"/>
  <c r="M494" i="11" s="1"/>
  <c r="K494" i="11"/>
  <c r="L266" i="6"/>
  <c r="M725" i="11" s="1"/>
  <c r="K725" i="11"/>
  <c r="L190" i="6"/>
  <c r="M649" i="11" s="1"/>
  <c r="L226" i="6"/>
  <c r="M685" i="11" s="1"/>
  <c r="L207" i="6"/>
  <c r="M666" i="11" s="1"/>
  <c r="K666" i="11"/>
  <c r="M142" i="6"/>
  <c r="N601" i="11" s="1"/>
  <c r="L601" i="11"/>
  <c r="M25" i="5"/>
  <c r="N25" i="11" s="1"/>
  <c r="L43" i="5"/>
  <c r="M43" i="11" s="1"/>
  <c r="N344" i="11"/>
  <c r="N376" i="11"/>
  <c r="N440" i="11"/>
  <c r="D133" i="10"/>
  <c r="M788" i="11"/>
  <c r="N69" i="11"/>
  <c r="M411" i="11"/>
  <c r="M420" i="11"/>
  <c r="K258" i="5"/>
  <c r="L258" i="11" s="1"/>
  <c r="K396" i="5"/>
  <c r="L396" i="11" s="1"/>
  <c r="J393" i="5"/>
  <c r="L292" i="5"/>
  <c r="M292" i="11" s="1"/>
  <c r="J292" i="11"/>
  <c r="L120" i="5"/>
  <c r="M120" i="11" s="1"/>
  <c r="J120" i="11"/>
  <c r="M130" i="5"/>
  <c r="N130" i="11" s="1"/>
  <c r="J130" i="11"/>
  <c r="M305" i="6"/>
  <c r="N764" i="11" s="1"/>
  <c r="J764" i="11"/>
  <c r="M93" i="5"/>
  <c r="N93" i="11" s="1"/>
  <c r="J93" i="11"/>
  <c r="M101" i="5"/>
  <c r="N101" i="11" s="1"/>
  <c r="J101" i="11"/>
  <c r="M171" i="5"/>
  <c r="N171" i="11" s="1"/>
  <c r="J171" i="11"/>
  <c r="M183" i="5"/>
  <c r="N183" i="11" s="1"/>
  <c r="J183" i="11"/>
  <c r="L8" i="5"/>
  <c r="M8" i="11" s="1"/>
  <c r="J8" i="11"/>
  <c r="M16" i="5"/>
  <c r="N16" i="11" s="1"/>
  <c r="J16" i="11"/>
  <c r="L24" i="5"/>
  <c r="M24" i="11" s="1"/>
  <c r="J24" i="11"/>
  <c r="M32" i="5"/>
  <c r="N32" i="11" s="1"/>
  <c r="J32" i="11"/>
  <c r="L40" i="5"/>
  <c r="M40" i="11" s="1"/>
  <c r="J40" i="11"/>
  <c r="L50" i="5"/>
  <c r="J50" i="11"/>
  <c r="L436" i="5"/>
  <c r="M436" i="11" s="1"/>
  <c r="J436" i="11"/>
  <c r="N15" i="11"/>
  <c r="L68" i="5"/>
  <c r="M68" i="11" s="1"/>
  <c r="J68" i="11"/>
  <c r="L184" i="5"/>
  <c r="M184" i="11" s="1"/>
  <c r="J184" i="11"/>
  <c r="L210" i="5"/>
  <c r="M210" i="11" s="1"/>
  <c r="J210" i="11"/>
  <c r="L415" i="5"/>
  <c r="M415" i="11" s="1"/>
  <c r="J415" i="11"/>
  <c r="M253" i="6"/>
  <c r="N712" i="11" s="1"/>
  <c r="J712" i="11"/>
  <c r="M285" i="6"/>
  <c r="N744" i="11" s="1"/>
  <c r="J744" i="11"/>
  <c r="L64" i="5"/>
  <c r="J64" i="11"/>
  <c r="L140" i="5"/>
  <c r="M140" i="11" s="1"/>
  <c r="J140" i="11"/>
  <c r="L302" i="6"/>
  <c r="M761" i="11" s="1"/>
  <c r="J761" i="11"/>
  <c r="L396" i="5"/>
  <c r="M396" i="11" s="1"/>
  <c r="J396" i="11"/>
  <c r="M421" i="5"/>
  <c r="N421" i="11" s="1"/>
  <c r="J421" i="11"/>
  <c r="M237" i="5"/>
  <c r="N237" i="11" s="1"/>
  <c r="J237" i="11"/>
  <c r="L410" i="5"/>
  <c r="M410" i="11" s="1"/>
  <c r="J410" i="11"/>
  <c r="L74" i="5"/>
  <c r="M74" i="11" s="1"/>
  <c r="J74" i="11"/>
  <c r="L236" i="5"/>
  <c r="M236" i="11" s="1"/>
  <c r="J236" i="11"/>
  <c r="M198" i="5"/>
  <c r="N198" i="11" s="1"/>
  <c r="J198" i="11"/>
  <c r="M231" i="5"/>
  <c r="N231" i="11" s="1"/>
  <c r="J231" i="11"/>
  <c r="M375" i="5"/>
  <c r="N375" i="11" s="1"/>
  <c r="J375" i="11"/>
  <c r="M119" i="5"/>
  <c r="N119" i="11" s="1"/>
  <c r="J119" i="11"/>
  <c r="M127" i="5"/>
  <c r="N127" i="11" s="1"/>
  <c r="J127" i="11"/>
  <c r="M11" i="5"/>
  <c r="N11" i="11" s="1"/>
  <c r="J11" i="11"/>
  <c r="M21" i="5"/>
  <c r="N21" i="11" s="1"/>
  <c r="J21" i="11"/>
  <c r="J29" i="11"/>
  <c r="M39" i="5"/>
  <c r="N39" i="11" s="1"/>
  <c r="J39" i="11"/>
  <c r="M311" i="5"/>
  <c r="N311" i="11" s="1"/>
  <c r="J311" i="11"/>
  <c r="L340" i="5"/>
  <c r="M340" i="11" s="1"/>
  <c r="J340" i="11"/>
  <c r="M362" i="5"/>
  <c r="N362" i="11" s="1"/>
  <c r="J362" i="11"/>
  <c r="L433" i="5"/>
  <c r="M433" i="11" s="1"/>
  <c r="J433" i="11"/>
  <c r="M273" i="6"/>
  <c r="N732" i="11" s="1"/>
  <c r="J732" i="11"/>
  <c r="L382" i="5"/>
  <c r="M382" i="11" s="1"/>
  <c r="J382" i="11"/>
  <c r="L161" i="6"/>
  <c r="M620" i="11" s="1"/>
  <c r="J620" i="11"/>
  <c r="M203" i="5"/>
  <c r="N203" i="11" s="1"/>
  <c r="J203" i="11"/>
  <c r="M268" i="5"/>
  <c r="N268" i="11" s="1"/>
  <c r="J268" i="11"/>
  <c r="L408" i="5"/>
  <c r="M408" i="11" s="1"/>
  <c r="J408" i="11"/>
  <c r="M176" i="5"/>
  <c r="N176" i="11" s="1"/>
  <c r="J176" i="11"/>
  <c r="M250" i="5"/>
  <c r="N250" i="11" s="1"/>
  <c r="J250" i="11"/>
  <c r="M275" i="5"/>
  <c r="N275" i="11" s="1"/>
  <c r="J275" i="11"/>
  <c r="L308" i="5"/>
  <c r="M308" i="11" s="1"/>
  <c r="J308" i="11"/>
  <c r="L316" i="5"/>
  <c r="M316" i="11" s="1"/>
  <c r="J316" i="11"/>
  <c r="M200" i="5"/>
  <c r="N200" i="11" s="1"/>
  <c r="J200" i="11"/>
  <c r="L20" i="6"/>
  <c r="M479" i="11" s="1"/>
  <c r="J479" i="11"/>
  <c r="L290" i="6"/>
  <c r="M749" i="11" s="1"/>
  <c r="J749" i="11"/>
  <c r="L322" i="6"/>
  <c r="M781" i="11" s="1"/>
  <c r="J781" i="11"/>
  <c r="M213" i="5"/>
  <c r="N213" i="11" s="1"/>
  <c r="J213" i="11"/>
  <c r="L418" i="5"/>
  <c r="M418" i="11" s="1"/>
  <c r="J418" i="11"/>
  <c r="L416" i="5"/>
  <c r="M416" i="11" s="1"/>
  <c r="J416" i="11"/>
  <c r="M255" i="5"/>
  <c r="N255" i="11" s="1"/>
  <c r="J255" i="11"/>
  <c r="M367" i="5"/>
  <c r="N367" i="11" s="1"/>
  <c r="J367" i="11"/>
  <c r="L362" i="5"/>
  <c r="M362" i="11" s="1"/>
  <c r="L42" i="5"/>
  <c r="M42" i="11" s="1"/>
  <c r="L422" i="5"/>
  <c r="M422" i="11" s="1"/>
  <c r="N449" i="11"/>
  <c r="L329" i="5"/>
  <c r="M19" i="11"/>
  <c r="L83" i="5"/>
  <c r="M83" i="11" s="1"/>
  <c r="L351" i="5"/>
  <c r="M351" i="11" s="1"/>
  <c r="L407" i="5"/>
  <c r="M407" i="11" s="1"/>
  <c r="L154" i="5"/>
  <c r="M154" i="11" s="1"/>
  <c r="L58" i="5"/>
  <c r="M58" i="11" s="1"/>
  <c r="L258" i="5"/>
  <c r="M258" i="11" s="1"/>
  <c r="M294" i="5"/>
  <c r="N294" i="11" s="1"/>
  <c r="N358" i="11"/>
  <c r="L369" i="5"/>
  <c r="M369" i="11" s="1"/>
  <c r="L253" i="5"/>
  <c r="L377" i="5"/>
  <c r="M377" i="11" s="1"/>
  <c r="L453" i="5"/>
  <c r="M453" i="11" s="1"/>
  <c r="M393" i="5"/>
  <c r="N393" i="11" s="1"/>
  <c r="L16" i="6"/>
  <c r="M475" i="11" s="1"/>
  <c r="J475" i="11"/>
  <c r="L68" i="6"/>
  <c r="M527" i="11" s="1"/>
  <c r="J527" i="11"/>
  <c r="L259" i="6"/>
  <c r="M718" i="11" s="1"/>
  <c r="J718" i="11"/>
  <c r="L323" i="6"/>
  <c r="M782" i="11" s="1"/>
  <c r="J782" i="11"/>
  <c r="L296" i="5"/>
  <c r="M296" i="11" s="1"/>
  <c r="J296" i="11"/>
  <c r="L132" i="5"/>
  <c r="M132" i="11" s="1"/>
  <c r="J132" i="11"/>
  <c r="M77" i="5"/>
  <c r="J77" i="11"/>
  <c r="M85" i="5"/>
  <c r="N85" i="11" s="1"/>
  <c r="J85" i="11"/>
  <c r="M173" i="5"/>
  <c r="N173" i="11" s="1"/>
  <c r="J173" i="11"/>
  <c r="M26" i="5"/>
  <c r="N26" i="11" s="1"/>
  <c r="J26" i="11"/>
  <c r="L52" i="5"/>
  <c r="M52" i="11" s="1"/>
  <c r="J52" i="11"/>
  <c r="L446" i="5"/>
  <c r="M446" i="11" s="1"/>
  <c r="J446" i="11"/>
  <c r="M168" i="5"/>
  <c r="N168" i="11" s="1"/>
  <c r="J168" i="11"/>
  <c r="M399" i="5"/>
  <c r="N399" i="11" s="1"/>
  <c r="J399" i="11"/>
  <c r="L24" i="6"/>
  <c r="M483" i="11" s="1"/>
  <c r="J483" i="11"/>
  <c r="M293" i="6"/>
  <c r="N752" i="11" s="1"/>
  <c r="J752" i="11"/>
  <c r="M325" i="6"/>
  <c r="N784" i="11" s="1"/>
  <c r="J784" i="11"/>
  <c r="L234" i="5"/>
  <c r="J234" i="11"/>
  <c r="L278" i="6"/>
  <c r="M737" i="11" s="1"/>
  <c r="J737" i="11"/>
  <c r="L351" i="6"/>
  <c r="M810" i="11" s="1"/>
  <c r="J810" i="11"/>
  <c r="M384" i="6"/>
  <c r="N843" i="11" s="1"/>
  <c r="J843" i="11"/>
  <c r="M405" i="5"/>
  <c r="N405" i="11" s="1"/>
  <c r="J405" i="11"/>
  <c r="M402" i="5"/>
  <c r="N402" i="11" s="1"/>
  <c r="J402" i="11"/>
  <c r="M174" i="5"/>
  <c r="N174" i="11" s="1"/>
  <c r="J174" i="11"/>
  <c r="M222" i="5"/>
  <c r="N222" i="11" s="1"/>
  <c r="J222" i="11"/>
  <c r="L262" i="5"/>
  <c r="M262" i="11" s="1"/>
  <c r="J262" i="11"/>
  <c r="M166" i="5"/>
  <c r="N166" i="11" s="1"/>
  <c r="J166" i="11"/>
  <c r="M199" i="5"/>
  <c r="N199" i="11" s="1"/>
  <c r="J199" i="11"/>
  <c r="L130" i="5"/>
  <c r="M130" i="11" s="1"/>
  <c r="L82" i="5"/>
  <c r="M82" i="11" s="1"/>
  <c r="L286" i="5"/>
  <c r="L101" i="5"/>
  <c r="M101" i="11" s="1"/>
  <c r="L69" i="5"/>
  <c r="M69" i="11" s="1"/>
  <c r="M329" i="5"/>
  <c r="N329" i="11" s="1"/>
  <c r="M83" i="5"/>
  <c r="N83" i="11" s="1"/>
  <c r="M351" i="5"/>
  <c r="N351" i="11" s="1"/>
  <c r="M407" i="5"/>
  <c r="N407" i="11" s="1"/>
  <c r="M435" i="11"/>
  <c r="L459" i="5"/>
  <c r="L182" i="5"/>
  <c r="M182" i="11" s="1"/>
  <c r="M163" i="5"/>
  <c r="N163" i="11" s="1"/>
  <c r="M58" i="5"/>
  <c r="N58" i="11" s="1"/>
  <c r="M258" i="5"/>
  <c r="N258" i="11" s="1"/>
  <c r="L294" i="5"/>
  <c r="M294" i="11" s="1"/>
  <c r="M253" i="5"/>
  <c r="M453" i="5"/>
  <c r="N453" i="11" s="1"/>
  <c r="M293" i="5"/>
  <c r="N293" i="11" s="1"/>
  <c r="M397" i="5"/>
  <c r="N397" i="11" s="1"/>
  <c r="L228" i="5"/>
  <c r="M228" i="11" s="1"/>
  <c r="L400" i="5"/>
  <c r="M400" i="11" s="1"/>
  <c r="L81" i="6"/>
  <c r="M540" i="11" s="1"/>
  <c r="J540" i="11"/>
  <c r="L360" i="5"/>
  <c r="M360" i="11" s="1"/>
  <c r="J360" i="11"/>
  <c r="M13" i="5"/>
  <c r="N13" i="11" s="1"/>
  <c r="J13" i="11"/>
  <c r="M323" i="5"/>
  <c r="N323" i="11" s="1"/>
  <c r="J323" i="11"/>
  <c r="M354" i="5"/>
  <c r="N354" i="11" s="1"/>
  <c r="J354" i="11"/>
  <c r="L460" i="5"/>
  <c r="M460" i="11" s="1"/>
  <c r="J460" i="11"/>
  <c r="M71" i="5"/>
  <c r="N71" i="11" s="1"/>
  <c r="J71" i="11"/>
  <c r="L78" i="6"/>
  <c r="M537" i="11" s="1"/>
  <c r="J537" i="11"/>
  <c r="L376" i="5"/>
  <c r="M376" i="11" s="1"/>
  <c r="J376" i="11"/>
  <c r="L169" i="6"/>
  <c r="M628" i="11" s="1"/>
  <c r="J628" i="11"/>
  <c r="L212" i="5"/>
  <c r="M212" i="11" s="1"/>
  <c r="J212" i="11"/>
  <c r="L417" i="5"/>
  <c r="M417" i="11" s="1"/>
  <c r="J417" i="11"/>
  <c r="L160" i="5"/>
  <c r="M160" i="11" s="1"/>
  <c r="J160" i="11"/>
  <c r="M259" i="5"/>
  <c r="N259" i="11" s="1"/>
  <c r="J259" i="11"/>
  <c r="L318" i="5"/>
  <c r="M318" i="11" s="1"/>
  <c r="J318" i="11"/>
  <c r="L328" i="5"/>
  <c r="M328" i="11" s="1"/>
  <c r="J328" i="11"/>
  <c r="M104" i="5"/>
  <c r="N104" i="11" s="1"/>
  <c r="J104" i="11"/>
  <c r="L180" i="5"/>
  <c r="M180" i="11" s="1"/>
  <c r="J180" i="11"/>
  <c r="M381" i="5"/>
  <c r="N381" i="11" s="1"/>
  <c r="J381" i="11"/>
  <c r="M3" i="5"/>
  <c r="N3" i="11" s="1"/>
  <c r="J3" i="11"/>
  <c r="M232" i="5"/>
  <c r="N232" i="11" s="1"/>
  <c r="J232" i="11"/>
  <c r="M256" i="5"/>
  <c r="N256" i="11" s="1"/>
  <c r="J256" i="11"/>
  <c r="M112" i="5"/>
  <c r="N112" i="11" s="1"/>
  <c r="J112" i="11"/>
  <c r="L220" i="5"/>
  <c r="M220" i="11" s="1"/>
  <c r="J220" i="11"/>
  <c r="L280" i="5"/>
  <c r="M280" i="11" s="1"/>
  <c r="J280" i="11"/>
  <c r="M276" i="5"/>
  <c r="N276" i="11" s="1"/>
  <c r="J276" i="11"/>
  <c r="M230" i="5"/>
  <c r="N230" i="11" s="1"/>
  <c r="J230" i="11"/>
  <c r="M61" i="5"/>
  <c r="N61" i="11" s="1"/>
  <c r="J61" i="11"/>
  <c r="M135" i="5"/>
  <c r="N135" i="11" s="1"/>
  <c r="J135" i="11"/>
  <c r="M147" i="5"/>
  <c r="N147" i="11" s="1"/>
  <c r="J147" i="11"/>
  <c r="M155" i="5"/>
  <c r="N155" i="11" s="1"/>
  <c r="J155" i="11"/>
  <c r="M167" i="5"/>
  <c r="N167" i="11" s="1"/>
  <c r="J167" i="11"/>
  <c r="L20" i="5"/>
  <c r="M20" i="11" s="1"/>
  <c r="J20" i="11"/>
  <c r="L36" i="5"/>
  <c r="M36" i="11" s="1"/>
  <c r="J36" i="11"/>
  <c r="L44" i="5"/>
  <c r="M44" i="11" s="1"/>
  <c r="J44" i="11"/>
  <c r="L432" i="5"/>
  <c r="M432" i="11" s="1"/>
  <c r="J432" i="11"/>
  <c r="L440" i="5"/>
  <c r="M440" i="11" s="1"/>
  <c r="J440" i="11"/>
  <c r="L448" i="5"/>
  <c r="M448" i="11" s="1"/>
  <c r="J448" i="11"/>
  <c r="L100" i="5"/>
  <c r="M100" i="11" s="1"/>
  <c r="J100" i="11"/>
  <c r="L152" i="5"/>
  <c r="M152" i="11" s="1"/>
  <c r="J152" i="11"/>
  <c r="L236" i="6"/>
  <c r="M695" i="11" s="1"/>
  <c r="J695" i="11"/>
  <c r="L301" i="6"/>
  <c r="M760" i="11" s="1"/>
  <c r="J760" i="11"/>
  <c r="L367" i="6"/>
  <c r="M826" i="11" s="1"/>
  <c r="J826" i="11"/>
  <c r="L172" i="5"/>
  <c r="M172" i="11" s="1"/>
  <c r="J172" i="11"/>
  <c r="M373" i="5"/>
  <c r="N373" i="11" s="1"/>
  <c r="J373" i="11"/>
  <c r="L219" i="6"/>
  <c r="M678" i="11" s="1"/>
  <c r="J678" i="11"/>
  <c r="M318" i="6"/>
  <c r="N777" i="11" s="1"/>
  <c r="J777" i="11"/>
  <c r="M115" i="5"/>
  <c r="N115" i="11" s="1"/>
  <c r="J115" i="11"/>
  <c r="L343" i="5"/>
  <c r="M343" i="11" s="1"/>
  <c r="K343" i="11"/>
  <c r="M389" i="5"/>
  <c r="N389" i="11" s="1"/>
  <c r="J389" i="11"/>
  <c r="L428" i="5"/>
  <c r="M428" i="11" s="1"/>
  <c r="J428" i="11"/>
  <c r="L106" i="5"/>
  <c r="M106" i="11" s="1"/>
  <c r="J106" i="11"/>
  <c r="M134" i="5"/>
  <c r="N134" i="11" s="1"/>
  <c r="J134" i="11"/>
  <c r="L270" i="5"/>
  <c r="M270" i="11" s="1"/>
  <c r="J270" i="11"/>
  <c r="M206" i="5"/>
  <c r="N206" i="11" s="1"/>
  <c r="J206" i="11"/>
  <c r="M346" i="5"/>
  <c r="N346" i="11" s="1"/>
  <c r="J346" i="11"/>
  <c r="L356" i="5"/>
  <c r="M356" i="11" s="1"/>
  <c r="J356" i="11"/>
  <c r="M445" i="5"/>
  <c r="N445" i="11" s="1"/>
  <c r="J445" i="11"/>
  <c r="L4" i="5"/>
  <c r="M4" i="11" s="1"/>
  <c r="J4" i="11"/>
  <c r="M175" i="5"/>
  <c r="N175" i="11" s="1"/>
  <c r="J175" i="11"/>
  <c r="M289" i="5"/>
  <c r="N289" i="11" s="1"/>
  <c r="J289" i="11"/>
  <c r="M299" i="5"/>
  <c r="N299" i="11" s="1"/>
  <c r="J299" i="11"/>
  <c r="M121" i="6"/>
  <c r="N580" i="11" s="1"/>
  <c r="J580" i="11"/>
  <c r="M257" i="6"/>
  <c r="N716" i="11" s="1"/>
  <c r="J716" i="11"/>
  <c r="L321" i="6"/>
  <c r="M780" i="11" s="1"/>
  <c r="J780" i="11"/>
  <c r="M370" i="5"/>
  <c r="N370" i="11" s="1"/>
  <c r="J370" i="11"/>
  <c r="M378" i="5"/>
  <c r="N378" i="11" s="1"/>
  <c r="J378" i="11"/>
  <c r="L451" i="5"/>
  <c r="M451" i="11" s="1"/>
  <c r="J451" i="11"/>
  <c r="L312" i="6"/>
  <c r="J771" i="11"/>
  <c r="M235" i="5"/>
  <c r="N235" i="11" s="1"/>
  <c r="J235" i="11"/>
  <c r="L92" i="5"/>
  <c r="M92" i="11" s="1"/>
  <c r="J92" i="11"/>
  <c r="L312" i="5"/>
  <c r="M312" i="11" s="1"/>
  <c r="J312" i="11"/>
  <c r="L320" i="5"/>
  <c r="M320" i="11" s="1"/>
  <c r="J320" i="11"/>
  <c r="M339" i="5"/>
  <c r="N339" i="11" s="1"/>
  <c r="J339" i="11"/>
  <c r="M347" i="5"/>
  <c r="N347" i="11" s="1"/>
  <c r="J347" i="11"/>
  <c r="M355" i="5"/>
  <c r="N355" i="11" s="1"/>
  <c r="J355" i="11"/>
  <c r="M363" i="5"/>
  <c r="N363" i="11" s="1"/>
  <c r="J363" i="11"/>
  <c r="M365" i="5"/>
  <c r="N365" i="11" s="1"/>
  <c r="J365" i="11"/>
  <c r="L423" i="5"/>
  <c r="M423" i="11" s="1"/>
  <c r="J423" i="11"/>
  <c r="M5" i="5"/>
  <c r="N5" i="11" s="1"/>
  <c r="J5" i="11"/>
  <c r="M207" i="5"/>
  <c r="N207" i="11" s="1"/>
  <c r="J207" i="11"/>
  <c r="L37" i="6"/>
  <c r="M496" i="11" s="1"/>
  <c r="J496" i="11"/>
  <c r="L338" i="6"/>
  <c r="M797" i="11" s="1"/>
  <c r="J797" i="11"/>
  <c r="M240" i="5"/>
  <c r="N240" i="11" s="1"/>
  <c r="J240" i="11"/>
  <c r="M215" i="5"/>
  <c r="N215" i="11" s="1"/>
  <c r="J215" i="11"/>
  <c r="M142" i="5"/>
  <c r="N142" i="11" s="1"/>
  <c r="J142" i="11"/>
  <c r="L146" i="5"/>
  <c r="M146" i="11" s="1"/>
  <c r="L350" i="5"/>
  <c r="M350" i="11" s="1"/>
  <c r="L28" i="5"/>
  <c r="M28" i="11" s="1"/>
  <c r="L313" i="5"/>
  <c r="M313" i="11" s="1"/>
  <c r="M345" i="11"/>
  <c r="L51" i="5"/>
  <c r="L179" i="5"/>
  <c r="M179" i="11" s="1"/>
  <c r="L383" i="5"/>
  <c r="L215" i="5"/>
  <c r="M215" i="11" s="1"/>
  <c r="L86" i="5"/>
  <c r="M86" i="11" s="1"/>
  <c r="L214" i="5"/>
  <c r="M214" i="11" s="1"/>
  <c r="M107" i="5"/>
  <c r="N107" i="11" s="1"/>
  <c r="M227" i="5"/>
  <c r="N227" i="11" s="1"/>
  <c r="M29" i="5"/>
  <c r="N29" i="11" s="1"/>
  <c r="M242" i="5"/>
  <c r="N242" i="11" s="1"/>
  <c r="M374" i="5"/>
  <c r="N374" i="11" s="1"/>
  <c r="M218" i="5"/>
  <c r="N218" i="11" s="1"/>
  <c r="L221" i="5"/>
  <c r="M221" i="11" s="1"/>
  <c r="L401" i="5"/>
  <c r="M401" i="11" s="1"/>
  <c r="L437" i="5"/>
  <c r="M437" i="11" s="1"/>
  <c r="L375" i="5"/>
  <c r="M375" i="11" s="1"/>
  <c r="L260" i="5"/>
  <c r="M260" i="11" s="1"/>
  <c r="L444" i="5"/>
  <c r="M444" i="11" s="1"/>
  <c r="L184" i="6"/>
  <c r="M643" i="11" s="1"/>
  <c r="J643" i="11"/>
  <c r="L255" i="6"/>
  <c r="M714" i="11" s="1"/>
  <c r="J714" i="11"/>
  <c r="L287" i="6"/>
  <c r="M746" i="11" s="1"/>
  <c r="J746" i="11"/>
  <c r="L172" i="6"/>
  <c r="M631" i="11" s="1"/>
  <c r="J631" i="11"/>
  <c r="L275" i="6"/>
  <c r="M734" i="11" s="1"/>
  <c r="J734" i="11"/>
  <c r="L339" i="6"/>
  <c r="M798" i="11" s="1"/>
  <c r="J798" i="11"/>
  <c r="L373" i="6"/>
  <c r="M832" i="11" s="1"/>
  <c r="J832" i="11"/>
  <c r="L344" i="5"/>
  <c r="M344" i="11" s="1"/>
  <c r="J344" i="11"/>
  <c r="M91" i="5"/>
  <c r="N91" i="11" s="1"/>
  <c r="J91" i="11"/>
  <c r="M109" i="5"/>
  <c r="N109" i="11" s="1"/>
  <c r="J109" i="11"/>
  <c r="M149" i="5"/>
  <c r="N149" i="11" s="1"/>
  <c r="J149" i="11"/>
  <c r="M157" i="5"/>
  <c r="N157" i="11" s="1"/>
  <c r="J157" i="11"/>
  <c r="M181" i="5"/>
  <c r="N181" i="11" s="1"/>
  <c r="J181" i="11"/>
  <c r="M6" i="5"/>
  <c r="N6" i="11" s="1"/>
  <c r="J6" i="11"/>
  <c r="M14" i="5"/>
  <c r="N14" i="11" s="1"/>
  <c r="J14" i="11"/>
  <c r="M30" i="5"/>
  <c r="N30" i="11" s="1"/>
  <c r="J30" i="11"/>
  <c r="J48" i="11"/>
  <c r="L434" i="5"/>
  <c r="M434" i="11" s="1"/>
  <c r="J434" i="11"/>
  <c r="L84" i="5"/>
  <c r="M84" i="11" s="1"/>
  <c r="J84" i="11"/>
  <c r="M144" i="5"/>
  <c r="N144" i="11" s="1"/>
  <c r="J144" i="11"/>
  <c r="M226" i="5"/>
  <c r="N226" i="11" s="1"/>
  <c r="J226" i="11"/>
  <c r="L406" i="5"/>
  <c r="M406" i="11" s="1"/>
  <c r="J406" i="11"/>
  <c r="L40" i="6"/>
  <c r="M499" i="11" s="1"/>
  <c r="J499" i="11"/>
  <c r="L174" i="6"/>
  <c r="M633" i="11" s="1"/>
  <c r="J633" i="11"/>
  <c r="L375" i="6"/>
  <c r="M834" i="11" s="1"/>
  <c r="J834" i="11"/>
  <c r="M80" i="5"/>
  <c r="N80" i="11" s="1"/>
  <c r="J80" i="11"/>
  <c r="L156" i="5"/>
  <c r="M156" i="11" s="1"/>
  <c r="J156" i="11"/>
  <c r="L202" i="5"/>
  <c r="M202" i="11" s="1"/>
  <c r="J202" i="11"/>
  <c r="L193" i="6"/>
  <c r="M652" i="11" s="1"/>
  <c r="J652" i="11"/>
  <c r="L138" i="5"/>
  <c r="M138" i="11" s="1"/>
  <c r="J138" i="11"/>
  <c r="L170" i="5"/>
  <c r="M170" i="11" s="1"/>
  <c r="J170" i="11"/>
  <c r="M394" i="5"/>
  <c r="N394" i="11" s="1"/>
  <c r="J394" i="11"/>
  <c r="M197" i="5"/>
  <c r="N197" i="11" s="1"/>
  <c r="J197" i="11"/>
  <c r="M205" i="5"/>
  <c r="N205" i="11" s="1"/>
  <c r="J205" i="11"/>
  <c r="L248" i="5"/>
  <c r="M248" i="11" s="1"/>
  <c r="J248" i="11"/>
  <c r="M70" i="5"/>
  <c r="N70" i="11" s="1"/>
  <c r="J70" i="11"/>
  <c r="M211" i="5"/>
  <c r="N211" i="11" s="1"/>
  <c r="J211" i="11"/>
  <c r="M150" i="5"/>
  <c r="N150" i="11" s="1"/>
  <c r="J150" i="11"/>
  <c r="M270" i="5"/>
  <c r="N270" i="11" s="1"/>
  <c r="L458" i="5"/>
  <c r="L60" i="5"/>
  <c r="L361" i="5"/>
  <c r="L189" i="5"/>
  <c r="M189" i="11" s="1"/>
  <c r="M179" i="5"/>
  <c r="N179" i="11" s="1"/>
  <c r="M419" i="11"/>
  <c r="M447" i="11"/>
  <c r="L242" i="5"/>
  <c r="M242" i="11" s="1"/>
  <c r="N282" i="11"/>
  <c r="L374" i="5"/>
  <c r="M374" i="11" s="1"/>
  <c r="M221" i="5"/>
  <c r="M437" i="5"/>
  <c r="N437" i="11" s="1"/>
  <c r="L183" i="5"/>
  <c r="M183" i="11" s="1"/>
  <c r="M325" i="5"/>
  <c r="N325" i="11" s="1"/>
  <c r="L115" i="5"/>
  <c r="M115" i="11" s="1"/>
  <c r="L352" i="5"/>
  <c r="M352" i="11" s="1"/>
  <c r="L65" i="6"/>
  <c r="M524" i="11" s="1"/>
  <c r="J524" i="11"/>
  <c r="M117" i="5"/>
  <c r="N117" i="11" s="1"/>
  <c r="J117" i="11"/>
  <c r="M125" i="5"/>
  <c r="N125" i="11" s="1"/>
  <c r="J125" i="11"/>
  <c r="M37" i="5"/>
  <c r="N37" i="11" s="1"/>
  <c r="J37" i="11"/>
  <c r="M45" i="5"/>
  <c r="N45" i="11" s="1"/>
  <c r="J45" i="11"/>
  <c r="L449" i="5"/>
  <c r="M449" i="11" s="1"/>
  <c r="J449" i="11"/>
  <c r="M291" i="5"/>
  <c r="N291" i="11" s="1"/>
  <c r="J291" i="11"/>
  <c r="L198" i="6"/>
  <c r="M657" i="11" s="1"/>
  <c r="J657" i="11"/>
  <c r="M372" i="5"/>
  <c r="N372" i="11" s="1"/>
  <c r="J372" i="11"/>
  <c r="M380" i="5"/>
  <c r="N380" i="11" s="1"/>
  <c r="J380" i="11"/>
  <c r="M219" i="5"/>
  <c r="N219" i="11" s="1"/>
  <c r="J219" i="11"/>
  <c r="L424" i="5"/>
  <c r="M424" i="11" s="1"/>
  <c r="J424" i="11"/>
  <c r="L136" i="5"/>
  <c r="M136" i="11" s="1"/>
  <c r="J136" i="11"/>
  <c r="M306" i="5"/>
  <c r="N306" i="11" s="1"/>
  <c r="J306" i="11"/>
  <c r="L332" i="5"/>
  <c r="M332" i="11" s="1"/>
  <c r="J332" i="11"/>
  <c r="M341" i="5"/>
  <c r="N341" i="11" s="1"/>
  <c r="J341" i="11"/>
  <c r="M349" i="5"/>
  <c r="N349" i="11" s="1"/>
  <c r="J349" i="11"/>
  <c r="M357" i="5"/>
  <c r="N357" i="11" s="1"/>
  <c r="J357" i="11"/>
  <c r="M72" i="5"/>
  <c r="N72" i="11" s="1"/>
  <c r="J72" i="11"/>
  <c r="L148" i="5"/>
  <c r="M148" i="11" s="1"/>
  <c r="J148" i="11"/>
  <c r="M191" i="5"/>
  <c r="N191" i="11" s="1"/>
  <c r="J191" i="11"/>
  <c r="M250" i="6"/>
  <c r="N709" i="11" s="1"/>
  <c r="J709" i="11"/>
  <c r="M314" i="6"/>
  <c r="N773" i="11" s="1"/>
  <c r="J773" i="11"/>
  <c r="M208" i="5"/>
  <c r="N208" i="11" s="1"/>
  <c r="J208" i="11"/>
  <c r="M395" i="5"/>
  <c r="N395" i="11" s="1"/>
  <c r="J395" i="11"/>
  <c r="L404" i="5"/>
  <c r="M404" i="11" s="1"/>
  <c r="J404" i="11"/>
  <c r="G93" i="6"/>
  <c r="H552" i="11" s="1"/>
  <c r="D113" i="8"/>
  <c r="E113" i="8" s="1"/>
  <c r="F113" i="8" s="1"/>
  <c r="G128" i="10"/>
  <c r="D30" i="8"/>
  <c r="E30" i="8" s="1"/>
  <c r="F30" i="8" s="1"/>
  <c r="G42" i="10"/>
  <c r="G98" i="8"/>
  <c r="J218" i="6"/>
  <c r="D128" i="8"/>
  <c r="E128" i="8" s="1"/>
  <c r="F128" i="8" s="1"/>
  <c r="G2" i="8"/>
  <c r="G16" i="10"/>
  <c r="G136" i="10"/>
  <c r="G142" i="10"/>
  <c r="G32" i="8"/>
  <c r="G33" i="6"/>
  <c r="H492" i="11" s="1"/>
  <c r="G53" i="10"/>
  <c r="G43" i="10"/>
  <c r="G18" i="10"/>
  <c r="G71" i="10"/>
  <c r="G65" i="8"/>
  <c r="G79" i="10"/>
  <c r="G63" i="8"/>
  <c r="G46" i="10"/>
  <c r="J332" i="6"/>
  <c r="K791" i="11" s="1"/>
  <c r="G84" i="6"/>
  <c r="H543" i="11" s="1"/>
  <c r="G21" i="8"/>
  <c r="D88" i="10"/>
  <c r="E88" i="10" s="1"/>
  <c r="F88" i="10" s="1"/>
  <c r="G9" i="10"/>
  <c r="G30" i="10"/>
  <c r="D73" i="8"/>
  <c r="J187" i="6"/>
  <c r="D120" i="10"/>
  <c r="G38" i="8"/>
  <c r="G2" i="10"/>
  <c r="G86" i="10"/>
  <c r="G119" i="8"/>
  <c r="G134" i="10"/>
  <c r="G149" i="10"/>
  <c r="G50" i="10"/>
  <c r="G120" i="8"/>
  <c r="D36" i="10"/>
  <c r="E36" i="10" s="1"/>
  <c r="F36" i="10" s="1"/>
  <c r="D115" i="10"/>
  <c r="J312" i="6"/>
  <c r="K771" i="11" s="1"/>
  <c r="K245" i="6"/>
  <c r="G87" i="10"/>
  <c r="G88" i="10"/>
  <c r="G128" i="8"/>
  <c r="G95" i="8"/>
  <c r="G7" i="6"/>
  <c r="G127" i="6"/>
  <c r="H586" i="11" s="1"/>
  <c r="D36" i="8"/>
  <c r="E36" i="8" s="1"/>
  <c r="F36" i="8" s="1"/>
  <c r="D52" i="10"/>
  <c r="E52" i="10" s="1"/>
  <c r="F52" i="10" s="1"/>
  <c r="J59" i="6"/>
  <c r="K518" i="11" s="1"/>
  <c r="K127" i="6"/>
  <c r="L586" i="11" s="1"/>
  <c r="J375" i="6"/>
  <c r="K834" i="11" s="1"/>
  <c r="K120" i="6"/>
  <c r="L579" i="11" s="1"/>
  <c r="J202" i="6"/>
  <c r="K661" i="11" s="1"/>
  <c r="K326" i="6"/>
  <c r="L785" i="11" s="1"/>
  <c r="D24" i="10"/>
  <c r="E24" i="10" s="1"/>
  <c r="F24" i="10" s="1"/>
  <c r="J197" i="6"/>
  <c r="G133" i="10"/>
  <c r="G143" i="10"/>
  <c r="G94" i="8"/>
  <c r="G52" i="10"/>
  <c r="G94" i="10"/>
  <c r="G29" i="8"/>
  <c r="G77" i="10"/>
  <c r="G113" i="8"/>
  <c r="G38" i="10"/>
  <c r="G120" i="10"/>
  <c r="G44" i="8"/>
  <c r="G20" i="6"/>
  <c r="H479" i="11" s="1"/>
  <c r="K155" i="6"/>
  <c r="K134" i="6"/>
  <c r="G121" i="10"/>
  <c r="G32" i="10"/>
  <c r="D30" i="10"/>
  <c r="E30" i="10" s="1"/>
  <c r="F30" i="10" s="1"/>
  <c r="D126" i="8"/>
  <c r="E126" i="8" s="1"/>
  <c r="F126" i="8" s="1"/>
  <c r="D86" i="10"/>
  <c r="E86" i="10" s="1"/>
  <c r="F86" i="10" s="1"/>
  <c r="D140" i="10"/>
  <c r="E140" i="10" s="1"/>
  <c r="F140" i="10" s="1"/>
  <c r="J346" i="6"/>
  <c r="K805" i="11" s="1"/>
  <c r="D121" i="8"/>
  <c r="E121" i="8" s="1"/>
  <c r="F121" i="8" s="1"/>
  <c r="J384" i="6"/>
  <c r="K843" i="11" s="1"/>
  <c r="G115" i="10"/>
  <c r="G30" i="8"/>
  <c r="G36" i="10"/>
  <c r="G58" i="10"/>
  <c r="G44" i="10"/>
  <c r="G58" i="8"/>
  <c r="G80" i="10"/>
  <c r="G100" i="10"/>
  <c r="G130" i="10"/>
  <c r="G87" i="8"/>
  <c r="G45" i="10"/>
  <c r="F87" i="10"/>
  <c r="E133" i="10"/>
  <c r="F133" i="10" s="1"/>
  <c r="E143" i="10"/>
  <c r="F143" i="10" s="1"/>
  <c r="F45" i="10"/>
  <c r="F58" i="10"/>
  <c r="F94" i="10"/>
  <c r="E77" i="10"/>
  <c r="F77" i="10" s="1"/>
  <c r="E95" i="10"/>
  <c r="F95" i="10" s="1"/>
  <c r="F142" i="10"/>
  <c r="F32" i="10"/>
  <c r="E115" i="10"/>
  <c r="F115" i="10" s="1"/>
  <c r="E120" i="10"/>
  <c r="F120" i="10" s="1"/>
  <c r="F29" i="8"/>
  <c r="E73" i="8"/>
  <c r="F73" i="8" s="1"/>
  <c r="E94" i="8"/>
  <c r="F94" i="8" s="1"/>
  <c r="E4" i="8"/>
  <c r="F4" i="8" s="1"/>
  <c r="E58" i="8"/>
  <c r="F58" i="8" s="1"/>
  <c r="F120" i="8"/>
  <c r="E45" i="8"/>
  <c r="F45" i="8" s="1"/>
  <c r="D79" i="10"/>
  <c r="D150" i="10"/>
  <c r="D43" i="8"/>
  <c r="D37" i="8"/>
  <c r="D77" i="8"/>
  <c r="D21" i="8"/>
  <c r="D128" i="10"/>
  <c r="D23" i="10"/>
  <c r="D39" i="10"/>
  <c r="D71" i="10"/>
  <c r="D63" i="8"/>
  <c r="D3" i="10"/>
  <c r="D99" i="10"/>
  <c r="D37" i="10"/>
  <c r="D65" i="8"/>
  <c r="D2" i="8"/>
  <c r="D17" i="10"/>
  <c r="D119" i="8"/>
  <c r="D134" i="10"/>
  <c r="D151" i="10"/>
  <c r="D92" i="8"/>
  <c r="D112" i="10"/>
  <c r="D9" i="10"/>
  <c r="D42" i="10"/>
  <c r="D18" i="10"/>
  <c r="D2" i="10"/>
  <c r="D23" i="8"/>
  <c r="D63" i="10"/>
  <c r="D98" i="8"/>
  <c r="D143" i="8"/>
  <c r="D136" i="10"/>
  <c r="D150" i="8"/>
  <c r="D28" i="10"/>
  <c r="E31" i="6"/>
  <c r="Z32" i="2"/>
  <c r="Z44" i="2"/>
  <c r="E43" i="6"/>
  <c r="Z49" i="2"/>
  <c r="E48" i="6"/>
  <c r="J49" i="2"/>
  <c r="E65" i="6"/>
  <c r="Z66" i="2"/>
  <c r="E67" i="6"/>
  <c r="Z68" i="2"/>
  <c r="E69" i="6"/>
  <c r="Z70" i="2"/>
  <c r="E73" i="6"/>
  <c r="Z74" i="2"/>
  <c r="E116" i="6"/>
  <c r="Z117" i="2"/>
  <c r="AB117" i="2"/>
  <c r="J131" i="2"/>
  <c r="K131" i="2" s="1"/>
  <c r="E130" i="6"/>
  <c r="Z138" i="2"/>
  <c r="E137" i="6"/>
  <c r="K251" i="6"/>
  <c r="L710" i="11" s="1"/>
  <c r="J251" i="6"/>
  <c r="K710" i="11" s="1"/>
  <c r="J22" i="2"/>
  <c r="Z22" i="2"/>
  <c r="J42" i="2"/>
  <c r="Z42" i="2"/>
  <c r="E114" i="6"/>
  <c r="Z115" i="2"/>
  <c r="Z134" i="2"/>
  <c r="E133" i="6"/>
  <c r="J167" i="6"/>
  <c r="K167" i="6"/>
  <c r="K176" i="6"/>
  <c r="L635" i="11" s="1"/>
  <c r="J176" i="6"/>
  <c r="K635" i="11" s="1"/>
  <c r="J211" i="6"/>
  <c r="K211" i="6"/>
  <c r="K217" i="6"/>
  <c r="L676" i="11" s="1"/>
  <c r="J217" i="6"/>
  <c r="K676" i="11" s="1"/>
  <c r="K275" i="6"/>
  <c r="L734" i="11" s="1"/>
  <c r="J275" i="6"/>
  <c r="K734" i="11" s="1"/>
  <c r="E32" i="6"/>
  <c r="G32" i="6" s="1"/>
  <c r="Z33" i="2"/>
  <c r="E66" i="6"/>
  <c r="Z67" i="2"/>
  <c r="E68" i="6"/>
  <c r="Z69" i="2"/>
  <c r="E72" i="6"/>
  <c r="Z73" i="2"/>
  <c r="E74" i="6"/>
  <c r="Z75" i="2"/>
  <c r="E117" i="6"/>
  <c r="Z118" i="2"/>
  <c r="Z137" i="2"/>
  <c r="E136" i="6"/>
  <c r="K143" i="6"/>
  <c r="L602" i="11" s="1"/>
  <c r="J143" i="6"/>
  <c r="K602" i="11" s="1"/>
  <c r="E23" i="6"/>
  <c r="Z24" i="2"/>
  <c r="J43" i="2"/>
  <c r="K43" i="2" s="1"/>
  <c r="E42" i="6"/>
  <c r="G42" i="6" s="1"/>
  <c r="H501" i="11" s="1"/>
  <c r="Z43" i="2"/>
  <c r="AB115" i="2"/>
  <c r="Z135" i="2"/>
  <c r="E134" i="6"/>
  <c r="K153" i="6"/>
  <c r="J153" i="6"/>
  <c r="J168" i="6"/>
  <c r="K627" i="11" s="1"/>
  <c r="K168" i="6"/>
  <c r="L627" i="11" s="1"/>
  <c r="K257" i="6"/>
  <c r="L716" i="11" s="1"/>
  <c r="J257" i="6"/>
  <c r="K716" i="11" s="1"/>
  <c r="K306" i="6"/>
  <c r="L765" i="11" s="1"/>
  <c r="J306" i="6"/>
  <c r="K765" i="11" s="1"/>
  <c r="K274" i="6"/>
  <c r="L733" i="11" s="1"/>
  <c r="J274" i="6"/>
  <c r="K733" i="11" s="1"/>
  <c r="Z4" i="2"/>
  <c r="E3" i="6"/>
  <c r="Z10" i="2"/>
  <c r="E9" i="6"/>
  <c r="J15" i="2"/>
  <c r="K15" i="2" s="1"/>
  <c r="E14" i="6"/>
  <c r="J24" i="2"/>
  <c r="B23" i="6"/>
  <c r="C482" i="11" s="1"/>
  <c r="Z36" i="2"/>
  <c r="E35" i="6"/>
  <c r="Z38" i="2"/>
  <c r="E37" i="6"/>
  <c r="J45" i="2"/>
  <c r="K45" i="2" s="1"/>
  <c r="E44" i="6"/>
  <c r="Z48" i="2"/>
  <c r="E47" i="6"/>
  <c r="AB49" i="2"/>
  <c r="B48" i="6"/>
  <c r="C507" i="11" s="1"/>
  <c r="J50" i="2"/>
  <c r="K50" i="2" s="1"/>
  <c r="E49" i="6"/>
  <c r="G49" i="6" s="1"/>
  <c r="H508" i="11" s="1"/>
  <c r="J54" i="2"/>
  <c r="K54" i="2" s="1"/>
  <c r="B53" i="6"/>
  <c r="C512" i="11" s="1"/>
  <c r="Z58" i="2"/>
  <c r="E57" i="6"/>
  <c r="AB79" i="2"/>
  <c r="B78" i="6"/>
  <c r="J100" i="2"/>
  <c r="K100" i="2" s="1"/>
  <c r="E99" i="6"/>
  <c r="J101" i="2"/>
  <c r="K101" i="2" s="1"/>
  <c r="E100" i="6"/>
  <c r="Z103" i="2"/>
  <c r="E102" i="6"/>
  <c r="J103" i="6"/>
  <c r="K103" i="6"/>
  <c r="Z106" i="2"/>
  <c r="E105" i="6"/>
  <c r="Z107" i="2"/>
  <c r="E106" i="6"/>
  <c r="Z116" i="2"/>
  <c r="E115" i="6"/>
  <c r="K116" i="6"/>
  <c r="J116" i="6"/>
  <c r="K132" i="6"/>
  <c r="J132" i="6"/>
  <c r="Z133" i="2"/>
  <c r="E132" i="6"/>
  <c r="AB146" i="2"/>
  <c r="B145" i="6"/>
  <c r="AB147" i="2"/>
  <c r="B146" i="6"/>
  <c r="AB152" i="2"/>
  <c r="B151" i="6"/>
  <c r="AB157" i="2"/>
  <c r="B156" i="6"/>
  <c r="K171" i="6"/>
  <c r="L630" i="11" s="1"/>
  <c r="J171" i="6"/>
  <c r="K630" i="11" s="1"/>
  <c r="K179" i="6"/>
  <c r="L638" i="11" s="1"/>
  <c r="J179" i="6"/>
  <c r="K638" i="11" s="1"/>
  <c r="AB203" i="2"/>
  <c r="B202" i="6"/>
  <c r="AB211" i="2"/>
  <c r="B210" i="6"/>
  <c r="J214" i="2"/>
  <c r="K214" i="2" s="1"/>
  <c r="B213" i="6"/>
  <c r="AB219" i="2"/>
  <c r="B218" i="6"/>
  <c r="AB220" i="2"/>
  <c r="B219" i="6"/>
  <c r="J228" i="2"/>
  <c r="K228" i="2" s="1"/>
  <c r="B227" i="6"/>
  <c r="AB236" i="2"/>
  <c r="B235" i="6"/>
  <c r="AB250" i="2"/>
  <c r="B249" i="6"/>
  <c r="AB256" i="2"/>
  <c r="B255" i="6"/>
  <c r="AB264" i="2"/>
  <c r="B263" i="6"/>
  <c r="AB268" i="2"/>
  <c r="B267" i="6"/>
  <c r="J294" i="2"/>
  <c r="B293" i="6"/>
  <c r="K336" i="6"/>
  <c r="L795" i="11" s="1"/>
  <c r="J336" i="6"/>
  <c r="K795" i="11" s="1"/>
  <c r="AB342" i="2"/>
  <c r="B341" i="6"/>
  <c r="AB357" i="2"/>
  <c r="B356" i="6"/>
  <c r="AB383" i="2"/>
  <c r="B382" i="6"/>
  <c r="J192" i="6"/>
  <c r="Z3" i="2"/>
  <c r="E2" i="6"/>
  <c r="AB6" i="2"/>
  <c r="B5" i="6"/>
  <c r="AB13" i="2"/>
  <c r="B12" i="6"/>
  <c r="AB16" i="2"/>
  <c r="B15" i="6"/>
  <c r="Z27" i="2"/>
  <c r="E26" i="6"/>
  <c r="Z39" i="2"/>
  <c r="E38" i="6"/>
  <c r="J40" i="2"/>
  <c r="K40" i="2" s="1"/>
  <c r="B39" i="6"/>
  <c r="C498" i="11" s="1"/>
  <c r="J47" i="2"/>
  <c r="K47" i="2" s="1"/>
  <c r="E46" i="6"/>
  <c r="Z55" i="2"/>
  <c r="E54" i="6"/>
  <c r="J57" i="2"/>
  <c r="K57" i="2" s="1"/>
  <c r="B56" i="6"/>
  <c r="C515" i="11" s="1"/>
  <c r="J59" i="2"/>
  <c r="K59" i="2" s="1"/>
  <c r="B58" i="6"/>
  <c r="C517" i="11" s="1"/>
  <c r="Z62" i="2"/>
  <c r="E61" i="6"/>
  <c r="AB81" i="2"/>
  <c r="B80" i="6"/>
  <c r="AB83" i="2"/>
  <c r="B82" i="6"/>
  <c r="AB86" i="2"/>
  <c r="B85" i="6"/>
  <c r="AB98" i="2"/>
  <c r="B97" i="6"/>
  <c r="AB100" i="2"/>
  <c r="B99" i="6"/>
  <c r="C558" i="11" s="1"/>
  <c r="Z112" i="2"/>
  <c r="E111" i="6"/>
  <c r="Z114" i="2"/>
  <c r="E113" i="6"/>
  <c r="Z122" i="2"/>
  <c r="E121" i="6"/>
  <c r="J124" i="6"/>
  <c r="K124" i="6"/>
  <c r="J128" i="6"/>
  <c r="K128" i="6"/>
  <c r="J129" i="2"/>
  <c r="K129" i="2" s="1"/>
  <c r="E128" i="6"/>
  <c r="AB131" i="2"/>
  <c r="B130" i="6"/>
  <c r="C589" i="11" s="1"/>
  <c r="Z136" i="2"/>
  <c r="E135" i="6"/>
  <c r="AB137" i="2"/>
  <c r="B136" i="6"/>
  <c r="C595" i="11" s="1"/>
  <c r="Z139" i="2"/>
  <c r="E138" i="6"/>
  <c r="J152" i="2"/>
  <c r="K152" i="2" s="1"/>
  <c r="AB154" i="2"/>
  <c r="B153" i="6"/>
  <c r="AB155" i="2"/>
  <c r="B154" i="6"/>
  <c r="AB166" i="2"/>
  <c r="B165" i="6"/>
  <c r="AB168" i="2"/>
  <c r="B167" i="6"/>
  <c r="AB169" i="2"/>
  <c r="B168" i="6"/>
  <c r="AB174" i="2"/>
  <c r="B173" i="6"/>
  <c r="AB176" i="2"/>
  <c r="B175" i="6"/>
  <c r="AB177" i="2"/>
  <c r="B176" i="6"/>
  <c r="AB182" i="2"/>
  <c r="B181" i="6"/>
  <c r="AB194" i="2"/>
  <c r="B193" i="6"/>
  <c r="AB195" i="2"/>
  <c r="B194" i="6"/>
  <c r="AB202" i="2"/>
  <c r="B201" i="6"/>
  <c r="J203" i="2"/>
  <c r="K203" i="2" s="1"/>
  <c r="AB208" i="2"/>
  <c r="B207" i="6"/>
  <c r="J211" i="2"/>
  <c r="K211" i="2" s="1"/>
  <c r="AB213" i="2"/>
  <c r="B212" i="6"/>
  <c r="J235" i="6"/>
  <c r="K235" i="6"/>
  <c r="J239" i="6"/>
  <c r="K698" i="11" s="1"/>
  <c r="K239" i="6"/>
  <c r="L698" i="11" s="1"/>
  <c r="J252" i="2"/>
  <c r="K252" i="2" s="1"/>
  <c r="B251" i="6"/>
  <c r="J258" i="2"/>
  <c r="K258" i="2" s="1"/>
  <c r="B257" i="6"/>
  <c r="J262" i="2"/>
  <c r="K262" i="2" s="1"/>
  <c r="B261" i="6"/>
  <c r="AB263" i="2"/>
  <c r="B262" i="6"/>
  <c r="AB269" i="2"/>
  <c r="B268" i="6"/>
  <c r="AB275" i="2"/>
  <c r="B274" i="6"/>
  <c r="AB276" i="2"/>
  <c r="B275" i="6"/>
  <c r="AB284" i="2"/>
  <c r="B283" i="6"/>
  <c r="AB305" i="2"/>
  <c r="B304" i="6"/>
  <c r="J329" i="2"/>
  <c r="K329" i="2" s="1"/>
  <c r="B328" i="6"/>
  <c r="J342" i="2"/>
  <c r="K342" i="2" s="1"/>
  <c r="AB351" i="2"/>
  <c r="B350" i="6"/>
  <c r="K355" i="6"/>
  <c r="J355" i="6"/>
  <c r="AB376" i="2"/>
  <c r="B375" i="6"/>
  <c r="AB382" i="2"/>
  <c r="B381" i="6"/>
  <c r="J46" i="6"/>
  <c r="K505" i="11" s="1"/>
  <c r="AB4" i="2"/>
  <c r="B3" i="6"/>
  <c r="C462" i="11" s="1"/>
  <c r="Z5" i="2"/>
  <c r="Z6" i="2"/>
  <c r="H8" i="6"/>
  <c r="I467" i="11" s="1"/>
  <c r="G8" i="6"/>
  <c r="H467" i="11" s="1"/>
  <c r="Z11" i="2"/>
  <c r="E10" i="6"/>
  <c r="Z12" i="2"/>
  <c r="E11" i="6"/>
  <c r="Z15" i="2"/>
  <c r="Z16" i="2"/>
  <c r="J17" i="2"/>
  <c r="K17" i="2" s="1"/>
  <c r="Z17" i="2"/>
  <c r="AB19" i="2"/>
  <c r="B18" i="6"/>
  <c r="C477" i="11" s="1"/>
  <c r="Z20" i="2"/>
  <c r="J21" i="2"/>
  <c r="K21" i="2" s="1"/>
  <c r="Z21" i="2"/>
  <c r="Z25" i="2"/>
  <c r="E24" i="6"/>
  <c r="Z26" i="2"/>
  <c r="E25" i="6"/>
  <c r="Z28" i="2"/>
  <c r="E27" i="6"/>
  <c r="Z31" i="2"/>
  <c r="E30" i="6"/>
  <c r="J36" i="2"/>
  <c r="K36" i="2" s="1"/>
  <c r="B35" i="6"/>
  <c r="J38" i="2"/>
  <c r="B37" i="6"/>
  <c r="C496" i="11" s="1"/>
  <c r="J46" i="2"/>
  <c r="K46" i="2" s="1"/>
  <c r="AB46" i="2"/>
  <c r="B45" i="6"/>
  <c r="AB48" i="2"/>
  <c r="B47" i="6"/>
  <c r="C506" i="11" s="1"/>
  <c r="J51" i="2"/>
  <c r="K51" i="2" s="1"/>
  <c r="AB51" i="2"/>
  <c r="B50" i="6"/>
  <c r="AB53" i="2"/>
  <c r="Z54" i="2"/>
  <c r="E53" i="6"/>
  <c r="J56" i="2"/>
  <c r="K56" i="2" s="1"/>
  <c r="B55" i="6"/>
  <c r="C514" i="11" s="1"/>
  <c r="Z60" i="2"/>
  <c r="E59" i="6"/>
  <c r="J62" i="2"/>
  <c r="K62" i="2" s="1"/>
  <c r="B61" i="6"/>
  <c r="C520" i="11" s="1"/>
  <c r="G71" i="6"/>
  <c r="H530" i="11" s="1"/>
  <c r="AB77" i="2"/>
  <c r="B76" i="6"/>
  <c r="Z80" i="2"/>
  <c r="Z81" i="2"/>
  <c r="Z82" i="2"/>
  <c r="Z83" i="2"/>
  <c r="AB87" i="2"/>
  <c r="B86" i="6"/>
  <c r="AB88" i="2"/>
  <c r="B87" i="6"/>
  <c r="AB89" i="2"/>
  <c r="B88" i="6"/>
  <c r="AB90" i="2"/>
  <c r="B89" i="6"/>
  <c r="AB91" i="2"/>
  <c r="B90" i="6"/>
  <c r="AB92" i="2"/>
  <c r="B91" i="6"/>
  <c r="Z93" i="2"/>
  <c r="G94" i="6"/>
  <c r="H553" i="11" s="1"/>
  <c r="AB99" i="2"/>
  <c r="B98" i="6"/>
  <c r="Z100" i="2"/>
  <c r="Z101" i="2"/>
  <c r="J102" i="2"/>
  <c r="K102" i="2" s="1"/>
  <c r="J103" i="2"/>
  <c r="K103" i="2" s="1"/>
  <c r="AB103" i="2"/>
  <c r="B102" i="6"/>
  <c r="C561" i="11" s="1"/>
  <c r="G103" i="6"/>
  <c r="H562" i="11" s="1"/>
  <c r="J106" i="2"/>
  <c r="K106" i="2" s="1"/>
  <c r="J107" i="2"/>
  <c r="K107" i="2" s="1"/>
  <c r="Z108" i="2"/>
  <c r="Z110" i="2"/>
  <c r="E109" i="6"/>
  <c r="J113" i="2"/>
  <c r="K113" i="2" s="1"/>
  <c r="J114" i="2"/>
  <c r="B113" i="6"/>
  <c r="J117" i="2"/>
  <c r="K117" i="2" s="1"/>
  <c r="B116" i="6"/>
  <c r="C575" i="11" s="1"/>
  <c r="K117" i="6"/>
  <c r="L576" i="11" s="1"/>
  <c r="J117" i="6"/>
  <c r="K576" i="11" s="1"/>
  <c r="Z123" i="2"/>
  <c r="E122" i="6"/>
  <c r="J125" i="6"/>
  <c r="K584" i="11" s="1"/>
  <c r="K125" i="6"/>
  <c r="L584" i="11" s="1"/>
  <c r="AB127" i="2"/>
  <c r="B126" i="6"/>
  <c r="C585" i="11" s="1"/>
  <c r="AB130" i="2"/>
  <c r="B129" i="6"/>
  <c r="C588" i="11" s="1"/>
  <c r="J131" i="6"/>
  <c r="K590" i="11" s="1"/>
  <c r="K131" i="6"/>
  <c r="L590" i="11" s="1"/>
  <c r="Z132" i="2"/>
  <c r="E131" i="6"/>
  <c r="AB133" i="2"/>
  <c r="B132" i="6"/>
  <c r="C591" i="11" s="1"/>
  <c r="AB142" i="2"/>
  <c r="B141" i="6"/>
  <c r="AB144" i="2"/>
  <c r="B143" i="6"/>
  <c r="AB145" i="2"/>
  <c r="B144" i="6"/>
  <c r="AB148" i="2"/>
  <c r="B147" i="6"/>
  <c r="AB150" i="2"/>
  <c r="B149" i="6"/>
  <c r="AB151" i="2"/>
  <c r="B150" i="6"/>
  <c r="AB161" i="2"/>
  <c r="B160" i="6"/>
  <c r="AB167" i="2"/>
  <c r="B166" i="6"/>
  <c r="J174" i="2"/>
  <c r="K174" i="2" s="1"/>
  <c r="AB175" i="2"/>
  <c r="B174" i="6"/>
  <c r="J182" i="2"/>
  <c r="K182" i="2" s="1"/>
  <c r="AB183" i="2"/>
  <c r="B182" i="6"/>
  <c r="AB184" i="2"/>
  <c r="B183" i="6"/>
  <c r="AB186" i="2"/>
  <c r="B185" i="6"/>
  <c r="AB187" i="2"/>
  <c r="B186" i="6"/>
  <c r="AB193" i="2"/>
  <c r="B192" i="6"/>
  <c r="AB197" i="2"/>
  <c r="B196" i="6"/>
  <c r="AB199" i="2"/>
  <c r="B198" i="6"/>
  <c r="AB200" i="2"/>
  <c r="B199" i="6"/>
  <c r="J202" i="2"/>
  <c r="K202" i="2" s="1"/>
  <c r="J208" i="2"/>
  <c r="K208" i="2" s="1"/>
  <c r="AB209" i="2"/>
  <c r="B208" i="6"/>
  <c r="AB210" i="2"/>
  <c r="B209" i="6"/>
  <c r="AB212" i="2"/>
  <c r="B211" i="6"/>
  <c r="AB217" i="2"/>
  <c r="B216" i="6"/>
  <c r="AB225" i="2"/>
  <c r="B224" i="6"/>
  <c r="AB226" i="2"/>
  <c r="B225" i="6"/>
  <c r="AB235" i="2"/>
  <c r="B234" i="6"/>
  <c r="AB237" i="2"/>
  <c r="B236" i="6"/>
  <c r="AB238" i="2"/>
  <c r="B237" i="6"/>
  <c r="AB245" i="2"/>
  <c r="B244" i="6"/>
  <c r="K248" i="6"/>
  <c r="L707" i="11" s="1"/>
  <c r="J248" i="6"/>
  <c r="K707" i="11" s="1"/>
  <c r="AB261" i="2"/>
  <c r="B260" i="6"/>
  <c r="J265" i="2"/>
  <c r="K265" i="2" s="1"/>
  <c r="B264" i="6"/>
  <c r="J272" i="2"/>
  <c r="B271" i="6"/>
  <c r="J274" i="2"/>
  <c r="K274" i="2" s="1"/>
  <c r="B273" i="6"/>
  <c r="AB278" i="2"/>
  <c r="B277" i="6"/>
  <c r="AB281" i="2"/>
  <c r="B280" i="6"/>
  <c r="AB288" i="2"/>
  <c r="B287" i="6"/>
  <c r="J290" i="2"/>
  <c r="K290" i="2" s="1"/>
  <c r="B289" i="6"/>
  <c r="AB292" i="2"/>
  <c r="B291" i="6"/>
  <c r="J292" i="2"/>
  <c r="K292" i="2" s="1"/>
  <c r="J298" i="2"/>
  <c r="K298" i="2" s="1"/>
  <c r="B297" i="6"/>
  <c r="AB300" i="2"/>
  <c r="B299" i="6"/>
  <c r="J300" i="2"/>
  <c r="K300" i="2" s="1"/>
  <c r="J302" i="2"/>
  <c r="B301" i="6"/>
  <c r="AB303" i="2"/>
  <c r="B302" i="6"/>
  <c r="AB313" i="2"/>
  <c r="B312" i="6"/>
  <c r="AB320" i="2"/>
  <c r="B319" i="6"/>
  <c r="AB326" i="2"/>
  <c r="B325" i="6"/>
  <c r="AB328" i="2"/>
  <c r="B327" i="6"/>
  <c r="J337" i="6"/>
  <c r="K337" i="6"/>
  <c r="AB339" i="2"/>
  <c r="B338" i="6"/>
  <c r="AB347" i="2"/>
  <c r="B346" i="6"/>
  <c r="AB349" i="2"/>
  <c r="B348" i="6"/>
  <c r="AB350" i="2"/>
  <c r="B349" i="6"/>
  <c r="AB362" i="2"/>
  <c r="B361" i="6"/>
  <c r="AB364" i="2"/>
  <c r="B363" i="6"/>
  <c r="K369" i="6"/>
  <c r="J369" i="6"/>
  <c r="AB373" i="2"/>
  <c r="B372" i="6"/>
  <c r="J373" i="2"/>
  <c r="K373" i="2" s="1"/>
  <c r="AB375" i="2"/>
  <c r="B374" i="6"/>
  <c r="AB380" i="2"/>
  <c r="B379" i="6"/>
  <c r="K63" i="6"/>
  <c r="K119" i="6"/>
  <c r="J135" i="6"/>
  <c r="J350" i="6"/>
  <c r="K5" i="6"/>
  <c r="L464" i="11" s="1"/>
  <c r="K43" i="6"/>
  <c r="L502" i="11" s="1"/>
  <c r="K121" i="6"/>
  <c r="L580" i="11" s="1"/>
  <c r="J27" i="6"/>
  <c r="K486" i="11" s="1"/>
  <c r="K122" i="6"/>
  <c r="L581" i="11" s="1"/>
  <c r="K330" i="6"/>
  <c r="L789" i="11" s="1"/>
  <c r="K373" i="6"/>
  <c r="L832" i="11" s="1"/>
  <c r="K99" i="6"/>
  <c r="L558" i="11" s="1"/>
  <c r="J160" i="6"/>
  <c r="J9" i="6"/>
  <c r="K468" i="11" s="1"/>
  <c r="K9" i="6"/>
  <c r="L468" i="11" s="1"/>
  <c r="Z19" i="2"/>
  <c r="E18" i="6"/>
  <c r="Z30" i="2"/>
  <c r="E29" i="6"/>
  <c r="Z37" i="2"/>
  <c r="E36" i="6"/>
  <c r="AB42" i="2"/>
  <c r="B41" i="6"/>
  <c r="AB44" i="2"/>
  <c r="B43" i="6"/>
  <c r="C502" i="11" s="1"/>
  <c r="Z56" i="2"/>
  <c r="E55" i="6"/>
  <c r="Z57" i="2"/>
  <c r="E56" i="6"/>
  <c r="J60" i="2"/>
  <c r="K60" i="2" s="1"/>
  <c r="B59" i="6"/>
  <c r="C518" i="11" s="1"/>
  <c r="K89" i="6"/>
  <c r="L548" i="11" s="1"/>
  <c r="J89" i="6"/>
  <c r="K548" i="11" s="1"/>
  <c r="Z102" i="2"/>
  <c r="E101" i="6"/>
  <c r="J118" i="2"/>
  <c r="K118" i="2" s="1"/>
  <c r="B117" i="6"/>
  <c r="C576" i="11" s="1"/>
  <c r="Z119" i="2"/>
  <c r="E118" i="6"/>
  <c r="J127" i="2"/>
  <c r="K127" i="2" s="1"/>
  <c r="E126" i="6"/>
  <c r="J130" i="2"/>
  <c r="K130" i="2" s="1"/>
  <c r="E129" i="6"/>
  <c r="AB135" i="2"/>
  <c r="B134" i="6"/>
  <c r="C593" i="11" s="1"/>
  <c r="AB138" i="2"/>
  <c r="B137" i="6"/>
  <c r="C596" i="11" s="1"/>
  <c r="J158" i="6"/>
  <c r="K617" i="11" s="1"/>
  <c r="K158" i="6"/>
  <c r="L617" i="11" s="1"/>
  <c r="AB165" i="2"/>
  <c r="B164" i="6"/>
  <c r="AB171" i="2"/>
  <c r="B170" i="6"/>
  <c r="AB179" i="2"/>
  <c r="B178" i="6"/>
  <c r="AB188" i="2"/>
  <c r="B187" i="6"/>
  <c r="AB190" i="2"/>
  <c r="B189" i="6"/>
  <c r="AB191" i="2"/>
  <c r="B190" i="6"/>
  <c r="AB205" i="2"/>
  <c r="B204" i="6"/>
  <c r="AB223" i="2"/>
  <c r="B222" i="6"/>
  <c r="K223" i="6"/>
  <c r="L682" i="11" s="1"/>
  <c r="J223" i="6"/>
  <c r="K682" i="11" s="1"/>
  <c r="AB233" i="2"/>
  <c r="B232" i="6"/>
  <c r="AB234" i="2"/>
  <c r="B233" i="6"/>
  <c r="AB239" i="2"/>
  <c r="B238" i="6"/>
  <c r="AB240" i="2"/>
  <c r="B239" i="6"/>
  <c r="J242" i="2"/>
  <c r="B241" i="6"/>
  <c r="J246" i="2"/>
  <c r="K246" i="2" s="1"/>
  <c r="B245" i="6"/>
  <c r="J249" i="2"/>
  <c r="B248" i="6"/>
  <c r="J255" i="2"/>
  <c r="B254" i="6"/>
  <c r="J270" i="2"/>
  <c r="K270" i="2" s="1"/>
  <c r="B269" i="6"/>
  <c r="AB279" i="2"/>
  <c r="B278" i="6"/>
  <c r="AB285" i="2"/>
  <c r="B284" i="6"/>
  <c r="AB287" i="2"/>
  <c r="B286" i="6"/>
  <c r="J294" i="6"/>
  <c r="K753" i="11" s="1"/>
  <c r="K294" i="6"/>
  <c r="L753" i="11" s="1"/>
  <c r="J317" i="2"/>
  <c r="K317" i="2" s="1"/>
  <c r="B316" i="6"/>
  <c r="J333" i="2"/>
  <c r="K333" i="2" s="1"/>
  <c r="B332" i="6"/>
  <c r="J336" i="2"/>
  <c r="B335" i="6"/>
  <c r="AB344" i="2"/>
  <c r="B343" i="6"/>
  <c r="AB355" i="2"/>
  <c r="B354" i="6"/>
  <c r="AB367" i="2"/>
  <c r="B366" i="6"/>
  <c r="AB370" i="2"/>
  <c r="B369" i="6"/>
  <c r="J371" i="2"/>
  <c r="B370" i="6"/>
  <c r="AB377" i="2"/>
  <c r="B376" i="6"/>
  <c r="J377" i="2"/>
  <c r="K377" i="2" s="1"/>
  <c r="AB378" i="2"/>
  <c r="B377" i="6"/>
  <c r="J113" i="6"/>
  <c r="J50" i="6"/>
  <c r="K509" i="11" s="1"/>
  <c r="K215" i="6"/>
  <c r="L674" i="11" s="1"/>
  <c r="K371" i="6"/>
  <c r="L830" i="11" s="1"/>
  <c r="AB5" i="2"/>
  <c r="B4" i="6"/>
  <c r="AB15" i="2"/>
  <c r="B14" i="6"/>
  <c r="C473" i="11" s="1"/>
  <c r="G16" i="6"/>
  <c r="H475" i="11" s="1"/>
  <c r="Z18" i="2"/>
  <c r="E17" i="6"/>
  <c r="AB20" i="2"/>
  <c r="B19" i="6"/>
  <c r="Z23" i="2"/>
  <c r="E22" i="6"/>
  <c r="AB29" i="2"/>
  <c r="B28" i="6"/>
  <c r="C487" i="11" s="1"/>
  <c r="Z35" i="2"/>
  <c r="E34" i="6"/>
  <c r="J37" i="2"/>
  <c r="K37" i="2" s="1"/>
  <c r="B36" i="6"/>
  <c r="C495" i="11" s="1"/>
  <c r="Z41" i="2"/>
  <c r="E40" i="6"/>
  <c r="J44" i="2"/>
  <c r="K44" i="2" s="1"/>
  <c r="J52" i="2"/>
  <c r="K52" i="2" s="1"/>
  <c r="E51" i="6"/>
  <c r="J53" i="2"/>
  <c r="K53" i="2" s="1"/>
  <c r="J58" i="2"/>
  <c r="K58" i="2" s="1"/>
  <c r="B57" i="6"/>
  <c r="C516" i="11" s="1"/>
  <c r="Z61" i="2"/>
  <c r="E60" i="6"/>
  <c r="Z64" i="2"/>
  <c r="E63" i="6"/>
  <c r="K69" i="6"/>
  <c r="J69" i="6"/>
  <c r="AB76" i="2"/>
  <c r="B75" i="6"/>
  <c r="AB80" i="2"/>
  <c r="B79" i="6"/>
  <c r="AB82" i="2"/>
  <c r="B81" i="6"/>
  <c r="J93" i="2"/>
  <c r="AB93" i="2"/>
  <c r="B92" i="6"/>
  <c r="AB101" i="2"/>
  <c r="B100" i="6"/>
  <c r="C559" i="11" s="1"/>
  <c r="J105" i="2"/>
  <c r="AB108" i="2"/>
  <c r="B107" i="6"/>
  <c r="J116" i="2"/>
  <c r="K116" i="2" s="1"/>
  <c r="B115" i="6"/>
  <c r="C574" i="11" s="1"/>
  <c r="Z120" i="2"/>
  <c r="E119" i="6"/>
  <c r="AB121" i="2"/>
  <c r="B120" i="6"/>
  <c r="C579" i="11" s="1"/>
  <c r="Z125" i="2"/>
  <c r="E124" i="6"/>
  <c r="H125" i="6"/>
  <c r="I584" i="11" s="1"/>
  <c r="G125" i="6"/>
  <c r="H584" i="11" s="1"/>
  <c r="AB134" i="2"/>
  <c r="B133" i="6"/>
  <c r="C592" i="11" s="1"/>
  <c r="AB160" i="2"/>
  <c r="B159" i="6"/>
  <c r="AB162" i="2"/>
  <c r="B161" i="6"/>
  <c r="AB163" i="2"/>
  <c r="B162" i="6"/>
  <c r="AB189" i="2"/>
  <c r="B188" i="6"/>
  <c r="AB192" i="2"/>
  <c r="B191" i="6"/>
  <c r="J218" i="2"/>
  <c r="K218" i="2" s="1"/>
  <c r="B217" i="6"/>
  <c r="AB222" i="2"/>
  <c r="B221" i="6"/>
  <c r="AB227" i="2"/>
  <c r="B226" i="6"/>
  <c r="J231" i="2"/>
  <c r="K231" i="2" s="1"/>
  <c r="B230" i="6"/>
  <c r="AB232" i="2"/>
  <c r="B231" i="6"/>
  <c r="J250" i="2"/>
  <c r="J266" i="2"/>
  <c r="K266" i="2" s="1"/>
  <c r="B265" i="6"/>
  <c r="AB267" i="2"/>
  <c r="B266" i="6"/>
  <c r="J287" i="2"/>
  <c r="K287" i="2" s="1"/>
  <c r="AB291" i="2"/>
  <c r="B290" i="6"/>
  <c r="K316" i="6"/>
  <c r="L775" i="11" s="1"/>
  <c r="J316" i="6"/>
  <c r="K775" i="11" s="1"/>
  <c r="J355" i="2"/>
  <c r="K355" i="2" s="1"/>
  <c r="K376" i="6"/>
  <c r="L835" i="11" s="1"/>
  <c r="J376" i="6"/>
  <c r="K835" i="11" s="1"/>
  <c r="K233" i="6"/>
  <c r="L692" i="11" s="1"/>
  <c r="J264" i="6"/>
  <c r="AB3" i="2"/>
  <c r="B2" i="6"/>
  <c r="C461" i="11" s="1"/>
  <c r="G6" i="6"/>
  <c r="H465" i="11" s="1"/>
  <c r="K8" i="6"/>
  <c r="J8" i="6"/>
  <c r="G13" i="6"/>
  <c r="H472" i="11" s="1"/>
  <c r="J18" i="2"/>
  <c r="K18" i="2" s="1"/>
  <c r="AB22" i="2"/>
  <c r="B21" i="6"/>
  <c r="J27" i="2"/>
  <c r="K27" i="2" s="1"/>
  <c r="AB27" i="2"/>
  <c r="B26" i="6"/>
  <c r="C485" i="11" s="1"/>
  <c r="Z29" i="2"/>
  <c r="E28" i="6"/>
  <c r="J32" i="2"/>
  <c r="K32" i="2" s="1"/>
  <c r="B31" i="6"/>
  <c r="C490" i="11" s="1"/>
  <c r="J35" i="2"/>
  <c r="K35" i="2" s="1"/>
  <c r="B34" i="6"/>
  <c r="C493" i="11" s="1"/>
  <c r="AB37" i="2"/>
  <c r="J39" i="2"/>
  <c r="K39" i="2" s="1"/>
  <c r="B38" i="6"/>
  <c r="C497" i="11" s="1"/>
  <c r="Z40" i="2"/>
  <c r="E39" i="6"/>
  <c r="J41" i="2"/>
  <c r="K41" i="2" s="1"/>
  <c r="B40" i="6"/>
  <c r="Z46" i="2"/>
  <c r="Z47" i="2"/>
  <c r="J48" i="2"/>
  <c r="K48" i="2" s="1"/>
  <c r="Z51" i="2"/>
  <c r="Z52" i="2"/>
  <c r="J55" i="2"/>
  <c r="K55" i="2" s="1"/>
  <c r="B54" i="6"/>
  <c r="AB57" i="2"/>
  <c r="AB58" i="2"/>
  <c r="Z59" i="2"/>
  <c r="E58" i="6"/>
  <c r="J61" i="2"/>
  <c r="K61" i="2" s="1"/>
  <c r="B60" i="6"/>
  <c r="C519" i="11" s="1"/>
  <c r="Z63" i="2"/>
  <c r="E62" i="6"/>
  <c r="AB64" i="2"/>
  <c r="B63" i="6"/>
  <c r="C522" i="11" s="1"/>
  <c r="Z65" i="2"/>
  <c r="E64" i="6"/>
  <c r="AB66" i="2"/>
  <c r="B65" i="6"/>
  <c r="C524" i="11" s="1"/>
  <c r="AB67" i="2"/>
  <c r="B66" i="6"/>
  <c r="C525" i="11" s="1"/>
  <c r="AB68" i="2"/>
  <c r="B67" i="6"/>
  <c r="C526" i="11" s="1"/>
  <c r="AB69" i="2"/>
  <c r="B68" i="6"/>
  <c r="AB70" i="2"/>
  <c r="B69" i="6"/>
  <c r="C528" i="11" s="1"/>
  <c r="AB73" i="2"/>
  <c r="B72" i="6"/>
  <c r="C531" i="11" s="1"/>
  <c r="AB74" i="2"/>
  <c r="B73" i="6"/>
  <c r="C532" i="11" s="1"/>
  <c r="AB75" i="2"/>
  <c r="B74" i="6"/>
  <c r="AB78" i="2"/>
  <c r="B77" i="6"/>
  <c r="G83" i="6"/>
  <c r="H542" i="11" s="1"/>
  <c r="Z87" i="2"/>
  <c r="Z88" i="2"/>
  <c r="Z89" i="2"/>
  <c r="Z90" i="2"/>
  <c r="Z91" i="2"/>
  <c r="Z92" i="2"/>
  <c r="G95" i="6"/>
  <c r="H554" i="11" s="1"/>
  <c r="K100" i="6"/>
  <c r="J100" i="6"/>
  <c r="AB102" i="2"/>
  <c r="Z104" i="2"/>
  <c r="AB105" i="2"/>
  <c r="K105" i="6"/>
  <c r="L564" i="11" s="1"/>
  <c r="J105" i="6"/>
  <c r="K564" i="11" s="1"/>
  <c r="AB106" i="2"/>
  <c r="AB107" i="2"/>
  <c r="Z111" i="2"/>
  <c r="E110" i="6"/>
  <c r="AB112" i="2"/>
  <c r="B111" i="6"/>
  <c r="C570" i="11" s="1"/>
  <c r="Z113" i="2"/>
  <c r="E112" i="6"/>
  <c r="J115" i="2"/>
  <c r="K115" i="2" s="1"/>
  <c r="B114" i="6"/>
  <c r="C573" i="11" s="1"/>
  <c r="AB116" i="2"/>
  <c r="Z121" i="2"/>
  <c r="E120" i="6"/>
  <c r="Z124" i="2"/>
  <c r="E123" i="6"/>
  <c r="AB125" i="2"/>
  <c r="B124" i="6"/>
  <c r="AB129" i="2"/>
  <c r="B128" i="6"/>
  <c r="C587" i="11" s="1"/>
  <c r="K133" i="6"/>
  <c r="L592" i="11" s="1"/>
  <c r="J133" i="6"/>
  <c r="K592" i="11" s="1"/>
  <c r="G135" i="6"/>
  <c r="H594" i="11" s="1"/>
  <c r="AB139" i="2"/>
  <c r="B138" i="6"/>
  <c r="C597" i="11" s="1"/>
  <c r="J141" i="2"/>
  <c r="B140" i="6"/>
  <c r="AB143" i="2"/>
  <c r="B142" i="6"/>
  <c r="J147" i="2"/>
  <c r="K147" i="2" s="1"/>
  <c r="AB149" i="2"/>
  <c r="B148" i="6"/>
  <c r="AB153" i="2"/>
  <c r="B152" i="6"/>
  <c r="AB156" i="2"/>
  <c r="B155" i="6"/>
  <c r="AB158" i="2"/>
  <c r="B157" i="6"/>
  <c r="AB159" i="2"/>
  <c r="B158" i="6"/>
  <c r="AB164" i="2"/>
  <c r="B163" i="6"/>
  <c r="K165" i="6"/>
  <c r="J165" i="6"/>
  <c r="AB170" i="2"/>
  <c r="B169" i="6"/>
  <c r="AB172" i="2"/>
  <c r="B171" i="6"/>
  <c r="AB173" i="2"/>
  <c r="B172" i="6"/>
  <c r="AB178" i="2"/>
  <c r="B177" i="6"/>
  <c r="AB180" i="2"/>
  <c r="B179" i="6"/>
  <c r="AB181" i="2"/>
  <c r="B180" i="6"/>
  <c r="AB185" i="2"/>
  <c r="B184" i="6"/>
  <c r="J191" i="2"/>
  <c r="K191" i="2" s="1"/>
  <c r="AB196" i="2"/>
  <c r="B195" i="6"/>
  <c r="AB198" i="2"/>
  <c r="B197" i="6"/>
  <c r="AB201" i="2"/>
  <c r="B200" i="6"/>
  <c r="AB204" i="2"/>
  <c r="B203" i="6"/>
  <c r="AB206" i="2"/>
  <c r="B205" i="6"/>
  <c r="AB207" i="2"/>
  <c r="B206" i="6"/>
  <c r="AB215" i="2"/>
  <c r="B214" i="6"/>
  <c r="AB216" i="2"/>
  <c r="B215" i="6"/>
  <c r="J220" i="2"/>
  <c r="K220" i="2" s="1"/>
  <c r="AB221" i="2"/>
  <c r="B220" i="6"/>
  <c r="J224" i="2"/>
  <c r="K224" i="2" s="1"/>
  <c r="B223" i="6"/>
  <c r="AB229" i="2"/>
  <c r="B228" i="6"/>
  <c r="AB230" i="2"/>
  <c r="B229" i="6"/>
  <c r="K230" i="6"/>
  <c r="L689" i="11" s="1"/>
  <c r="J230" i="6"/>
  <c r="K689" i="11" s="1"/>
  <c r="J234" i="2"/>
  <c r="K234" i="2" s="1"/>
  <c r="J236" i="2"/>
  <c r="J240" i="2"/>
  <c r="K240" i="2" s="1"/>
  <c r="AB241" i="2"/>
  <c r="B240" i="6"/>
  <c r="AB243" i="2"/>
  <c r="B242" i="6"/>
  <c r="AB244" i="2"/>
  <c r="B243" i="6"/>
  <c r="AB247" i="2"/>
  <c r="B246" i="6"/>
  <c r="AB248" i="2"/>
  <c r="B247" i="6"/>
  <c r="AB251" i="2"/>
  <c r="B250" i="6"/>
  <c r="J253" i="2"/>
  <c r="K253" i="2" s="1"/>
  <c r="B252" i="6"/>
  <c r="AB254" i="2"/>
  <c r="B253" i="6"/>
  <c r="J256" i="2"/>
  <c r="K256" i="2" s="1"/>
  <c r="AB257" i="2"/>
  <c r="B256" i="6"/>
  <c r="J259" i="2"/>
  <c r="K259" i="2" s="1"/>
  <c r="B258" i="6"/>
  <c r="AB260" i="2"/>
  <c r="B259" i="6"/>
  <c r="J268" i="6"/>
  <c r="K268" i="6"/>
  <c r="AB273" i="2"/>
  <c r="B272" i="6"/>
  <c r="AB277" i="2"/>
  <c r="B276" i="6"/>
  <c r="J280" i="2"/>
  <c r="K280" i="2" s="1"/>
  <c r="B279" i="6"/>
  <c r="AB289" i="2"/>
  <c r="B288" i="6"/>
  <c r="AB293" i="2"/>
  <c r="B292" i="6"/>
  <c r="J293" i="2"/>
  <c r="AB295" i="2"/>
  <c r="B294" i="6"/>
  <c r="AB297" i="2"/>
  <c r="B296" i="6"/>
  <c r="AB308" i="2"/>
  <c r="B307" i="6"/>
  <c r="J308" i="2"/>
  <c r="K308" i="2" s="1"/>
  <c r="J310" i="2"/>
  <c r="K310" i="2" s="1"/>
  <c r="B309" i="6"/>
  <c r="AB311" i="2"/>
  <c r="B310" i="6"/>
  <c r="AB319" i="2"/>
  <c r="B318" i="6"/>
  <c r="J319" i="2"/>
  <c r="K319" i="2" s="1"/>
  <c r="AB323" i="2"/>
  <c r="B322" i="6"/>
  <c r="J334" i="2"/>
  <c r="K334" i="2" s="1"/>
  <c r="B333" i="6"/>
  <c r="AB337" i="2"/>
  <c r="B336" i="6"/>
  <c r="AB345" i="2"/>
  <c r="B344" i="6"/>
  <c r="AB358" i="2"/>
  <c r="B357" i="6"/>
  <c r="AB361" i="2"/>
  <c r="B360" i="6"/>
  <c r="J361" i="2"/>
  <c r="K361" i="2" s="1"/>
  <c r="AB372" i="2"/>
  <c r="B371" i="6"/>
  <c r="K372" i="6"/>
  <c r="L831" i="11" s="1"/>
  <c r="J372" i="6"/>
  <c r="K831" i="11" s="1"/>
  <c r="AB385" i="2"/>
  <c r="B384" i="6"/>
  <c r="J385" i="2"/>
  <c r="K385" i="2" s="1"/>
  <c r="J368" i="6"/>
  <c r="K827" i="11" s="1"/>
  <c r="K314" i="6"/>
  <c r="L773" i="11" s="1"/>
  <c r="K15" i="6"/>
  <c r="K47" i="6"/>
  <c r="L506" i="11" s="1"/>
  <c r="J250" i="6"/>
  <c r="K709" i="11" s="1"/>
  <c r="K152" i="6"/>
  <c r="L611" i="11" s="1"/>
  <c r="J216" i="6"/>
  <c r="K675" i="11" s="1"/>
  <c r="AB283" i="2"/>
  <c r="B282" i="6"/>
  <c r="J286" i="2"/>
  <c r="K286" i="2" s="1"/>
  <c r="B285" i="6"/>
  <c r="AB296" i="2"/>
  <c r="B295" i="6"/>
  <c r="AB299" i="2"/>
  <c r="B298" i="6"/>
  <c r="AB301" i="2"/>
  <c r="B300" i="6"/>
  <c r="AB304" i="2"/>
  <c r="B303" i="6"/>
  <c r="J306" i="2"/>
  <c r="K306" i="2" s="1"/>
  <c r="B305" i="6"/>
  <c r="AB307" i="2"/>
  <c r="B306" i="6"/>
  <c r="AB312" i="2"/>
  <c r="B311" i="6"/>
  <c r="J314" i="2"/>
  <c r="K314" i="2" s="1"/>
  <c r="B313" i="6"/>
  <c r="AB315" i="2"/>
  <c r="B314" i="6"/>
  <c r="J318" i="2"/>
  <c r="K318" i="2" s="1"/>
  <c r="B317" i="6"/>
  <c r="J321" i="2"/>
  <c r="K321" i="2" s="1"/>
  <c r="B320" i="6"/>
  <c r="AB324" i="2"/>
  <c r="B323" i="6"/>
  <c r="AB325" i="2"/>
  <c r="B324" i="6"/>
  <c r="J327" i="2"/>
  <c r="K327" i="2" s="1"/>
  <c r="B326" i="6"/>
  <c r="AB331" i="2"/>
  <c r="B330" i="6"/>
  <c r="AB335" i="2"/>
  <c r="B334" i="6"/>
  <c r="AB340" i="2"/>
  <c r="B339" i="6"/>
  <c r="AB348" i="2"/>
  <c r="B347" i="6"/>
  <c r="AB356" i="2"/>
  <c r="B355" i="6"/>
  <c r="AB359" i="2"/>
  <c r="B358" i="6"/>
  <c r="AB360" i="2"/>
  <c r="B359" i="6"/>
  <c r="AB363" i="2"/>
  <c r="B362" i="6"/>
  <c r="AB365" i="2"/>
  <c r="B364" i="6"/>
  <c r="AB381" i="2"/>
  <c r="B380" i="6"/>
  <c r="AB384" i="2"/>
  <c r="B383" i="6"/>
  <c r="J315" i="6"/>
  <c r="K774" i="11" s="1"/>
  <c r="K341" i="6"/>
  <c r="L800" i="11" s="1"/>
  <c r="AB309" i="2"/>
  <c r="B308" i="6"/>
  <c r="J322" i="2"/>
  <c r="K322" i="2" s="1"/>
  <c r="B321" i="6"/>
  <c r="AB330" i="2"/>
  <c r="B329" i="6"/>
  <c r="AB332" i="2"/>
  <c r="B331" i="6"/>
  <c r="AB338" i="2"/>
  <c r="B337" i="6"/>
  <c r="AB341" i="2"/>
  <c r="B340" i="6"/>
  <c r="AB343" i="2"/>
  <c r="B342" i="6"/>
  <c r="AB346" i="2"/>
  <c r="B345" i="6"/>
  <c r="AB352" i="2"/>
  <c r="B351" i="6"/>
  <c r="AB354" i="2"/>
  <c r="B353" i="6"/>
  <c r="AB366" i="2"/>
  <c r="B365" i="6"/>
  <c r="AB368" i="2"/>
  <c r="B367" i="6"/>
  <c r="AB369" i="2"/>
  <c r="B368" i="6"/>
  <c r="AB374" i="2"/>
  <c r="B373" i="6"/>
  <c r="AB379" i="2"/>
  <c r="B378" i="6"/>
  <c r="E162" i="3"/>
  <c r="F162" i="3"/>
  <c r="D199" i="3"/>
  <c r="F199" i="3"/>
  <c r="C162" i="3"/>
  <c r="E199" i="3"/>
  <c r="D162" i="3"/>
  <c r="C199" i="3"/>
  <c r="J7" i="2"/>
  <c r="Z7" i="2"/>
  <c r="J14" i="2"/>
  <c r="K14" i="2" s="1"/>
  <c r="Z14" i="2"/>
  <c r="J8" i="2"/>
  <c r="K8" i="2" s="1"/>
  <c r="Z8" i="2"/>
  <c r="J11" i="2"/>
  <c r="K11" i="2" s="1"/>
  <c r="J13" i="2"/>
  <c r="Z13" i="2"/>
  <c r="AB14" i="2"/>
  <c r="AB7" i="2"/>
  <c r="Z9" i="2"/>
  <c r="AB9" i="2"/>
  <c r="J9" i="2"/>
  <c r="J10" i="2"/>
  <c r="K10" i="2" s="1"/>
  <c r="AB12" i="2"/>
  <c r="AB8" i="2"/>
  <c r="J3" i="2"/>
  <c r="J4" i="2"/>
  <c r="K4" i="2" s="1"/>
  <c r="J5" i="2"/>
  <c r="K5" i="2" s="1"/>
  <c r="J6" i="2"/>
  <c r="K6" i="2" s="1"/>
  <c r="L7" i="2"/>
  <c r="L8" i="2"/>
  <c r="AB10" i="2"/>
  <c r="AB11" i="2"/>
  <c r="L17" i="2"/>
  <c r="J19" i="2"/>
  <c r="K19" i="2" s="1"/>
  <c r="L21" i="2"/>
  <c r="J33" i="2"/>
  <c r="K33" i="2" s="1"/>
  <c r="AB33" i="2"/>
  <c r="AB35" i="2"/>
  <c r="AB38" i="2"/>
  <c r="AB39" i="2"/>
  <c r="AB40" i="2"/>
  <c r="AB41" i="2"/>
  <c r="L45" i="2"/>
  <c r="Z45" i="2"/>
  <c r="L50" i="2"/>
  <c r="Z50" i="2"/>
  <c r="AB55" i="2"/>
  <c r="AB60" i="2"/>
  <c r="J72" i="2"/>
  <c r="K72" i="2" s="1"/>
  <c r="Z72" i="2"/>
  <c r="J84" i="2"/>
  <c r="Z84" i="2"/>
  <c r="AB95" i="2"/>
  <c r="J96" i="2"/>
  <c r="K96" i="2" s="1"/>
  <c r="Z96" i="2"/>
  <c r="J12" i="2"/>
  <c r="AB24" i="2"/>
  <c r="AB32" i="2"/>
  <c r="AB36" i="2"/>
  <c r="AB43" i="2"/>
  <c r="AB47" i="2"/>
  <c r="AB52" i="2"/>
  <c r="AB56" i="2"/>
  <c r="AB61" i="2"/>
  <c r="AB72" i="2"/>
  <c r="J77" i="2"/>
  <c r="K77" i="2" s="1"/>
  <c r="Z77" i="2"/>
  <c r="J79" i="2"/>
  <c r="K79" i="2" s="1"/>
  <c r="Z79" i="2"/>
  <c r="AB84" i="2"/>
  <c r="J85" i="2"/>
  <c r="K85" i="2" s="1"/>
  <c r="Z85" i="2"/>
  <c r="J94" i="2"/>
  <c r="K94" i="2" s="1"/>
  <c r="Z94" i="2"/>
  <c r="AB96" i="2"/>
  <c r="J97" i="2"/>
  <c r="K97" i="2" s="1"/>
  <c r="Z97" i="2"/>
  <c r="J99" i="2"/>
  <c r="K99" i="2" s="1"/>
  <c r="Z99" i="2"/>
  <c r="J31" i="2"/>
  <c r="K31" i="2" s="1"/>
  <c r="AB31" i="2"/>
  <c r="J71" i="2"/>
  <c r="Z71" i="2"/>
  <c r="J95" i="2"/>
  <c r="K95" i="2" s="1"/>
  <c r="Z95" i="2"/>
  <c r="J128" i="2"/>
  <c r="K128" i="2" s="1"/>
  <c r="Z128" i="2"/>
  <c r="J16" i="2"/>
  <c r="K16" i="2" s="1"/>
  <c r="L18" i="2"/>
  <c r="J20" i="2"/>
  <c r="K20" i="2" s="1"/>
  <c r="J28" i="2"/>
  <c r="AB28" i="2"/>
  <c r="J30" i="2"/>
  <c r="AB30" i="2"/>
  <c r="J34" i="2"/>
  <c r="K34" i="2" s="1"/>
  <c r="AB34" i="2"/>
  <c r="L42" i="2"/>
  <c r="L44" i="2"/>
  <c r="AB45" i="2"/>
  <c r="L48" i="2"/>
  <c r="L49" i="2"/>
  <c r="AB50" i="2"/>
  <c r="AB54" i="2"/>
  <c r="AB59" i="2"/>
  <c r="AB63" i="2"/>
  <c r="AB65" i="2"/>
  <c r="AB71" i="2"/>
  <c r="J76" i="2"/>
  <c r="Z76" i="2"/>
  <c r="J78" i="2"/>
  <c r="K78" i="2" s="1"/>
  <c r="Z78" i="2"/>
  <c r="AB85" i="2"/>
  <c r="J86" i="2"/>
  <c r="K86" i="2" s="1"/>
  <c r="Z86" i="2"/>
  <c r="AB94" i="2"/>
  <c r="AB97" i="2"/>
  <c r="J98" i="2"/>
  <c r="K98" i="2" s="1"/>
  <c r="Z98" i="2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3" i="2"/>
  <c r="J74" i="2"/>
  <c r="K74" i="2" s="1"/>
  <c r="J75" i="2"/>
  <c r="K75" i="2" s="1"/>
  <c r="J80" i="2"/>
  <c r="J81" i="2"/>
  <c r="K81" i="2" s="1"/>
  <c r="J82" i="2"/>
  <c r="K82" i="2" s="1"/>
  <c r="J83" i="2"/>
  <c r="K83" i="2" s="1"/>
  <c r="J87" i="2"/>
  <c r="J88" i="2"/>
  <c r="K88" i="2" s="1"/>
  <c r="J89" i="2"/>
  <c r="K89" i="2" s="1"/>
  <c r="J90" i="2"/>
  <c r="K90" i="2" s="1"/>
  <c r="J91" i="2"/>
  <c r="K91" i="2" s="1"/>
  <c r="J104" i="2"/>
  <c r="K104" i="2" s="1"/>
  <c r="AB104" i="2"/>
  <c r="L106" i="2"/>
  <c r="J108" i="2"/>
  <c r="K108" i="2" s="1"/>
  <c r="AB109" i="2"/>
  <c r="J110" i="2"/>
  <c r="K110" i="2" s="1"/>
  <c r="AB113" i="2"/>
  <c r="AB122" i="2"/>
  <c r="J123" i="2"/>
  <c r="K123" i="2" s="1"/>
  <c r="Z127" i="2"/>
  <c r="AB128" i="2"/>
  <c r="Z131" i="2"/>
  <c r="AB132" i="2"/>
  <c r="AB136" i="2"/>
  <c r="AB140" i="2"/>
  <c r="AB111" i="2"/>
  <c r="AB118" i="2"/>
  <c r="AB120" i="2"/>
  <c r="AB124" i="2"/>
  <c r="AB126" i="2"/>
  <c r="J126" i="2"/>
  <c r="Z129" i="2"/>
  <c r="L105" i="2"/>
  <c r="L107" i="2"/>
  <c r="Z109" i="2"/>
  <c r="J109" i="2"/>
  <c r="AB110" i="2"/>
  <c r="J111" i="2"/>
  <c r="K111" i="2" s="1"/>
  <c r="J119" i="2"/>
  <c r="AB119" i="2"/>
  <c r="J120" i="2"/>
  <c r="K120" i="2" s="1"/>
  <c r="AB123" i="2"/>
  <c r="J124" i="2"/>
  <c r="K124" i="2" s="1"/>
  <c r="Z126" i="2"/>
  <c r="Z130" i="2"/>
  <c r="Z140" i="2"/>
  <c r="J140" i="2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4" i="2"/>
  <c r="K144" i="2" s="1"/>
  <c r="J146" i="2"/>
  <c r="J150" i="2"/>
  <c r="K150" i="2" s="1"/>
  <c r="J154" i="2"/>
  <c r="J158" i="2"/>
  <c r="K158" i="2" s="1"/>
  <c r="J162" i="2"/>
  <c r="K162" i="2" s="1"/>
  <c r="J168" i="2"/>
  <c r="K168" i="2" s="1"/>
  <c r="J172" i="2"/>
  <c r="K172" i="2" s="1"/>
  <c r="J176" i="2"/>
  <c r="K176" i="2" s="1"/>
  <c r="J180" i="2"/>
  <c r="K180" i="2" s="1"/>
  <c r="J186" i="2"/>
  <c r="K186" i="2" s="1"/>
  <c r="J190" i="2"/>
  <c r="K190" i="2" s="1"/>
  <c r="J194" i="2"/>
  <c r="K194" i="2" s="1"/>
  <c r="J199" i="2"/>
  <c r="K199" i="2" s="1"/>
  <c r="J206" i="2"/>
  <c r="K206" i="2" s="1"/>
  <c r="L216" i="2"/>
  <c r="L218" i="2"/>
  <c r="L222" i="2"/>
  <c r="L224" i="2"/>
  <c r="J143" i="2"/>
  <c r="K143" i="2" s="1"/>
  <c r="J149" i="2"/>
  <c r="K149" i="2" s="1"/>
  <c r="J157" i="2"/>
  <c r="K157" i="2" s="1"/>
  <c r="J161" i="2"/>
  <c r="K161" i="2" s="1"/>
  <c r="J165" i="2"/>
  <c r="K165" i="2" s="1"/>
  <c r="J167" i="2"/>
  <c r="K167" i="2" s="1"/>
  <c r="J171" i="2"/>
  <c r="K171" i="2" s="1"/>
  <c r="J175" i="2"/>
  <c r="K175" i="2" s="1"/>
  <c r="J179" i="2"/>
  <c r="K179" i="2" s="1"/>
  <c r="J183" i="2"/>
  <c r="K183" i="2" s="1"/>
  <c r="J185" i="2"/>
  <c r="K185" i="2" s="1"/>
  <c r="J189" i="2"/>
  <c r="K189" i="2" s="1"/>
  <c r="J193" i="2"/>
  <c r="K193" i="2" s="1"/>
  <c r="J198" i="2"/>
  <c r="K198" i="2" s="1"/>
  <c r="J205" i="2"/>
  <c r="K205" i="2" s="1"/>
  <c r="J209" i="2"/>
  <c r="K209" i="2" s="1"/>
  <c r="L211" i="2"/>
  <c r="L220" i="2"/>
  <c r="L226" i="2"/>
  <c r="L228" i="2"/>
  <c r="AB231" i="2"/>
  <c r="L230" i="2"/>
  <c r="L212" i="2"/>
  <c r="L214" i="2"/>
  <c r="J235" i="2"/>
  <c r="K235" i="2" s="1"/>
  <c r="J239" i="2"/>
  <c r="K239" i="2" s="1"/>
  <c r="AB249" i="2"/>
  <c r="AB253" i="2"/>
  <c r="AB255" i="2"/>
  <c r="AB259" i="2"/>
  <c r="AB265" i="2"/>
  <c r="AB214" i="2"/>
  <c r="AB218" i="2"/>
  <c r="AB224" i="2"/>
  <c r="AB228" i="2"/>
  <c r="L240" i="2"/>
  <c r="L242" i="2"/>
  <c r="AB242" i="2"/>
  <c r="L246" i="2"/>
  <c r="AB246" i="2"/>
  <c r="L250" i="2"/>
  <c r="L252" i="2"/>
  <c r="AB252" i="2"/>
  <c r="L258" i="2"/>
  <c r="AB258" i="2"/>
  <c r="AB266" i="2"/>
  <c r="J269" i="2"/>
  <c r="K269" i="2" s="1"/>
  <c r="AB274" i="2"/>
  <c r="L232" i="2"/>
  <c r="AB262" i="2"/>
  <c r="AB270" i="2"/>
  <c r="AB272" i="2"/>
  <c r="L273" i="2"/>
  <c r="J273" i="2"/>
  <c r="J279" i="2"/>
  <c r="K279" i="2" s="1"/>
  <c r="J284" i="2"/>
  <c r="K284" i="2" s="1"/>
  <c r="J285" i="2"/>
  <c r="K285" i="2" s="1"/>
  <c r="J289" i="2"/>
  <c r="K289" i="2" s="1"/>
  <c r="J297" i="2"/>
  <c r="K297" i="2" s="1"/>
  <c r="J305" i="2"/>
  <c r="K305" i="2" s="1"/>
  <c r="J309" i="2"/>
  <c r="K309" i="2" s="1"/>
  <c r="J313" i="2"/>
  <c r="K313" i="2" s="1"/>
  <c r="AB318" i="2"/>
  <c r="AB322" i="2"/>
  <c r="J326" i="2"/>
  <c r="K326" i="2" s="1"/>
  <c r="AB280" i="2"/>
  <c r="AB286" i="2"/>
  <c r="AB290" i="2"/>
  <c r="AB294" i="2"/>
  <c r="AB298" i="2"/>
  <c r="AB302" i="2"/>
  <c r="AB306" i="2"/>
  <c r="AB310" i="2"/>
  <c r="AB314" i="2"/>
  <c r="AB317" i="2"/>
  <c r="AB321" i="2"/>
  <c r="L326" i="2"/>
  <c r="L327" i="2"/>
  <c r="AB329" i="2"/>
  <c r="AB333" i="2"/>
  <c r="AB334" i="2"/>
  <c r="AB336" i="2"/>
  <c r="J340" i="2"/>
  <c r="K340" i="2" s="1"/>
  <c r="J344" i="2"/>
  <c r="K344" i="2" s="1"/>
  <c r="J348" i="2"/>
  <c r="K348" i="2" s="1"/>
  <c r="L352" i="2"/>
  <c r="L356" i="2"/>
  <c r="J358" i="2"/>
  <c r="K358" i="2" s="1"/>
  <c r="L362" i="2"/>
  <c r="L364" i="2"/>
  <c r="J366" i="2"/>
  <c r="K366" i="2" s="1"/>
  <c r="L368" i="2"/>
  <c r="L369" i="2"/>
  <c r="L371" i="2"/>
  <c r="AB371" i="2"/>
  <c r="L375" i="2"/>
  <c r="J378" i="2"/>
  <c r="K378" i="2" s="1"/>
  <c r="J380" i="2"/>
  <c r="K380" i="2" s="1"/>
  <c r="J382" i="2"/>
  <c r="J339" i="2"/>
  <c r="K339" i="2" s="1"/>
  <c r="J343" i="2"/>
  <c r="K343" i="2" s="1"/>
  <c r="J347" i="2"/>
  <c r="K347" i="2" s="1"/>
  <c r="J349" i="2"/>
  <c r="J357" i="2"/>
  <c r="K357" i="2" s="1"/>
  <c r="J363" i="2"/>
  <c r="K363" i="2" s="1"/>
  <c r="J365" i="2"/>
  <c r="K365" i="2" s="1"/>
  <c r="J370" i="2"/>
  <c r="K370" i="2" s="1"/>
  <c r="J372" i="2"/>
  <c r="K372" i="2" s="1"/>
  <c r="J376" i="2"/>
  <c r="K376" i="2" s="1"/>
  <c r="J379" i="2"/>
  <c r="C55" i="1"/>
  <c r="A54" i="5" s="1"/>
  <c r="B54" i="11" s="1"/>
  <c r="A54" i="1"/>
  <c r="A226" i="1"/>
  <c r="C227" i="1"/>
  <c r="A226" i="5" s="1"/>
  <c r="B226" i="11" s="1"/>
  <c r="C24" i="1"/>
  <c r="A23" i="1"/>
  <c r="C59" i="1"/>
  <c r="A58" i="5" s="1"/>
  <c r="B58" i="11" s="1"/>
  <c r="A58" i="1"/>
  <c r="A72" i="1"/>
  <c r="C73" i="1"/>
  <c r="A72" i="5" s="1"/>
  <c r="B72" i="11" s="1"/>
  <c r="C91" i="1"/>
  <c r="A90" i="5" s="1"/>
  <c r="B90" i="11" s="1"/>
  <c r="A90" i="1"/>
  <c r="A129" i="1"/>
  <c r="C130" i="1"/>
  <c r="A129" i="5" s="1"/>
  <c r="B129" i="11" s="1"/>
  <c r="A13" i="1"/>
  <c r="C14" i="1"/>
  <c r="A13" i="5" s="1"/>
  <c r="B13" i="11" s="1"/>
  <c r="C19" i="1"/>
  <c r="A18" i="1"/>
  <c r="C81" i="1"/>
  <c r="A80" i="1"/>
  <c r="A95" i="1"/>
  <c r="C96" i="1"/>
  <c r="A95" i="5" s="1"/>
  <c r="B95" i="11" s="1"/>
  <c r="C187" i="1"/>
  <c r="A186" i="1"/>
  <c r="C262" i="1"/>
  <c r="A261" i="1"/>
  <c r="A263" i="1"/>
  <c r="C264" i="1"/>
  <c r="C448" i="1"/>
  <c r="A447" i="5" s="1"/>
  <c r="B447" i="11" s="1"/>
  <c r="A447" i="1"/>
  <c r="C221" i="1"/>
  <c r="A220" i="1"/>
  <c r="A229" i="1"/>
  <c r="C230" i="1"/>
  <c r="C416" i="1"/>
  <c r="A415" i="1"/>
  <c r="C50" i="1"/>
  <c r="C69" i="1"/>
  <c r="A4" i="1"/>
  <c r="A25" i="1"/>
  <c r="C26" i="1"/>
  <c r="C113" i="1"/>
  <c r="A112" i="5" s="1"/>
  <c r="B112" i="11" s="1"/>
  <c r="C148" i="1"/>
  <c r="A157" i="1"/>
  <c r="C158" i="1"/>
  <c r="C193" i="1"/>
  <c r="A192" i="5" s="1"/>
  <c r="B192" i="11" s="1"/>
  <c r="A274" i="1"/>
  <c r="C278" i="1"/>
  <c r="A277" i="5" s="1"/>
  <c r="B277" i="11" s="1"/>
  <c r="A277" i="1"/>
  <c r="A307" i="1"/>
  <c r="A321" i="1"/>
  <c r="C322" i="1"/>
  <c r="A321" i="5" s="1"/>
  <c r="B321" i="11" s="1"/>
  <c r="A327" i="1"/>
  <c r="A335" i="1"/>
  <c r="A340" i="1"/>
  <c r="C341" i="1"/>
  <c r="A340" i="5" s="1"/>
  <c r="B340" i="11" s="1"/>
  <c r="A454" i="1"/>
  <c r="A367" i="1"/>
  <c r="C368" i="1"/>
  <c r="C412" i="1"/>
  <c r="A411" i="5" s="1"/>
  <c r="B411" i="11" s="1"/>
  <c r="A411" i="1"/>
  <c r="C285" i="1"/>
  <c r="A284" i="5" s="1"/>
  <c r="B284" i="11" s="1"/>
  <c r="A284" i="1"/>
  <c r="C396" i="1"/>
  <c r="A395" i="1"/>
  <c r="A38" i="1"/>
  <c r="C42" i="1"/>
  <c r="A41" i="5" s="1"/>
  <c r="B41" i="11" s="1"/>
  <c r="C119" i="1"/>
  <c r="A118" i="5" s="1"/>
  <c r="B118" i="11" s="1"/>
  <c r="A142" i="1"/>
  <c r="A177" i="1"/>
  <c r="C178" i="1"/>
  <c r="A177" i="5" s="1"/>
  <c r="B177" i="11" s="1"/>
  <c r="C203" i="1"/>
  <c r="A202" i="5" s="1"/>
  <c r="B202" i="11" s="1"/>
  <c r="A208" i="1"/>
  <c r="C215" i="1"/>
  <c r="A214" i="5" s="1"/>
  <c r="B214" i="11" s="1"/>
  <c r="C223" i="1"/>
  <c r="C292" i="1"/>
  <c r="A291" i="5" s="1"/>
  <c r="B291" i="11" s="1"/>
  <c r="A291" i="1"/>
  <c r="A317" i="1"/>
  <c r="C318" i="1"/>
  <c r="A317" i="5" s="1"/>
  <c r="B317" i="11" s="1"/>
  <c r="C376" i="1"/>
  <c r="A375" i="5" s="1"/>
  <c r="B375" i="11" s="1"/>
  <c r="A378" i="1"/>
  <c r="C379" i="1"/>
  <c r="A378" i="5" s="1"/>
  <c r="B378" i="11" s="1"/>
  <c r="C399" i="1"/>
  <c r="A398" i="5" s="1"/>
  <c r="B398" i="11" s="1"/>
  <c r="C428" i="1"/>
  <c r="A427" i="5" s="1"/>
  <c r="B427" i="11" s="1"/>
  <c r="A427" i="1"/>
  <c r="A31" i="1"/>
  <c r="A159" i="1"/>
  <c r="A231" i="1"/>
  <c r="A241" i="1"/>
  <c r="A255" i="1"/>
  <c r="C256" i="1"/>
  <c r="A255" i="5" s="1"/>
  <c r="B255" i="11" s="1"/>
  <c r="C312" i="1"/>
  <c r="A311" i="5" s="1"/>
  <c r="B311" i="11" s="1"/>
  <c r="A311" i="1"/>
  <c r="A354" i="1"/>
  <c r="A383" i="1"/>
  <c r="A404" i="1"/>
  <c r="C444" i="1"/>
  <c r="A443" i="5" s="1"/>
  <c r="B443" i="11" s="1"/>
  <c r="A443" i="1"/>
  <c r="A160" i="1"/>
  <c r="A232" i="1"/>
  <c r="A301" i="1"/>
  <c r="C302" i="1"/>
  <c r="A301" i="5" s="1"/>
  <c r="B301" i="11" s="1"/>
  <c r="A344" i="1"/>
  <c r="C345" i="1"/>
  <c r="A344" i="5" s="1"/>
  <c r="B344" i="11" s="1"/>
  <c r="C452" i="1"/>
  <c r="A451" i="1"/>
  <c r="A289" i="1"/>
  <c r="A359" i="1"/>
  <c r="A408" i="1"/>
  <c r="A432" i="1"/>
  <c r="C435" i="1"/>
  <c r="A434" i="5" s="1"/>
  <c r="B434" i="11" s="1"/>
  <c r="H491" i="11" l="1"/>
  <c r="G333" i="6"/>
  <c r="C792" i="11"/>
  <c r="G197" i="6"/>
  <c r="H656" i="11" s="1"/>
  <c r="C656" i="11"/>
  <c r="H118" i="6"/>
  <c r="I577" i="11" s="1"/>
  <c r="F577" i="11"/>
  <c r="G41" i="6"/>
  <c r="H500" i="11" s="1"/>
  <c r="C500" i="11"/>
  <c r="G346" i="6"/>
  <c r="H805" i="11" s="1"/>
  <c r="C805" i="11"/>
  <c r="G301" i="6"/>
  <c r="H760" i="11" s="1"/>
  <c r="C760" i="11"/>
  <c r="G291" i="6"/>
  <c r="H750" i="11" s="1"/>
  <c r="C750" i="11"/>
  <c r="G260" i="6"/>
  <c r="H719" i="11" s="1"/>
  <c r="C719" i="11"/>
  <c r="G236" i="6"/>
  <c r="H695" i="11" s="1"/>
  <c r="C695" i="11"/>
  <c r="G216" i="6"/>
  <c r="H675" i="11" s="1"/>
  <c r="C675" i="11"/>
  <c r="G182" i="6"/>
  <c r="H641" i="11" s="1"/>
  <c r="C641" i="11"/>
  <c r="H10" i="6"/>
  <c r="I469" i="11" s="1"/>
  <c r="F469" i="11"/>
  <c r="G275" i="6"/>
  <c r="H734" i="11" s="1"/>
  <c r="C734" i="11"/>
  <c r="G261" i="6"/>
  <c r="C720" i="11"/>
  <c r="G201" i="6"/>
  <c r="H660" i="11" s="1"/>
  <c r="C660" i="11"/>
  <c r="G176" i="6"/>
  <c r="H635" i="11" s="1"/>
  <c r="C635" i="11"/>
  <c r="G167" i="6"/>
  <c r="H626" i="11" s="1"/>
  <c r="C626" i="11"/>
  <c r="G382" i="6"/>
  <c r="H841" i="11" s="1"/>
  <c r="C841" i="11"/>
  <c r="G78" i="6"/>
  <c r="H537" i="11" s="1"/>
  <c r="C537" i="11"/>
  <c r="N221" i="11"/>
  <c r="N253" i="11"/>
  <c r="M50" i="11"/>
  <c r="K277" i="11"/>
  <c r="L277" i="5"/>
  <c r="M277" i="11" s="1"/>
  <c r="L228" i="11"/>
  <c r="M228" i="5"/>
  <c r="N228" i="11" s="1"/>
  <c r="A155" i="1"/>
  <c r="A154" i="5"/>
  <c r="B154" i="11" s="1"/>
  <c r="A389" i="1"/>
  <c r="A388" i="5"/>
  <c r="B388" i="11" s="1"/>
  <c r="C390" i="1"/>
  <c r="L12" i="11"/>
  <c r="M12" i="5"/>
  <c r="L229" i="11"/>
  <c r="M229" i="5"/>
  <c r="N229" i="11" s="1"/>
  <c r="L214" i="11"/>
  <c r="M214" i="5"/>
  <c r="N214" i="11" s="1"/>
  <c r="K265" i="11"/>
  <c r="L265" i="5"/>
  <c r="L327" i="11"/>
  <c r="M327" i="5"/>
  <c r="N327" i="11" s="1"/>
  <c r="L309" i="11"/>
  <c r="M309" i="5"/>
  <c r="A165" i="1"/>
  <c r="A164" i="5"/>
  <c r="B164" i="11" s="1"/>
  <c r="C166" i="1"/>
  <c r="A150" i="1"/>
  <c r="A149" i="5"/>
  <c r="B149" i="11" s="1"/>
  <c r="M328" i="6"/>
  <c r="L787" i="11"/>
  <c r="A35" i="1"/>
  <c r="A34" i="5"/>
  <c r="B34" i="11" s="1"/>
  <c r="L59" i="11"/>
  <c r="M59" i="5"/>
  <c r="N59" i="11" s="1"/>
  <c r="M366" i="6"/>
  <c r="L825" i="11"/>
  <c r="L63" i="6"/>
  <c r="K522" i="11"/>
  <c r="M7" i="6"/>
  <c r="L466" i="11"/>
  <c r="M146" i="6"/>
  <c r="L605" i="11"/>
  <c r="A221" i="1"/>
  <c r="A220" i="5"/>
  <c r="B220" i="11" s="1"/>
  <c r="A187" i="1"/>
  <c r="A186" i="5"/>
  <c r="B186" i="11" s="1"/>
  <c r="A19" i="1"/>
  <c r="A18" i="5"/>
  <c r="B18" i="11" s="1"/>
  <c r="G306" i="6"/>
  <c r="H765" i="11" s="1"/>
  <c r="C765" i="11"/>
  <c r="G258" i="6"/>
  <c r="H717" i="11" s="1"/>
  <c r="C717" i="11"/>
  <c r="G220" i="6"/>
  <c r="H679" i="11" s="1"/>
  <c r="C679" i="11"/>
  <c r="H17" i="6"/>
  <c r="I476" i="11" s="1"/>
  <c r="F476" i="11"/>
  <c r="G343" i="6"/>
  <c r="H802" i="11" s="1"/>
  <c r="C802" i="11"/>
  <c r="G190" i="6"/>
  <c r="H649" i="11" s="1"/>
  <c r="C649" i="11"/>
  <c r="G381" i="6"/>
  <c r="H840" i="11" s="1"/>
  <c r="C840" i="11"/>
  <c r="H113" i="6"/>
  <c r="I572" i="11" s="1"/>
  <c r="F572" i="11"/>
  <c r="G85" i="6"/>
  <c r="H544" i="11" s="1"/>
  <c r="C544" i="11"/>
  <c r="G12" i="6"/>
  <c r="C471" i="11"/>
  <c r="G122" i="10"/>
  <c r="G119" i="10"/>
  <c r="M261" i="5"/>
  <c r="N261" i="11" s="1"/>
  <c r="M383" i="6"/>
  <c r="N842" i="11" s="1"/>
  <c r="L842" i="11"/>
  <c r="M106" i="6"/>
  <c r="L565" i="11"/>
  <c r="C107" i="1"/>
  <c r="A105" i="5"/>
  <c r="B105" i="11" s="1"/>
  <c r="B2" i="11"/>
  <c r="L371" i="11"/>
  <c r="M371" i="5"/>
  <c r="N371" i="11" s="1"/>
  <c r="L288" i="11"/>
  <c r="M288" i="5"/>
  <c r="N288" i="11" s="1"/>
  <c r="L186" i="11"/>
  <c r="M186" i="5"/>
  <c r="N186" i="11" s="1"/>
  <c r="M96" i="6"/>
  <c r="N555" i="11" s="1"/>
  <c r="L555" i="11"/>
  <c r="L18" i="11"/>
  <c r="M18" i="5"/>
  <c r="N18" i="11" s="1"/>
  <c r="K48" i="11"/>
  <c r="L48" i="5"/>
  <c r="M48" i="11" s="1"/>
  <c r="L426" i="11"/>
  <c r="M426" i="5"/>
  <c r="N426" i="11" s="1"/>
  <c r="A126" i="5"/>
  <c r="B126" i="11" s="1"/>
  <c r="C128" i="1"/>
  <c r="A127" i="1"/>
  <c r="M281" i="6"/>
  <c r="L740" i="11"/>
  <c r="L438" i="11"/>
  <c r="M438" i="5"/>
  <c r="N438" i="11" s="1"/>
  <c r="G7" i="10"/>
  <c r="C329" i="1"/>
  <c r="A327" i="5"/>
  <c r="B327" i="11" s="1"/>
  <c r="A84" i="1"/>
  <c r="C36" i="1"/>
  <c r="G195" i="6"/>
  <c r="H654" i="11" s="1"/>
  <c r="C654" i="11"/>
  <c r="G142" i="6"/>
  <c r="H601" i="11" s="1"/>
  <c r="C601" i="11"/>
  <c r="H36" i="6"/>
  <c r="I495" i="11" s="1"/>
  <c r="F495" i="11"/>
  <c r="L160" i="6"/>
  <c r="K619" i="11"/>
  <c r="G361" i="6"/>
  <c r="H820" i="11" s="1"/>
  <c r="C820" i="11"/>
  <c r="G289" i="6"/>
  <c r="H748" i="11" s="1"/>
  <c r="C748" i="11"/>
  <c r="G273" i="6"/>
  <c r="H732" i="11" s="1"/>
  <c r="C732" i="11"/>
  <c r="G234" i="6"/>
  <c r="C693" i="11"/>
  <c r="G211" i="6"/>
  <c r="H670" i="11" s="1"/>
  <c r="C670" i="11"/>
  <c r="G199" i="6"/>
  <c r="H658" i="11" s="1"/>
  <c r="C658" i="11"/>
  <c r="G186" i="6"/>
  <c r="H645" i="11" s="1"/>
  <c r="C645" i="11"/>
  <c r="G143" i="6"/>
  <c r="H602" i="11" s="1"/>
  <c r="C602" i="11"/>
  <c r="G274" i="6"/>
  <c r="H733" i="11" s="1"/>
  <c r="C733" i="11"/>
  <c r="G212" i="6"/>
  <c r="H671" i="11" s="1"/>
  <c r="C671" i="11"/>
  <c r="G175" i="6"/>
  <c r="C634" i="11"/>
  <c r="G267" i="6"/>
  <c r="H726" i="11" s="1"/>
  <c r="C726" i="11"/>
  <c r="H115" i="6"/>
  <c r="I574" i="11" s="1"/>
  <c r="F574" i="11"/>
  <c r="H57" i="6"/>
  <c r="I516" i="11" s="1"/>
  <c r="F516" i="11"/>
  <c r="H47" i="6"/>
  <c r="I506" i="11" s="1"/>
  <c r="F506" i="11"/>
  <c r="H117" i="6"/>
  <c r="I576" i="11" s="1"/>
  <c r="F576" i="11"/>
  <c r="L211" i="6"/>
  <c r="M670" i="11" s="1"/>
  <c r="K670" i="11"/>
  <c r="H114" i="6"/>
  <c r="I573" i="11" s="1"/>
  <c r="F573" i="11"/>
  <c r="D7" i="10"/>
  <c r="M771" i="11"/>
  <c r="G126" i="10"/>
  <c r="L129" i="11"/>
  <c r="M129" i="5"/>
  <c r="N129" i="11" s="1"/>
  <c r="L102" i="11"/>
  <c r="M102" i="5"/>
  <c r="N102" i="11" s="1"/>
  <c r="C5" i="1"/>
  <c r="A3" i="5"/>
  <c r="M118" i="6"/>
  <c r="N577" i="11" s="1"/>
  <c r="L577" i="11"/>
  <c r="A68" i="1"/>
  <c r="A67" i="5"/>
  <c r="B67" i="11" s="1"/>
  <c r="M178" i="6"/>
  <c r="L637" i="11"/>
  <c r="L442" i="11"/>
  <c r="M442" i="5"/>
  <c r="N442" i="11" s="1"/>
  <c r="A386" i="1"/>
  <c r="A385" i="5"/>
  <c r="B385" i="11" s="1"/>
  <c r="L251" i="11"/>
  <c r="M251" i="5"/>
  <c r="N251" i="11" s="1"/>
  <c r="K438" i="11"/>
  <c r="L438" i="5"/>
  <c r="M438" i="11" s="1"/>
  <c r="L348" i="11"/>
  <c r="M348" i="5"/>
  <c r="A330" i="5"/>
  <c r="B330" i="11" s="1"/>
  <c r="C332" i="1"/>
  <c r="A331" i="1"/>
  <c r="L31" i="11"/>
  <c r="M31" i="5"/>
  <c r="N31" i="11" s="1"/>
  <c r="L302" i="11"/>
  <c r="M302" i="5"/>
  <c r="N302" i="11" s="1"/>
  <c r="L103" i="11"/>
  <c r="M103" i="5"/>
  <c r="N103" i="11" s="1"/>
  <c r="M516" i="11"/>
  <c r="G29" i="10"/>
  <c r="D29" i="10"/>
  <c r="E29" i="10" s="1"/>
  <c r="F29" i="10" s="1"/>
  <c r="M334" i="6"/>
  <c r="N793" i="11" s="1"/>
  <c r="L793" i="11"/>
  <c r="K193" i="11"/>
  <c r="L193" i="5"/>
  <c r="M193" i="11" s="1"/>
  <c r="A271" i="1"/>
  <c r="A270" i="5"/>
  <c r="B270" i="11" s="1"/>
  <c r="C272" i="1"/>
  <c r="L225" i="11"/>
  <c r="M225" i="5"/>
  <c r="N225" i="11" s="1"/>
  <c r="L63" i="11"/>
  <c r="M63" i="5"/>
  <c r="N63" i="11" s="1"/>
  <c r="A41" i="1"/>
  <c r="A40" i="5"/>
  <c r="B40" i="11" s="1"/>
  <c r="M256" i="6"/>
  <c r="L715" i="11"/>
  <c r="M102" i="6"/>
  <c r="L561" i="11"/>
  <c r="A189" i="5"/>
  <c r="B189" i="11" s="1"/>
  <c r="A190" i="1"/>
  <c r="C191" i="1"/>
  <c r="K88" i="11"/>
  <c r="L88" i="5"/>
  <c r="M88" i="11" s="1"/>
  <c r="D21" i="10"/>
  <c r="M353" i="6"/>
  <c r="L812" i="11"/>
  <c r="M244" i="6"/>
  <c r="N703" i="11" s="1"/>
  <c r="L703" i="11"/>
  <c r="M49" i="6"/>
  <c r="L508" i="11"/>
  <c r="L15" i="6"/>
  <c r="K474" i="11"/>
  <c r="L420" i="11"/>
  <c r="M420" i="5"/>
  <c r="D130" i="10"/>
  <c r="E130" i="10" s="1"/>
  <c r="F130" i="10" s="1"/>
  <c r="M787" i="11"/>
  <c r="M110" i="6"/>
  <c r="L569" i="11"/>
  <c r="M32" i="6"/>
  <c r="L491" i="11"/>
  <c r="L392" i="11"/>
  <c r="M392" i="5"/>
  <c r="N392" i="11" s="1"/>
  <c r="L377" i="11"/>
  <c r="M377" i="5"/>
  <c r="N377" i="11" s="1"/>
  <c r="L350" i="11"/>
  <c r="M350" i="5"/>
  <c r="N350" i="11" s="1"/>
  <c r="L193" i="11"/>
  <c r="M193" i="5"/>
  <c r="N193" i="11" s="1"/>
  <c r="M382" i="6"/>
  <c r="L841" i="11"/>
  <c r="M180" i="6"/>
  <c r="N639" i="11" s="1"/>
  <c r="L639" i="11"/>
  <c r="H20" i="6"/>
  <c r="I479" i="11" s="1"/>
  <c r="F479" i="11"/>
  <c r="A106" i="1"/>
  <c r="C455" i="1"/>
  <c r="A454" i="5" s="1"/>
  <c r="B454" i="11" s="1"/>
  <c r="C85" i="1"/>
  <c r="A84" i="5" s="1"/>
  <c r="B84" i="11" s="1"/>
  <c r="A50" i="1"/>
  <c r="A49" i="5"/>
  <c r="B49" i="11" s="1"/>
  <c r="A262" i="1"/>
  <c r="A261" i="5"/>
  <c r="B261" i="11" s="1"/>
  <c r="A24" i="1"/>
  <c r="A23" i="5"/>
  <c r="B23" i="11" s="1"/>
  <c r="G378" i="6"/>
  <c r="H837" i="11" s="1"/>
  <c r="C837" i="11"/>
  <c r="G365" i="6"/>
  <c r="H824" i="11" s="1"/>
  <c r="C824" i="11"/>
  <c r="G342" i="6"/>
  <c r="H801" i="11" s="1"/>
  <c r="C801" i="11"/>
  <c r="G329" i="6"/>
  <c r="C788" i="11"/>
  <c r="G383" i="6"/>
  <c r="H842" i="11" s="1"/>
  <c r="C842" i="11"/>
  <c r="G359" i="6"/>
  <c r="H818" i="11" s="1"/>
  <c r="C818" i="11"/>
  <c r="G339" i="6"/>
  <c r="H798" i="11" s="1"/>
  <c r="C798" i="11"/>
  <c r="G324" i="6"/>
  <c r="H783" i="11" s="1"/>
  <c r="C783" i="11"/>
  <c r="G314" i="6"/>
  <c r="H773" i="11" s="1"/>
  <c r="C773" i="11"/>
  <c r="G305" i="6"/>
  <c r="H764" i="11" s="1"/>
  <c r="C764" i="11"/>
  <c r="G295" i="6"/>
  <c r="H754" i="11" s="1"/>
  <c r="C754" i="11"/>
  <c r="G292" i="6"/>
  <c r="H751" i="11" s="1"/>
  <c r="C751" i="11"/>
  <c r="G272" i="6"/>
  <c r="H731" i="11" s="1"/>
  <c r="C731" i="11"/>
  <c r="G256" i="6"/>
  <c r="C715" i="11"/>
  <c r="G229" i="6"/>
  <c r="H688" i="11" s="1"/>
  <c r="C688" i="11"/>
  <c r="G177" i="6"/>
  <c r="H636" i="11" s="1"/>
  <c r="C636" i="11"/>
  <c r="L165" i="6"/>
  <c r="M624" i="11" s="1"/>
  <c r="K624" i="11"/>
  <c r="G155" i="6"/>
  <c r="H614" i="11" s="1"/>
  <c r="C614" i="11"/>
  <c r="L100" i="6"/>
  <c r="M559" i="11" s="1"/>
  <c r="K559" i="11"/>
  <c r="H62" i="6"/>
  <c r="I521" i="11" s="1"/>
  <c r="F521" i="11"/>
  <c r="G54" i="6"/>
  <c r="C513" i="11"/>
  <c r="G21" i="6"/>
  <c r="H480" i="11" s="1"/>
  <c r="C480" i="11"/>
  <c r="G290" i="6"/>
  <c r="H749" i="11" s="1"/>
  <c r="C749" i="11"/>
  <c r="G231" i="6"/>
  <c r="H690" i="11" s="1"/>
  <c r="C690" i="11"/>
  <c r="G217" i="6"/>
  <c r="H676" i="11" s="1"/>
  <c r="C676" i="11"/>
  <c r="G161" i="6"/>
  <c r="H620" i="11" s="1"/>
  <c r="C620" i="11"/>
  <c r="H124" i="6"/>
  <c r="I583" i="11" s="1"/>
  <c r="F583" i="11"/>
  <c r="G107" i="6"/>
  <c r="H566" i="11" s="1"/>
  <c r="C566" i="11"/>
  <c r="G81" i="6"/>
  <c r="H540" i="11" s="1"/>
  <c r="C540" i="11"/>
  <c r="H63" i="6"/>
  <c r="I522" i="11" s="1"/>
  <c r="F522" i="11"/>
  <c r="L113" i="6"/>
  <c r="M572" i="11" s="1"/>
  <c r="K572" i="11"/>
  <c r="G369" i="6"/>
  <c r="H828" i="11" s="1"/>
  <c r="C828" i="11"/>
  <c r="G335" i="6"/>
  <c r="H794" i="11" s="1"/>
  <c r="C794" i="11"/>
  <c r="G286" i="6"/>
  <c r="H745" i="11" s="1"/>
  <c r="C745" i="11"/>
  <c r="G254" i="6"/>
  <c r="H713" i="11" s="1"/>
  <c r="C713" i="11"/>
  <c r="G239" i="6"/>
  <c r="H698" i="11" s="1"/>
  <c r="C698" i="11"/>
  <c r="G189" i="6"/>
  <c r="H648" i="11" s="1"/>
  <c r="C648" i="11"/>
  <c r="G164" i="6"/>
  <c r="H623" i="11" s="1"/>
  <c r="C623" i="11"/>
  <c r="H129" i="6"/>
  <c r="I588" i="11" s="1"/>
  <c r="F588" i="11"/>
  <c r="L350" i="6"/>
  <c r="K809" i="11"/>
  <c r="G299" i="6"/>
  <c r="H758" i="11" s="1"/>
  <c r="C758" i="11"/>
  <c r="G174" i="6"/>
  <c r="H633" i="11" s="1"/>
  <c r="C633" i="11"/>
  <c r="H109" i="6"/>
  <c r="I568" i="11" s="1"/>
  <c r="F568" i="11"/>
  <c r="G91" i="6"/>
  <c r="H550" i="11" s="1"/>
  <c r="C550" i="11"/>
  <c r="G87" i="6"/>
  <c r="H546" i="11" s="1"/>
  <c r="C546" i="11"/>
  <c r="G76" i="6"/>
  <c r="H535" i="11" s="1"/>
  <c r="C535" i="11"/>
  <c r="G35" i="6"/>
  <c r="H494" i="11" s="1"/>
  <c r="C494" i="11"/>
  <c r="H24" i="6"/>
  <c r="I483" i="11" s="1"/>
  <c r="F483" i="11"/>
  <c r="G375" i="6"/>
  <c r="H834" i="11" s="1"/>
  <c r="C834" i="11"/>
  <c r="M128" i="6"/>
  <c r="N587" i="11" s="1"/>
  <c r="L587" i="11"/>
  <c r="H111" i="6"/>
  <c r="I570" i="11" s="1"/>
  <c r="F570" i="11"/>
  <c r="G82" i="6"/>
  <c r="C541" i="11"/>
  <c r="H38" i="6"/>
  <c r="I497" i="11" s="1"/>
  <c r="F497" i="11"/>
  <c r="G5" i="6"/>
  <c r="H464" i="11" s="1"/>
  <c r="C464" i="11"/>
  <c r="L153" i="6"/>
  <c r="M612" i="11" s="1"/>
  <c r="K612" i="11"/>
  <c r="H130" i="6"/>
  <c r="I589" i="11" s="1"/>
  <c r="F589" i="11"/>
  <c r="H69" i="6"/>
  <c r="I528" i="11" s="1"/>
  <c r="F528" i="11"/>
  <c r="H43" i="6"/>
  <c r="I502" i="11" s="1"/>
  <c r="F502" i="11"/>
  <c r="D112" i="8"/>
  <c r="D78" i="10"/>
  <c r="D92" i="10"/>
  <c r="D105" i="10"/>
  <c r="E105" i="10" s="1"/>
  <c r="F105" i="10" s="1"/>
  <c r="D98" i="10"/>
  <c r="D122" i="10"/>
  <c r="E122" i="10" s="1"/>
  <c r="F122" i="10" s="1"/>
  <c r="G106" i="10"/>
  <c r="G113" i="10"/>
  <c r="D7" i="8"/>
  <c r="E7" i="8" s="1"/>
  <c r="F7" i="8" s="1"/>
  <c r="H466" i="11"/>
  <c r="D106" i="10"/>
  <c r="E106" i="10" s="1"/>
  <c r="F106" i="10" s="1"/>
  <c r="G107" i="10"/>
  <c r="D73" i="10"/>
  <c r="E73" i="10" s="1"/>
  <c r="F73" i="10" s="1"/>
  <c r="M285" i="5"/>
  <c r="N285" i="11" s="1"/>
  <c r="K393" i="11"/>
  <c r="L393" i="5"/>
  <c r="M393" i="11" s="1"/>
  <c r="D119" i="10"/>
  <c r="E119" i="10" s="1"/>
  <c r="F119" i="10" s="1"/>
  <c r="M308" i="6"/>
  <c r="L767" i="11"/>
  <c r="A459" i="1"/>
  <c r="A458" i="5"/>
  <c r="B458" i="11" s="1"/>
  <c r="K102" i="11"/>
  <c r="L102" i="5"/>
  <c r="M102" i="11" s="1"/>
  <c r="K264" i="11"/>
  <c r="L264" i="5"/>
  <c r="M264" i="11" s="1"/>
  <c r="A211" i="1"/>
  <c r="A210" i="5"/>
  <c r="B210" i="11" s="1"/>
  <c r="C212" i="1"/>
  <c r="L455" i="11"/>
  <c r="M455" i="5"/>
  <c r="N455" i="11" s="1"/>
  <c r="M333" i="6"/>
  <c r="L792" i="11"/>
  <c r="M204" i="6"/>
  <c r="L663" i="11"/>
  <c r="L196" i="11"/>
  <c r="M196" i="5"/>
  <c r="N196" i="11" s="1"/>
  <c r="L67" i="11"/>
  <c r="M67" i="5"/>
  <c r="N67" i="11" s="1"/>
  <c r="L383" i="11"/>
  <c r="M383" i="5"/>
  <c r="N383" i="11" s="1"/>
  <c r="C275" i="1"/>
  <c r="A273" i="5"/>
  <c r="B273" i="11" s="1"/>
  <c r="L164" i="11"/>
  <c r="M164" i="5"/>
  <c r="N164" i="11" s="1"/>
  <c r="L146" i="11"/>
  <c r="M146" i="5"/>
  <c r="N146" i="11" s="1"/>
  <c r="M157" i="6"/>
  <c r="L616" i="11"/>
  <c r="A461" i="1"/>
  <c r="A460" i="5"/>
  <c r="B460" i="11" s="1"/>
  <c r="K348" i="11"/>
  <c r="L348" i="5"/>
  <c r="L22" i="11"/>
  <c r="M22" i="5"/>
  <c r="N22" i="11" s="1"/>
  <c r="M282" i="6"/>
  <c r="N741" i="11" s="1"/>
  <c r="L741" i="11"/>
  <c r="L273" i="11"/>
  <c r="M273" i="5"/>
  <c r="N273" i="11" s="1"/>
  <c r="L239" i="11"/>
  <c r="M239" i="5"/>
  <c r="N239" i="11" s="1"/>
  <c r="N17" i="11"/>
  <c r="D149" i="10"/>
  <c r="E149" i="10" s="1"/>
  <c r="F149" i="10" s="1"/>
  <c r="M836" i="11"/>
  <c r="M300" i="6"/>
  <c r="L759" i="11"/>
  <c r="M266" i="6"/>
  <c r="N725" i="11" s="1"/>
  <c r="L725" i="11"/>
  <c r="K293" i="11"/>
  <c r="L293" i="5"/>
  <c r="M293" i="11" s="1"/>
  <c r="L266" i="11"/>
  <c r="M266" i="5"/>
  <c r="N266" i="11" s="1"/>
  <c r="A241" i="5"/>
  <c r="B241" i="11" s="1"/>
  <c r="A242" i="1"/>
  <c r="C243" i="1"/>
  <c r="A101" i="1"/>
  <c r="A100" i="5"/>
  <c r="B100" i="11" s="1"/>
  <c r="K63" i="11"/>
  <c r="L63" i="5"/>
  <c r="C32" i="1"/>
  <c r="A30" i="5"/>
  <c r="B30" i="11" s="1"/>
  <c r="L139" i="11"/>
  <c r="M139" i="5"/>
  <c r="N139" i="11" s="1"/>
  <c r="L108" i="11"/>
  <c r="M108" i="5"/>
  <c r="N108" i="11" s="1"/>
  <c r="G121" i="8"/>
  <c r="L88" i="11"/>
  <c r="M88" i="5"/>
  <c r="N88" i="11" s="1"/>
  <c r="N233" i="11"/>
  <c r="M228" i="6"/>
  <c r="N687" i="11" s="1"/>
  <c r="L687" i="11"/>
  <c r="L336" i="11"/>
  <c r="M336" i="5"/>
  <c r="N336" i="11" s="1"/>
  <c r="L301" i="11"/>
  <c r="M301" i="5"/>
  <c r="N301" i="11" s="1"/>
  <c r="C290" i="1"/>
  <c r="A288" i="5"/>
  <c r="B288" i="11" s="1"/>
  <c r="A70" i="5"/>
  <c r="B70" i="11" s="1"/>
  <c r="A71" i="1"/>
  <c r="L60" i="11"/>
  <c r="M60" i="5"/>
  <c r="C308" i="1"/>
  <c r="A306" i="5"/>
  <c r="B306" i="11" s="1"/>
  <c r="D144" i="10"/>
  <c r="E144" i="10" s="1"/>
  <c r="F144" i="10" s="1"/>
  <c r="A148" i="1"/>
  <c r="A147" i="5"/>
  <c r="B147" i="11" s="1"/>
  <c r="M51" i="11"/>
  <c r="K94" i="11"/>
  <c r="L94" i="5"/>
  <c r="M94" i="11" s="1"/>
  <c r="M187" i="6"/>
  <c r="L646" i="11"/>
  <c r="M22" i="6"/>
  <c r="L481" i="11"/>
  <c r="A223" i="1"/>
  <c r="A222" i="5"/>
  <c r="B222" i="11" s="1"/>
  <c r="A368" i="1"/>
  <c r="A367" i="5"/>
  <c r="B367" i="11" s="1"/>
  <c r="G331" i="6"/>
  <c r="H790" i="11" s="1"/>
  <c r="C790" i="11"/>
  <c r="G347" i="6"/>
  <c r="H806" i="11" s="1"/>
  <c r="C806" i="11"/>
  <c r="G317" i="6"/>
  <c r="C776" i="11"/>
  <c r="G384" i="6"/>
  <c r="H843" i="11" s="1"/>
  <c r="C843" i="11"/>
  <c r="G309" i="6"/>
  <c r="H768" i="11" s="1"/>
  <c r="C768" i="11"/>
  <c r="G276" i="6"/>
  <c r="H735" i="11" s="1"/>
  <c r="C735" i="11"/>
  <c r="G179" i="6"/>
  <c r="H638" i="11" s="1"/>
  <c r="C638" i="11"/>
  <c r="G157" i="6"/>
  <c r="H616" i="11" s="1"/>
  <c r="C616" i="11"/>
  <c r="H120" i="6"/>
  <c r="I579" i="11" s="1"/>
  <c r="F579" i="11"/>
  <c r="G162" i="6"/>
  <c r="H621" i="11" s="1"/>
  <c r="C621" i="11"/>
  <c r="L69" i="6"/>
  <c r="M528" i="11" s="1"/>
  <c r="K528" i="11"/>
  <c r="H34" i="6"/>
  <c r="I493" i="11" s="1"/>
  <c r="F493" i="11"/>
  <c r="G370" i="6"/>
  <c r="C829" i="11"/>
  <c r="G241" i="6"/>
  <c r="H700" i="11" s="1"/>
  <c r="C700" i="11"/>
  <c r="G88" i="6"/>
  <c r="H547" i="11" s="1"/>
  <c r="C547" i="11"/>
  <c r="G357" i="6"/>
  <c r="H816" i="11" s="1"/>
  <c r="C816" i="11"/>
  <c r="G322" i="6"/>
  <c r="H781" i="11" s="1"/>
  <c r="C781" i="11"/>
  <c r="G250" i="6"/>
  <c r="H709" i="11" s="1"/>
  <c r="C709" i="11"/>
  <c r="G242" i="6"/>
  <c r="H701" i="11" s="1"/>
  <c r="C701" i="11"/>
  <c r="G205" i="6"/>
  <c r="H664" i="11" s="1"/>
  <c r="C664" i="11"/>
  <c r="H110" i="6"/>
  <c r="I569" i="11" s="1"/>
  <c r="F569" i="11"/>
  <c r="G40" i="6"/>
  <c r="H499" i="11" s="1"/>
  <c r="C499" i="11"/>
  <c r="M69" i="6"/>
  <c r="N528" i="11" s="1"/>
  <c r="L528" i="11"/>
  <c r="H51" i="6"/>
  <c r="I510" i="11" s="1"/>
  <c r="F510" i="11"/>
  <c r="H56" i="6"/>
  <c r="I515" i="11" s="1"/>
  <c r="F515" i="11"/>
  <c r="G338" i="6"/>
  <c r="H797" i="11" s="1"/>
  <c r="C797" i="11"/>
  <c r="G319" i="6"/>
  <c r="H778" i="11" s="1"/>
  <c r="C778" i="11"/>
  <c r="G150" i="6"/>
  <c r="H609" i="11" s="1"/>
  <c r="C609" i="11"/>
  <c r="H122" i="6"/>
  <c r="I581" i="11" s="1"/>
  <c r="F581" i="11"/>
  <c r="G328" i="6"/>
  <c r="C787" i="11"/>
  <c r="G257" i="6"/>
  <c r="H716" i="11" s="1"/>
  <c r="C716" i="11"/>
  <c r="G194" i="6"/>
  <c r="H653" i="11" s="1"/>
  <c r="C653" i="11"/>
  <c r="G165" i="6"/>
  <c r="H624" i="11" s="1"/>
  <c r="C624" i="11"/>
  <c r="G356" i="6"/>
  <c r="H815" i="11" s="1"/>
  <c r="C815" i="11"/>
  <c r="G235" i="6"/>
  <c r="H694" i="11" s="1"/>
  <c r="C694" i="11"/>
  <c r="G213" i="6"/>
  <c r="H672" i="11" s="1"/>
  <c r="C672" i="11"/>
  <c r="G145" i="6"/>
  <c r="H604" i="11" s="1"/>
  <c r="C604" i="11"/>
  <c r="H102" i="6"/>
  <c r="I561" i="11" s="1"/>
  <c r="F561" i="11"/>
  <c r="H66" i="6"/>
  <c r="I525" i="11" s="1"/>
  <c r="F525" i="11"/>
  <c r="D123" i="10"/>
  <c r="G307" i="6"/>
  <c r="H766" i="11" s="1"/>
  <c r="C766" i="11"/>
  <c r="G247" i="6"/>
  <c r="H706" i="11" s="1"/>
  <c r="C706" i="11"/>
  <c r="G215" i="6"/>
  <c r="H674" i="11" s="1"/>
  <c r="C674" i="11"/>
  <c r="M165" i="6"/>
  <c r="N624" i="11" s="1"/>
  <c r="L624" i="11"/>
  <c r="G140" i="6"/>
  <c r="H599" i="11" s="1"/>
  <c r="C599" i="11"/>
  <c r="M100" i="6"/>
  <c r="L559" i="11"/>
  <c r="G377" i="6"/>
  <c r="C836" i="11"/>
  <c r="H101" i="6"/>
  <c r="I560" i="11" s="1"/>
  <c r="F560" i="11"/>
  <c r="H29" i="6"/>
  <c r="I488" i="11" s="1"/>
  <c r="F488" i="11"/>
  <c r="L135" i="6"/>
  <c r="M594" i="11" s="1"/>
  <c r="K594" i="11"/>
  <c r="M337" i="6"/>
  <c r="L796" i="11"/>
  <c r="G271" i="6"/>
  <c r="H730" i="11" s="1"/>
  <c r="C730" i="11"/>
  <c r="G244" i="6"/>
  <c r="H703" i="11" s="1"/>
  <c r="C703" i="11"/>
  <c r="G209" i="6"/>
  <c r="H668" i="11" s="1"/>
  <c r="C668" i="11"/>
  <c r="G185" i="6"/>
  <c r="H644" i="11" s="1"/>
  <c r="C644" i="11"/>
  <c r="G141" i="6"/>
  <c r="H600" i="11" s="1"/>
  <c r="C600" i="11"/>
  <c r="H53" i="6"/>
  <c r="I512" i="11" s="1"/>
  <c r="F512" i="11"/>
  <c r="G304" i="6"/>
  <c r="H763" i="11" s="1"/>
  <c r="C763" i="11"/>
  <c r="G268" i="6"/>
  <c r="H727" i="11" s="1"/>
  <c r="C727" i="11"/>
  <c r="G251" i="6"/>
  <c r="H710" i="11" s="1"/>
  <c r="C710" i="11"/>
  <c r="G173" i="6"/>
  <c r="H632" i="11" s="1"/>
  <c r="C632" i="11"/>
  <c r="L128" i="6"/>
  <c r="M587" i="11" s="1"/>
  <c r="K587" i="11"/>
  <c r="G263" i="6"/>
  <c r="H722" i="11" s="1"/>
  <c r="C722" i="11"/>
  <c r="G227" i="6"/>
  <c r="H686" i="11" s="1"/>
  <c r="C686" i="11"/>
  <c r="G156" i="6"/>
  <c r="H615" i="11" s="1"/>
  <c r="C615" i="11"/>
  <c r="H106" i="6"/>
  <c r="I565" i="11" s="1"/>
  <c r="F565" i="11"/>
  <c r="H100" i="6"/>
  <c r="I559" i="11" s="1"/>
  <c r="F559" i="11"/>
  <c r="H44" i="6"/>
  <c r="I503" i="11" s="1"/>
  <c r="F503" i="11"/>
  <c r="H23" i="6"/>
  <c r="I482" i="11" s="1"/>
  <c r="F482" i="11"/>
  <c r="H74" i="6"/>
  <c r="I533" i="11" s="1"/>
  <c r="F533" i="11"/>
  <c r="D25" i="10"/>
  <c r="D116" i="10"/>
  <c r="G129" i="10"/>
  <c r="L218" i="6"/>
  <c r="M677" i="11" s="1"/>
  <c r="K677" i="11"/>
  <c r="A438" i="1"/>
  <c r="A437" i="5"/>
  <c r="B437" i="11" s="1"/>
  <c r="C439" i="1"/>
  <c r="K319" i="11"/>
  <c r="L319" i="5"/>
  <c r="M319" i="11" s="1"/>
  <c r="L279" i="11"/>
  <c r="M279" i="5"/>
  <c r="N279" i="11" s="1"/>
  <c r="K176" i="11"/>
  <c r="L176" i="5"/>
  <c r="M176" i="11" s="1"/>
  <c r="L75" i="11"/>
  <c r="M75" i="5"/>
  <c r="N75" i="11" s="1"/>
  <c r="C9" i="1"/>
  <c r="A7" i="5"/>
  <c r="B7" i="11" s="1"/>
  <c r="K16" i="11"/>
  <c r="L16" i="5"/>
  <c r="M16" i="11" s="1"/>
  <c r="K67" i="11"/>
  <c r="L67" i="5"/>
  <c r="M67" i="11" s="1"/>
  <c r="M25" i="11"/>
  <c r="D50" i="10"/>
  <c r="E50" i="10" s="1"/>
  <c r="F50" i="10" s="1"/>
  <c r="M561" i="11"/>
  <c r="L223" i="11"/>
  <c r="M223" i="5"/>
  <c r="N223" i="11" s="1"/>
  <c r="M303" i="6"/>
  <c r="N762" i="11" s="1"/>
  <c r="L762" i="11"/>
  <c r="L269" i="11"/>
  <c r="M269" i="5"/>
  <c r="N269" i="11" s="1"/>
  <c r="L224" i="11"/>
  <c r="M224" i="5"/>
  <c r="N224" i="11" s="1"/>
  <c r="M342" i="6"/>
  <c r="L801" i="11"/>
  <c r="C143" i="1"/>
  <c r="A141" i="5"/>
  <c r="B141" i="11" s="1"/>
  <c r="N264" i="11"/>
  <c r="A202" i="1"/>
  <c r="A423" i="1"/>
  <c r="A416" i="1"/>
  <c r="A415" i="5"/>
  <c r="B415" i="11" s="1"/>
  <c r="A81" i="1"/>
  <c r="A80" i="5"/>
  <c r="B80" i="11" s="1"/>
  <c r="G373" i="6"/>
  <c r="H832" i="11" s="1"/>
  <c r="C832" i="11"/>
  <c r="G353" i="6"/>
  <c r="C812" i="11"/>
  <c r="G340" i="6"/>
  <c r="H799" i="11" s="1"/>
  <c r="C799" i="11"/>
  <c r="G321" i="6"/>
  <c r="H780" i="11" s="1"/>
  <c r="C780" i="11"/>
  <c r="G380" i="6"/>
  <c r="H839" i="11" s="1"/>
  <c r="C839" i="11"/>
  <c r="G358" i="6"/>
  <c r="H817" i="11" s="1"/>
  <c r="C817" i="11"/>
  <c r="G334" i="6"/>
  <c r="H793" i="11" s="1"/>
  <c r="C793" i="11"/>
  <c r="G323" i="6"/>
  <c r="C782" i="11"/>
  <c r="G313" i="6"/>
  <c r="H772" i="11" s="1"/>
  <c r="C772" i="11"/>
  <c r="G303" i="6"/>
  <c r="C762" i="11"/>
  <c r="G285" i="6"/>
  <c r="H744" i="11" s="1"/>
  <c r="C744" i="11"/>
  <c r="M15" i="6"/>
  <c r="N474" i="11" s="1"/>
  <c r="L474" i="11"/>
  <c r="G371" i="6"/>
  <c r="H830" i="11" s="1"/>
  <c r="C830" i="11"/>
  <c r="G318" i="6"/>
  <c r="H777" i="11" s="1"/>
  <c r="C777" i="11"/>
  <c r="G288" i="6"/>
  <c r="H747" i="11" s="1"/>
  <c r="C747" i="11"/>
  <c r="M268" i="6"/>
  <c r="N727" i="11" s="1"/>
  <c r="L727" i="11"/>
  <c r="G228" i="6"/>
  <c r="H687" i="11" s="1"/>
  <c r="C687" i="11"/>
  <c r="G184" i="6"/>
  <c r="H643" i="11" s="1"/>
  <c r="C643" i="11"/>
  <c r="G172" i="6"/>
  <c r="H631" i="11" s="1"/>
  <c r="C631" i="11"/>
  <c r="G163" i="6"/>
  <c r="H622" i="11" s="1"/>
  <c r="C622" i="11"/>
  <c r="G152" i="6"/>
  <c r="H611" i="11" s="1"/>
  <c r="C611" i="11"/>
  <c r="G124" i="6"/>
  <c r="H583" i="11" s="1"/>
  <c r="C583" i="11"/>
  <c r="G77" i="6"/>
  <c r="H536" i="11" s="1"/>
  <c r="C536" i="11"/>
  <c r="G230" i="6"/>
  <c r="H689" i="11" s="1"/>
  <c r="C689" i="11"/>
  <c r="G191" i="6"/>
  <c r="H650" i="11" s="1"/>
  <c r="C650" i="11"/>
  <c r="G159" i="6"/>
  <c r="H618" i="11" s="1"/>
  <c r="C618" i="11"/>
  <c r="G79" i="6"/>
  <c r="H538" i="11" s="1"/>
  <c r="C538" i="11"/>
  <c r="H60" i="6"/>
  <c r="I519" i="11" s="1"/>
  <c r="F519" i="11"/>
  <c r="H40" i="6"/>
  <c r="I499" i="11" s="1"/>
  <c r="F499" i="11"/>
  <c r="H22" i="6"/>
  <c r="I481" i="11" s="1"/>
  <c r="F481" i="11"/>
  <c r="G366" i="6"/>
  <c r="C825" i="11"/>
  <c r="G332" i="6"/>
  <c r="H791" i="11" s="1"/>
  <c r="C791" i="11"/>
  <c r="G284" i="6"/>
  <c r="H743" i="11" s="1"/>
  <c r="C743" i="11"/>
  <c r="G248" i="6"/>
  <c r="H707" i="11" s="1"/>
  <c r="C707" i="11"/>
  <c r="G238" i="6"/>
  <c r="H697" i="11" s="1"/>
  <c r="C697" i="11"/>
  <c r="G222" i="6"/>
  <c r="H681" i="11" s="1"/>
  <c r="C681" i="11"/>
  <c r="G187" i="6"/>
  <c r="H646" i="11" s="1"/>
  <c r="C646" i="11"/>
  <c r="H126" i="6"/>
  <c r="I585" i="11" s="1"/>
  <c r="F585" i="11"/>
  <c r="M119" i="6"/>
  <c r="L578" i="11"/>
  <c r="L337" i="6"/>
  <c r="M796" i="11" s="1"/>
  <c r="K796" i="11"/>
  <c r="G297" i="6"/>
  <c r="H756" i="11" s="1"/>
  <c r="C756" i="11"/>
  <c r="G90" i="6"/>
  <c r="H549" i="11" s="1"/>
  <c r="C549" i="11"/>
  <c r="G86" i="6"/>
  <c r="H545" i="11" s="1"/>
  <c r="C545" i="11"/>
  <c r="H30" i="6"/>
  <c r="I489" i="11" s="1"/>
  <c r="F489" i="11"/>
  <c r="L355" i="6"/>
  <c r="M814" i="11" s="1"/>
  <c r="K814" i="11"/>
  <c r="G207" i="6"/>
  <c r="H666" i="11" s="1"/>
  <c r="C666" i="11"/>
  <c r="H135" i="6"/>
  <c r="I594" i="11" s="1"/>
  <c r="F594" i="11"/>
  <c r="M124" i="6"/>
  <c r="N583" i="11" s="1"/>
  <c r="L583" i="11"/>
  <c r="G80" i="6"/>
  <c r="H539" i="11" s="1"/>
  <c r="C539" i="11"/>
  <c r="H54" i="6"/>
  <c r="I513" i="11" s="1"/>
  <c r="F513" i="11"/>
  <c r="H26" i="6"/>
  <c r="I485" i="11" s="1"/>
  <c r="F485" i="11"/>
  <c r="H2" i="6"/>
  <c r="I461" i="11" s="1"/>
  <c r="F461" i="11"/>
  <c r="H14" i="6"/>
  <c r="I473" i="11" s="1"/>
  <c r="F473" i="11"/>
  <c r="H134" i="6"/>
  <c r="I593" i="11" s="1"/>
  <c r="F593" i="11"/>
  <c r="M167" i="6"/>
  <c r="N626" i="11" s="1"/>
  <c r="L626" i="11"/>
  <c r="H67" i="6"/>
  <c r="I526" i="11" s="1"/>
  <c r="F526" i="11"/>
  <c r="D114" i="10"/>
  <c r="E114" i="10" s="1"/>
  <c r="F114" i="10" s="1"/>
  <c r="G21" i="10"/>
  <c r="G73" i="10"/>
  <c r="D38" i="10"/>
  <c r="E38" i="10" s="1"/>
  <c r="F38" i="10" s="1"/>
  <c r="G25" i="10"/>
  <c r="G65" i="10"/>
  <c r="M343" i="5"/>
  <c r="N343" i="11" s="1"/>
  <c r="M361" i="11"/>
  <c r="N77" i="11"/>
  <c r="M79" i="5"/>
  <c r="M329" i="11"/>
  <c r="M370" i="6"/>
  <c r="L829" i="11"/>
  <c r="M84" i="6"/>
  <c r="L543" i="11"/>
  <c r="L319" i="11"/>
  <c r="M319" i="5"/>
  <c r="N319" i="11" s="1"/>
  <c r="K279" i="11"/>
  <c r="L279" i="5"/>
  <c r="K272" i="11"/>
  <c r="L272" i="5"/>
  <c r="M272" i="11" s="1"/>
  <c r="C161" i="1"/>
  <c r="A159" i="5"/>
  <c r="B159" i="11" s="1"/>
  <c r="L257" i="11"/>
  <c r="M257" i="5"/>
  <c r="N257" i="11" s="1"/>
  <c r="D15" i="10"/>
  <c r="E15" i="10" s="1"/>
  <c r="F15" i="10" s="1"/>
  <c r="M481" i="11"/>
  <c r="G15" i="10"/>
  <c r="M218" i="6"/>
  <c r="N677" i="11" s="1"/>
  <c r="L677" i="11"/>
  <c r="L441" i="11"/>
  <c r="M441" i="5"/>
  <c r="N441" i="11" s="1"/>
  <c r="M350" i="6"/>
  <c r="L809" i="11"/>
  <c r="L155" i="6"/>
  <c r="M614" i="11" s="1"/>
  <c r="K614" i="11"/>
  <c r="C433" i="1"/>
  <c r="A431" i="5"/>
  <c r="B431" i="11" s="1"/>
  <c r="A382" i="1"/>
  <c r="A381" i="5"/>
  <c r="B381" i="11" s="1"/>
  <c r="L195" i="11"/>
  <c r="M195" i="5"/>
  <c r="N195" i="11" s="1"/>
  <c r="A118" i="1"/>
  <c r="A117" i="5"/>
  <c r="B117" i="11" s="1"/>
  <c r="L295" i="11"/>
  <c r="M295" i="5"/>
  <c r="N295" i="11" s="1"/>
  <c r="L159" i="11"/>
  <c r="M159" i="5"/>
  <c r="N159" i="11" s="1"/>
  <c r="M264" i="6"/>
  <c r="N723" i="11" s="1"/>
  <c r="L723" i="11"/>
  <c r="L368" i="11"/>
  <c r="M368" i="5"/>
  <c r="N368" i="11" s="1"/>
  <c r="L267" i="11"/>
  <c r="M267" i="5"/>
  <c r="L387" i="11"/>
  <c r="M387" i="5"/>
  <c r="N387" i="11" s="1"/>
  <c r="L443" i="11"/>
  <c r="M443" i="5"/>
  <c r="N443" i="11" s="1"/>
  <c r="M23" i="6"/>
  <c r="L482" i="11"/>
  <c r="A247" i="1"/>
  <c r="A246" i="5"/>
  <c r="B246" i="11" s="1"/>
  <c r="C248" i="1"/>
  <c r="L95" i="11"/>
  <c r="M95" i="5"/>
  <c r="N95" i="11" s="1"/>
  <c r="L252" i="11"/>
  <c r="M252" i="5"/>
  <c r="N252" i="11" s="1"/>
  <c r="L114" i="11"/>
  <c r="M114" i="5"/>
  <c r="G99" i="10"/>
  <c r="M686" i="11"/>
  <c r="D80" i="10"/>
  <c r="E80" i="10" s="1"/>
  <c r="F80" i="10" s="1"/>
  <c r="M640" i="11"/>
  <c r="L194" i="11"/>
  <c r="M194" i="5"/>
  <c r="N194" i="11" s="1"/>
  <c r="M261" i="6"/>
  <c r="L720" i="11"/>
  <c r="M188" i="6"/>
  <c r="N647" i="11" s="1"/>
  <c r="L647" i="11"/>
  <c r="L458" i="11"/>
  <c r="M458" i="5"/>
  <c r="N458" i="11" s="1"/>
  <c r="L422" i="11"/>
  <c r="M422" i="5"/>
  <c r="N422" i="11" s="1"/>
  <c r="L90" i="11"/>
  <c r="M90" i="5"/>
  <c r="N90" i="11" s="1"/>
  <c r="L2" i="11"/>
  <c r="M2" i="5"/>
  <c r="M377" i="6"/>
  <c r="L836" i="11"/>
  <c r="M241" i="6"/>
  <c r="N700" i="11" s="1"/>
  <c r="L700" i="11"/>
  <c r="A264" i="1"/>
  <c r="A263" i="5"/>
  <c r="B263" i="11" s="1"/>
  <c r="G206" i="6"/>
  <c r="H665" i="11" s="1"/>
  <c r="C665" i="11"/>
  <c r="M8" i="6"/>
  <c r="N467" i="11" s="1"/>
  <c r="L467" i="11"/>
  <c r="G265" i="6"/>
  <c r="H724" i="11" s="1"/>
  <c r="C724" i="11"/>
  <c r="G92" i="6"/>
  <c r="H551" i="11" s="1"/>
  <c r="C551" i="11"/>
  <c r="G363" i="6"/>
  <c r="H822" i="11" s="1"/>
  <c r="C822" i="11"/>
  <c r="G325" i="6"/>
  <c r="H784" i="11" s="1"/>
  <c r="C784" i="11"/>
  <c r="G277" i="6"/>
  <c r="H736" i="11" s="1"/>
  <c r="C736" i="11"/>
  <c r="G192" i="6"/>
  <c r="H651" i="11" s="1"/>
  <c r="C651" i="11"/>
  <c r="G160" i="6"/>
  <c r="C619" i="11"/>
  <c r="H131" i="6"/>
  <c r="I590" i="11" s="1"/>
  <c r="F590" i="11"/>
  <c r="G113" i="6"/>
  <c r="H572" i="11" s="1"/>
  <c r="C572" i="11"/>
  <c r="H59" i="6"/>
  <c r="I518" i="11" s="1"/>
  <c r="F518" i="11"/>
  <c r="G50" i="6"/>
  <c r="H509" i="11" s="1"/>
  <c r="C509" i="11"/>
  <c r="M235" i="6"/>
  <c r="N694" i="11" s="1"/>
  <c r="L694" i="11"/>
  <c r="G293" i="6"/>
  <c r="H752" i="11" s="1"/>
  <c r="C752" i="11"/>
  <c r="G249" i="6"/>
  <c r="H708" i="11" s="1"/>
  <c r="C708" i="11"/>
  <c r="G218" i="6"/>
  <c r="H677" i="11" s="1"/>
  <c r="C677" i="11"/>
  <c r="G146" i="6"/>
  <c r="C605" i="11"/>
  <c r="L116" i="6"/>
  <c r="M575" i="11" s="1"/>
  <c r="K575" i="11"/>
  <c r="M103" i="6"/>
  <c r="N562" i="11" s="1"/>
  <c r="L562" i="11"/>
  <c r="H68" i="6"/>
  <c r="I527" i="11" s="1"/>
  <c r="F527" i="11"/>
  <c r="M82" i="6"/>
  <c r="L541" i="11"/>
  <c r="L192" i="11"/>
  <c r="M192" i="5"/>
  <c r="N192" i="11" s="1"/>
  <c r="M94" i="6"/>
  <c r="N553" i="11" s="1"/>
  <c r="L553" i="11"/>
  <c r="L352" i="11"/>
  <c r="M352" i="5"/>
  <c r="N352" i="11" s="1"/>
  <c r="G367" i="6"/>
  <c r="H826" i="11" s="1"/>
  <c r="C826" i="11"/>
  <c r="G362" i="6"/>
  <c r="H821" i="11" s="1"/>
  <c r="C821" i="11"/>
  <c r="G298" i="6"/>
  <c r="H757" i="11" s="1"/>
  <c r="C757" i="11"/>
  <c r="G169" i="6"/>
  <c r="H628" i="11" s="1"/>
  <c r="C628" i="11"/>
  <c r="G221" i="6"/>
  <c r="H680" i="11" s="1"/>
  <c r="C680" i="11"/>
  <c r="G269" i="6"/>
  <c r="H728" i="11" s="1"/>
  <c r="C728" i="11"/>
  <c r="G170" i="6"/>
  <c r="H629" i="11" s="1"/>
  <c r="C629" i="11"/>
  <c r="H138" i="6"/>
  <c r="I597" i="11" s="1"/>
  <c r="F597" i="11"/>
  <c r="M265" i="6"/>
  <c r="N724" i="11" s="1"/>
  <c r="L724" i="11"/>
  <c r="L411" i="11"/>
  <c r="M411" i="5"/>
  <c r="N411" i="11" s="1"/>
  <c r="L238" i="11"/>
  <c r="M238" i="5"/>
  <c r="N238" i="11" s="1"/>
  <c r="L403" i="11"/>
  <c r="M403" i="5"/>
  <c r="N403" i="11" s="1"/>
  <c r="L121" i="11"/>
  <c r="M121" i="5"/>
  <c r="N121" i="11" s="1"/>
  <c r="M192" i="6"/>
  <c r="L651" i="11"/>
  <c r="K442" i="11"/>
  <c r="L442" i="5"/>
  <c r="M4" i="6"/>
  <c r="L463" i="11"/>
  <c r="L286" i="11"/>
  <c r="M286" i="5"/>
  <c r="A355" i="1"/>
  <c r="A354" i="5"/>
  <c r="B354" i="11" s="1"/>
  <c r="M12" i="6"/>
  <c r="L471" i="11"/>
  <c r="A384" i="1"/>
  <c r="A383" i="5"/>
  <c r="B383" i="11" s="1"/>
  <c r="M360" i="6"/>
  <c r="N819" i="11" s="1"/>
  <c r="L819" i="11"/>
  <c r="M175" i="6"/>
  <c r="L634" i="11"/>
  <c r="A147" i="1"/>
  <c r="A146" i="5"/>
  <c r="B146" i="11" s="1"/>
  <c r="D66" i="10"/>
  <c r="E66" i="10" s="1"/>
  <c r="F66" i="10" s="1"/>
  <c r="M603" i="11"/>
  <c r="M245" i="6"/>
  <c r="L704" i="11"/>
  <c r="A452" i="1"/>
  <c r="A451" i="5"/>
  <c r="B451" i="11" s="1"/>
  <c r="H55" i="6"/>
  <c r="I514" i="11" s="1"/>
  <c r="F514" i="11"/>
  <c r="G372" i="6"/>
  <c r="H831" i="11" s="1"/>
  <c r="C831" i="11"/>
  <c r="G349" i="6"/>
  <c r="H808" i="11" s="1"/>
  <c r="C808" i="11"/>
  <c r="G312" i="6"/>
  <c r="H771" i="11" s="1"/>
  <c r="C771" i="11"/>
  <c r="G287" i="6"/>
  <c r="H746" i="11" s="1"/>
  <c r="C746" i="11"/>
  <c r="G225" i="6"/>
  <c r="H684" i="11" s="1"/>
  <c r="C684" i="11"/>
  <c r="G198" i="6"/>
  <c r="H657" i="11" s="1"/>
  <c r="C657" i="11"/>
  <c r="G149" i="6"/>
  <c r="H608" i="11" s="1"/>
  <c r="C608" i="11"/>
  <c r="G193" i="6"/>
  <c r="H652" i="11" s="1"/>
  <c r="C652" i="11"/>
  <c r="G154" i="6"/>
  <c r="H613" i="11" s="1"/>
  <c r="C613" i="11"/>
  <c r="G341" i="6"/>
  <c r="H800" i="11" s="1"/>
  <c r="C800" i="11"/>
  <c r="G210" i="6"/>
  <c r="H669" i="11" s="1"/>
  <c r="C669" i="11"/>
  <c r="H132" i="6"/>
  <c r="I591" i="11" s="1"/>
  <c r="F591" i="11"/>
  <c r="M153" i="6"/>
  <c r="N612" i="11" s="1"/>
  <c r="L612" i="11"/>
  <c r="H32" i="6"/>
  <c r="I491" i="11" s="1"/>
  <c r="F491" i="11"/>
  <c r="G116" i="10"/>
  <c r="G112" i="8"/>
  <c r="M265" i="5"/>
  <c r="N265" i="11" s="1"/>
  <c r="M48" i="5"/>
  <c r="N48" i="11" s="1"/>
  <c r="K111" i="11"/>
  <c r="L111" i="5"/>
  <c r="M111" i="11" s="1"/>
  <c r="L42" i="11"/>
  <c r="M42" i="5"/>
  <c r="N42" i="11" s="1"/>
  <c r="M329" i="6"/>
  <c r="L788" i="11"/>
  <c r="M160" i="6"/>
  <c r="L619" i="11"/>
  <c r="K325" i="11"/>
  <c r="L325" i="5"/>
  <c r="M325" i="11" s="1"/>
  <c r="K164" i="11"/>
  <c r="L164" i="5"/>
  <c r="M164" i="11" s="1"/>
  <c r="A103" i="1"/>
  <c r="A102" i="5"/>
  <c r="B102" i="11" s="1"/>
  <c r="C104" i="1"/>
  <c r="K295" i="11"/>
  <c r="L295" i="5"/>
  <c r="M295" i="11" s="1"/>
  <c r="K368" i="11"/>
  <c r="L368" i="5"/>
  <c r="M368" i="11" s="1"/>
  <c r="M45" i="6"/>
  <c r="L504" i="11"/>
  <c r="L122" i="11"/>
  <c r="M122" i="5"/>
  <c r="M114" i="6"/>
  <c r="N573" i="11" s="1"/>
  <c r="L573" i="11"/>
  <c r="C371" i="1"/>
  <c r="A370" i="5" s="1"/>
  <c r="B370" i="11" s="1"/>
  <c r="C424" i="1"/>
  <c r="A328" i="1"/>
  <c r="C183" i="1"/>
  <c r="G336" i="6"/>
  <c r="H795" i="11" s="1"/>
  <c r="C795" i="11"/>
  <c r="G296" i="6"/>
  <c r="H755" i="11" s="1"/>
  <c r="C755" i="11"/>
  <c r="L268" i="6"/>
  <c r="K727" i="11"/>
  <c r="G253" i="6"/>
  <c r="H712" i="11" s="1"/>
  <c r="C712" i="11"/>
  <c r="G246" i="6"/>
  <c r="H705" i="11" s="1"/>
  <c r="C705" i="11"/>
  <c r="G214" i="6"/>
  <c r="H673" i="11" s="1"/>
  <c r="C673" i="11"/>
  <c r="G200" i="6"/>
  <c r="H659" i="11" s="1"/>
  <c r="C659" i="11"/>
  <c r="H112" i="6"/>
  <c r="I571" i="11" s="1"/>
  <c r="F571" i="11"/>
  <c r="H28" i="6"/>
  <c r="I487" i="11" s="1"/>
  <c r="F487" i="11"/>
  <c r="G266" i="6"/>
  <c r="H725" i="11" s="1"/>
  <c r="C725" i="11"/>
  <c r="G4" i="6"/>
  <c r="H463" i="11" s="1"/>
  <c r="C463" i="11"/>
  <c r="H18" i="6"/>
  <c r="I477" i="11" s="1"/>
  <c r="F477" i="11"/>
  <c r="M63" i="6"/>
  <c r="N522" i="11" s="1"/>
  <c r="L522" i="11"/>
  <c r="L369" i="6"/>
  <c r="M828" i="11" s="1"/>
  <c r="K828" i="11"/>
  <c r="G348" i="6"/>
  <c r="H807" i="11" s="1"/>
  <c r="C807" i="11"/>
  <c r="G327" i="6"/>
  <c r="H786" i="11" s="1"/>
  <c r="C786" i="11"/>
  <c r="G302" i="6"/>
  <c r="H761" i="11" s="1"/>
  <c r="C761" i="11"/>
  <c r="G280" i="6"/>
  <c r="H739" i="11" s="1"/>
  <c r="C739" i="11"/>
  <c r="G264" i="6"/>
  <c r="H723" i="11" s="1"/>
  <c r="C723" i="11"/>
  <c r="G237" i="6"/>
  <c r="H696" i="11" s="1"/>
  <c r="C696" i="11"/>
  <c r="G224" i="6"/>
  <c r="H683" i="11" s="1"/>
  <c r="C683" i="11"/>
  <c r="G208" i="6"/>
  <c r="H667" i="11" s="1"/>
  <c r="C667" i="11"/>
  <c r="G196" i="6"/>
  <c r="H655" i="11" s="1"/>
  <c r="C655" i="11"/>
  <c r="G183" i="6"/>
  <c r="H642" i="11" s="1"/>
  <c r="C642" i="11"/>
  <c r="G166" i="6"/>
  <c r="H625" i="11" s="1"/>
  <c r="C625" i="11"/>
  <c r="G147" i="6"/>
  <c r="H606" i="11" s="1"/>
  <c r="C606" i="11"/>
  <c r="G45" i="6"/>
  <c r="C504" i="11"/>
  <c r="H11" i="6"/>
  <c r="I470" i="11" s="1"/>
  <c r="F470" i="11"/>
  <c r="M355" i="6"/>
  <c r="N814" i="11" s="1"/>
  <c r="L814" i="11"/>
  <c r="G283" i="6"/>
  <c r="H742" i="11" s="1"/>
  <c r="C742" i="11"/>
  <c r="G262" i="6"/>
  <c r="C721" i="11"/>
  <c r="G181" i="6"/>
  <c r="C640" i="11"/>
  <c r="G168" i="6"/>
  <c r="H627" i="11" s="1"/>
  <c r="C627" i="11"/>
  <c r="G153" i="6"/>
  <c r="H612" i="11" s="1"/>
  <c r="C612" i="11"/>
  <c r="L124" i="6"/>
  <c r="M583" i="11" s="1"/>
  <c r="K583" i="11"/>
  <c r="G255" i="6"/>
  <c r="H714" i="11" s="1"/>
  <c r="C714" i="11"/>
  <c r="G219" i="6"/>
  <c r="H678" i="11" s="1"/>
  <c r="C678" i="11"/>
  <c r="G202" i="6"/>
  <c r="H661" i="11" s="1"/>
  <c r="C661" i="11"/>
  <c r="G151" i="6"/>
  <c r="H610" i="11" s="1"/>
  <c r="C610" i="11"/>
  <c r="L132" i="6"/>
  <c r="M591" i="11" s="1"/>
  <c r="K591" i="11"/>
  <c r="H105" i="6"/>
  <c r="I564" i="11" s="1"/>
  <c r="F564" i="11"/>
  <c r="H99" i="6"/>
  <c r="I558" i="11" s="1"/>
  <c r="F558" i="11"/>
  <c r="H49" i="6"/>
  <c r="I508" i="11" s="1"/>
  <c r="F508" i="11"/>
  <c r="H72" i="6"/>
  <c r="I531" i="11" s="1"/>
  <c r="F531" i="11"/>
  <c r="L167" i="6"/>
  <c r="M626" i="11" s="1"/>
  <c r="K626" i="11"/>
  <c r="H31" i="6"/>
  <c r="I490" i="11" s="1"/>
  <c r="F490" i="11"/>
  <c r="D16" i="10"/>
  <c r="D46" i="10"/>
  <c r="D107" i="10"/>
  <c r="D38" i="8"/>
  <c r="G11" i="10"/>
  <c r="D31" i="10"/>
  <c r="E31" i="10" s="1"/>
  <c r="F31" i="10" s="1"/>
  <c r="M134" i="6"/>
  <c r="N593" i="11" s="1"/>
  <c r="L593" i="11"/>
  <c r="L197" i="6"/>
  <c r="M656" i="11" s="1"/>
  <c r="K656" i="11"/>
  <c r="G144" i="10"/>
  <c r="G39" i="10"/>
  <c r="G116" i="8"/>
  <c r="G123" i="10"/>
  <c r="L218" i="5"/>
  <c r="M218" i="11" s="1"/>
  <c r="M60" i="11"/>
  <c r="M383" i="11"/>
  <c r="M459" i="11"/>
  <c r="M253" i="11"/>
  <c r="L29" i="5"/>
  <c r="M29" i="11" s="1"/>
  <c r="M64" i="11"/>
  <c r="M18" i="6"/>
  <c r="L477" i="11"/>
  <c r="L19" i="11"/>
  <c r="M19" i="5"/>
  <c r="G23" i="8"/>
  <c r="N501" i="11"/>
  <c r="K276" i="11"/>
  <c r="L276" i="5"/>
  <c r="M276" i="11" s="1"/>
  <c r="L10" i="11"/>
  <c r="M10" i="5"/>
  <c r="N10" i="11" s="1"/>
  <c r="K441" i="11"/>
  <c r="L441" i="5"/>
  <c r="M441" i="11" s="1"/>
  <c r="G127" i="10"/>
  <c r="D129" i="10"/>
  <c r="E129" i="10" s="1"/>
  <c r="F129" i="10" s="1"/>
  <c r="M783" i="11"/>
  <c r="M262" i="6"/>
  <c r="L721" i="11"/>
  <c r="M144" i="6"/>
  <c r="L603" i="11"/>
  <c r="M29" i="6"/>
  <c r="L488" i="11"/>
  <c r="L379" i="11"/>
  <c r="M379" i="5"/>
  <c r="N379" i="11" s="1"/>
  <c r="L369" i="11"/>
  <c r="M369" i="5"/>
  <c r="N369" i="11" s="1"/>
  <c r="A352" i="1"/>
  <c r="A351" i="5"/>
  <c r="B351" i="11" s="1"/>
  <c r="C336" i="1"/>
  <c r="A334" i="5"/>
  <c r="B334" i="11" s="1"/>
  <c r="L260" i="11"/>
  <c r="M260" i="5"/>
  <c r="N260" i="11" s="1"/>
  <c r="C209" i="1"/>
  <c r="A207" i="5"/>
  <c r="B207" i="11" s="1"/>
  <c r="A112" i="1"/>
  <c r="A111" i="5"/>
  <c r="B111" i="11" s="1"/>
  <c r="L27" i="11"/>
  <c r="M27" i="5"/>
  <c r="N27" i="11" s="1"/>
  <c r="A418" i="1"/>
  <c r="A417" i="5"/>
  <c r="B417" i="11" s="1"/>
  <c r="C419" i="1"/>
  <c r="L55" i="11"/>
  <c r="M55" i="5"/>
  <c r="N55" i="11" s="1"/>
  <c r="L182" i="11"/>
  <c r="M182" i="5"/>
  <c r="N182" i="11" s="1"/>
  <c r="K159" i="11"/>
  <c r="L159" i="5"/>
  <c r="M159" i="11" s="1"/>
  <c r="L97" i="11"/>
  <c r="M97" i="5"/>
  <c r="N97" i="11" s="1"/>
  <c r="L388" i="11"/>
  <c r="M388" i="5"/>
  <c r="N388" i="11" s="1"/>
  <c r="K300" i="11"/>
  <c r="L300" i="5"/>
  <c r="M300" i="11" s="1"/>
  <c r="L244" i="11"/>
  <c r="M244" i="5"/>
  <c r="N244" i="11" s="1"/>
  <c r="A135" i="5"/>
  <c r="B135" i="11" s="1"/>
  <c r="A136" i="1"/>
  <c r="C137" i="1"/>
  <c r="L51" i="11"/>
  <c r="M51" i="5"/>
  <c r="L284" i="11"/>
  <c r="M284" i="5"/>
  <c r="N284" i="11" s="1"/>
  <c r="K414" i="11"/>
  <c r="L414" i="5"/>
  <c r="M414" i="11" s="1"/>
  <c r="M54" i="6"/>
  <c r="L513" i="11"/>
  <c r="L361" i="11"/>
  <c r="M361" i="5"/>
  <c r="N361" i="11" s="1"/>
  <c r="L143" i="11"/>
  <c r="M143" i="5"/>
  <c r="N143" i="11" s="1"/>
  <c r="L439" i="11"/>
  <c r="M439" i="5"/>
  <c r="N439" i="11" s="1"/>
  <c r="M323" i="6"/>
  <c r="L782" i="11"/>
  <c r="M280" i="6"/>
  <c r="L739" i="11"/>
  <c r="M113" i="6"/>
  <c r="L572" i="11"/>
  <c r="M93" i="6"/>
  <c r="L552" i="11"/>
  <c r="M7" i="5"/>
  <c r="N7" i="11" s="1"/>
  <c r="M64" i="6"/>
  <c r="N523" i="11" s="1"/>
  <c r="L523" i="11"/>
  <c r="L65" i="11"/>
  <c r="M65" i="5"/>
  <c r="G78" i="10"/>
  <c r="M634" i="11"/>
  <c r="M358" i="6"/>
  <c r="N817" i="11" s="1"/>
  <c r="L817" i="11"/>
  <c r="M181" i="6"/>
  <c r="L640" i="11"/>
  <c r="L146" i="6"/>
  <c r="K605" i="11"/>
  <c r="L245" i="6"/>
  <c r="K704" i="11"/>
  <c r="G360" i="6"/>
  <c r="C819" i="11"/>
  <c r="G294" i="6"/>
  <c r="H753" i="11" s="1"/>
  <c r="C753" i="11"/>
  <c r="G252" i="6"/>
  <c r="H711" i="11" s="1"/>
  <c r="C711" i="11"/>
  <c r="G243" i="6"/>
  <c r="H702" i="11" s="1"/>
  <c r="C702" i="11"/>
  <c r="G144" i="6"/>
  <c r="C603" i="11"/>
  <c r="M207" i="6"/>
  <c r="L666" i="11"/>
  <c r="C47" i="1"/>
  <c r="A45" i="5"/>
  <c r="B45" i="11" s="1"/>
  <c r="K163" i="11"/>
  <c r="L163" i="5"/>
  <c r="M163" i="11" s="1"/>
  <c r="M345" i="6"/>
  <c r="N804" i="11" s="1"/>
  <c r="L804" i="11"/>
  <c r="M25" i="6"/>
  <c r="N484" i="11" s="1"/>
  <c r="L484" i="11"/>
  <c r="A357" i="1"/>
  <c r="A356" i="5"/>
  <c r="B356" i="11" s="1"/>
  <c r="L305" i="11"/>
  <c r="M305" i="5"/>
  <c r="N305" i="11" s="1"/>
  <c r="M115" i="6"/>
  <c r="N574" i="11" s="1"/>
  <c r="L574" i="11"/>
  <c r="G345" i="6"/>
  <c r="H804" i="11" s="1"/>
  <c r="C804" i="11"/>
  <c r="G326" i="6"/>
  <c r="H785" i="11" s="1"/>
  <c r="C785" i="11"/>
  <c r="G232" i="6"/>
  <c r="H691" i="11" s="1"/>
  <c r="C691" i="11"/>
  <c r="G374" i="6"/>
  <c r="H833" i="11" s="1"/>
  <c r="C833" i="11"/>
  <c r="H25" i="6"/>
  <c r="I484" i="11" s="1"/>
  <c r="F484" i="11"/>
  <c r="L235" i="6"/>
  <c r="M694" i="11" s="1"/>
  <c r="K694" i="11"/>
  <c r="H128" i="6"/>
  <c r="I587" i="11" s="1"/>
  <c r="F587" i="11"/>
  <c r="M116" i="6"/>
  <c r="L575" i="11"/>
  <c r="L103" i="6"/>
  <c r="M562" i="11" s="1"/>
  <c r="K562" i="11"/>
  <c r="H35" i="6"/>
  <c r="I494" i="11" s="1"/>
  <c r="F494" i="11"/>
  <c r="H3" i="6"/>
  <c r="I462" i="11" s="1"/>
  <c r="F462" i="11"/>
  <c r="H42" i="6"/>
  <c r="I501" i="11" s="1"/>
  <c r="F501" i="11"/>
  <c r="M211" i="6"/>
  <c r="N670" i="11" s="1"/>
  <c r="L670" i="11"/>
  <c r="H137" i="6"/>
  <c r="I596" i="11" s="1"/>
  <c r="F596" i="11"/>
  <c r="H73" i="6"/>
  <c r="I532" i="11" s="1"/>
  <c r="F532" i="11"/>
  <c r="H48" i="6"/>
  <c r="I507" i="11" s="1"/>
  <c r="F507" i="11"/>
  <c r="D127" i="10"/>
  <c r="M317" i="6"/>
  <c r="L776" i="11"/>
  <c r="M197" i="6"/>
  <c r="L656" i="11"/>
  <c r="L398" i="11"/>
  <c r="M398" i="5"/>
  <c r="N398" i="11" s="1"/>
  <c r="L141" i="11"/>
  <c r="M141" i="5"/>
  <c r="N141" i="11" s="1"/>
  <c r="K12" i="11"/>
  <c r="L12" i="5"/>
  <c r="M12" i="11" s="1"/>
  <c r="L321" i="11"/>
  <c r="M321" i="5"/>
  <c r="N321" i="11" s="1"/>
  <c r="L444" i="11"/>
  <c r="M444" i="5"/>
  <c r="N444" i="11" s="1"/>
  <c r="L298" i="11"/>
  <c r="M298" i="5"/>
  <c r="N298" i="11" s="1"/>
  <c r="L99" i="11"/>
  <c r="M99" i="5"/>
  <c r="N99" i="11" s="1"/>
  <c r="G86" i="8"/>
  <c r="N659" i="11"/>
  <c r="L62" i="11"/>
  <c r="M62" i="5"/>
  <c r="M227" i="6"/>
  <c r="L686" i="11"/>
  <c r="A69" i="1"/>
  <c r="A68" i="5"/>
  <c r="B68" i="11" s="1"/>
  <c r="D148" i="10"/>
  <c r="E148" i="10" s="1"/>
  <c r="F148" i="10" s="1"/>
  <c r="G24" i="10"/>
  <c r="G92" i="10"/>
  <c r="G344" i="6"/>
  <c r="H803" i="11" s="1"/>
  <c r="C803" i="11"/>
  <c r="G240" i="6"/>
  <c r="H699" i="11" s="1"/>
  <c r="C699" i="11"/>
  <c r="G203" i="6"/>
  <c r="H662" i="11" s="1"/>
  <c r="C662" i="11"/>
  <c r="H39" i="6"/>
  <c r="I498" i="11" s="1"/>
  <c r="F498" i="11"/>
  <c r="L264" i="6"/>
  <c r="D108" i="10" s="1"/>
  <c r="E108" i="10" s="1"/>
  <c r="F108" i="10" s="1"/>
  <c r="K723" i="11"/>
  <c r="D43" i="10"/>
  <c r="G91" i="10"/>
  <c r="G28" i="10"/>
  <c r="L187" i="6"/>
  <c r="K646" i="11"/>
  <c r="L272" i="11"/>
  <c r="M272" i="5"/>
  <c r="N272" i="11" s="1"/>
  <c r="L145" i="11"/>
  <c r="M145" i="5"/>
  <c r="C409" i="1"/>
  <c r="A407" i="5"/>
  <c r="B407" i="11" s="1"/>
  <c r="A348" i="1"/>
  <c r="A347" i="5"/>
  <c r="B347" i="11" s="1"/>
  <c r="L98" i="11"/>
  <c r="M98" i="5"/>
  <c r="N98" i="11" s="1"/>
  <c r="M234" i="6"/>
  <c r="L693" i="11"/>
  <c r="G114" i="10"/>
  <c r="M311" i="6"/>
  <c r="N770" i="11" s="1"/>
  <c r="L770" i="11"/>
  <c r="A158" i="1"/>
  <c r="A157" i="5"/>
  <c r="B157" i="11" s="1"/>
  <c r="A230" i="1"/>
  <c r="A229" i="5"/>
  <c r="B229" i="11" s="1"/>
  <c r="C29" i="1"/>
  <c r="A370" i="1"/>
  <c r="A396" i="1"/>
  <c r="A395" i="5"/>
  <c r="B395" i="11" s="1"/>
  <c r="A26" i="1"/>
  <c r="A25" i="5"/>
  <c r="B25" i="11" s="1"/>
  <c r="A28" i="1"/>
  <c r="A182" i="1"/>
  <c r="G368" i="6"/>
  <c r="H827" i="11" s="1"/>
  <c r="C827" i="11"/>
  <c r="G351" i="6"/>
  <c r="H810" i="11" s="1"/>
  <c r="C810" i="11"/>
  <c r="G337" i="6"/>
  <c r="H796" i="11" s="1"/>
  <c r="C796" i="11"/>
  <c r="G308" i="6"/>
  <c r="C767" i="11"/>
  <c r="G364" i="6"/>
  <c r="H823" i="11" s="1"/>
  <c r="C823" i="11"/>
  <c r="G355" i="6"/>
  <c r="H814" i="11" s="1"/>
  <c r="C814" i="11"/>
  <c r="G330" i="6"/>
  <c r="H789" i="11" s="1"/>
  <c r="C789" i="11"/>
  <c r="G320" i="6"/>
  <c r="H779" i="11" s="1"/>
  <c r="C779" i="11"/>
  <c r="G311" i="6"/>
  <c r="H770" i="11" s="1"/>
  <c r="C770" i="11"/>
  <c r="G300" i="6"/>
  <c r="H759" i="11" s="1"/>
  <c r="C759" i="11"/>
  <c r="G282" i="6"/>
  <c r="C741" i="11"/>
  <c r="G310" i="6"/>
  <c r="H769" i="11" s="1"/>
  <c r="C769" i="11"/>
  <c r="G279" i="6"/>
  <c r="H738" i="11" s="1"/>
  <c r="C738" i="11"/>
  <c r="G259" i="6"/>
  <c r="H718" i="11" s="1"/>
  <c r="C718" i="11"/>
  <c r="G223" i="6"/>
  <c r="H682" i="11" s="1"/>
  <c r="C682" i="11"/>
  <c r="G180" i="6"/>
  <c r="H639" i="11" s="1"/>
  <c r="C639" i="11"/>
  <c r="G171" i="6"/>
  <c r="H630" i="11" s="1"/>
  <c r="C630" i="11"/>
  <c r="G158" i="6"/>
  <c r="H617" i="11" s="1"/>
  <c r="C617" i="11"/>
  <c r="G148" i="6"/>
  <c r="C607" i="11"/>
  <c r="H123" i="6"/>
  <c r="I582" i="11" s="1"/>
  <c r="F582" i="11"/>
  <c r="G74" i="6"/>
  <c r="H533" i="11" s="1"/>
  <c r="C533" i="11"/>
  <c r="G68" i="6"/>
  <c r="H527" i="11" s="1"/>
  <c r="C527" i="11"/>
  <c r="H64" i="6"/>
  <c r="I523" i="11" s="1"/>
  <c r="F523" i="11"/>
  <c r="H58" i="6"/>
  <c r="I517" i="11" s="1"/>
  <c r="F517" i="11"/>
  <c r="L8" i="6"/>
  <c r="M467" i="11" s="1"/>
  <c r="K467" i="11"/>
  <c r="G226" i="6"/>
  <c r="H685" i="11" s="1"/>
  <c r="C685" i="11"/>
  <c r="G188" i="6"/>
  <c r="C647" i="11"/>
  <c r="H119" i="6"/>
  <c r="I578" i="11" s="1"/>
  <c r="F578" i="11"/>
  <c r="G75" i="6"/>
  <c r="H534" i="11" s="1"/>
  <c r="C534" i="11"/>
  <c r="G19" i="6"/>
  <c r="H478" i="11" s="1"/>
  <c r="C478" i="11"/>
  <c r="G376" i="6"/>
  <c r="H835" i="11" s="1"/>
  <c r="C835" i="11"/>
  <c r="G354" i="6"/>
  <c r="H813" i="11" s="1"/>
  <c r="C813" i="11"/>
  <c r="G316" i="6"/>
  <c r="H775" i="11" s="1"/>
  <c r="C775" i="11"/>
  <c r="G278" i="6"/>
  <c r="H737" i="11" s="1"/>
  <c r="C737" i="11"/>
  <c r="G245" i="6"/>
  <c r="C704" i="11"/>
  <c r="G233" i="6"/>
  <c r="H692" i="11" s="1"/>
  <c r="C692" i="11"/>
  <c r="G204" i="6"/>
  <c r="C663" i="11"/>
  <c r="G178" i="6"/>
  <c r="C637" i="11"/>
  <c r="G122" i="6"/>
  <c r="H581" i="11" s="1"/>
  <c r="G379" i="6"/>
  <c r="H838" i="11" s="1"/>
  <c r="C838" i="11"/>
  <c r="M369" i="6"/>
  <c r="L828" i="11"/>
  <c r="G98" i="6"/>
  <c r="H557" i="11" s="1"/>
  <c r="C557" i="11"/>
  <c r="G89" i="6"/>
  <c r="H548" i="11" s="1"/>
  <c r="C548" i="11"/>
  <c r="G51" i="6"/>
  <c r="H510" i="11" s="1"/>
  <c r="H27" i="6"/>
  <c r="I486" i="11" s="1"/>
  <c r="F486" i="11"/>
  <c r="G350" i="6"/>
  <c r="H809" i="11" s="1"/>
  <c r="C809" i="11"/>
  <c r="H121" i="6"/>
  <c r="I580" i="11" s="1"/>
  <c r="F580" i="11"/>
  <c r="G97" i="6"/>
  <c r="H556" i="11" s="1"/>
  <c r="C556" i="11"/>
  <c r="H61" i="6"/>
  <c r="I520" i="11" s="1"/>
  <c r="F520" i="11"/>
  <c r="H46" i="6"/>
  <c r="I505" i="11" s="1"/>
  <c r="F505" i="11"/>
  <c r="G15" i="6"/>
  <c r="C474" i="11"/>
  <c r="L192" i="6"/>
  <c r="M651" i="11" s="1"/>
  <c r="K651" i="11"/>
  <c r="M132" i="6"/>
  <c r="N591" i="11" s="1"/>
  <c r="L591" i="11"/>
  <c r="H37" i="6"/>
  <c r="I496" i="11" s="1"/>
  <c r="F496" i="11"/>
  <c r="H9" i="6"/>
  <c r="I468" i="11" s="1"/>
  <c r="F468" i="11"/>
  <c r="H136" i="6"/>
  <c r="I595" i="11" s="1"/>
  <c r="F595" i="11"/>
  <c r="H133" i="6"/>
  <c r="I592" i="11" s="1"/>
  <c r="F592" i="11"/>
  <c r="H116" i="6"/>
  <c r="I575" i="11" s="1"/>
  <c r="F575" i="11"/>
  <c r="H65" i="6"/>
  <c r="I524" i="11" s="1"/>
  <c r="F524" i="11"/>
  <c r="D65" i="10"/>
  <c r="E65" i="10" s="1"/>
  <c r="F65" i="10" s="1"/>
  <c r="D116" i="8"/>
  <c r="G148" i="10"/>
  <c r="D53" i="10"/>
  <c r="E53" i="10" s="1"/>
  <c r="F53" i="10" s="1"/>
  <c r="M155" i="6"/>
  <c r="N614" i="11" s="1"/>
  <c r="L614" i="11"/>
  <c r="D91" i="10"/>
  <c r="G105" i="10"/>
  <c r="G23" i="10"/>
  <c r="G17" i="10"/>
  <c r="M401" i="5"/>
  <c r="N401" i="11" s="1"/>
  <c r="M458" i="11"/>
  <c r="L192" i="5"/>
  <c r="M192" i="11" s="1"/>
  <c r="M286" i="11"/>
  <c r="M234" i="11"/>
  <c r="M459" i="5"/>
  <c r="N459" i="11" s="1"/>
  <c r="M242" i="6"/>
  <c r="N701" i="11" s="1"/>
  <c r="L701" i="11"/>
  <c r="M135" i="6"/>
  <c r="N594" i="11" s="1"/>
  <c r="L594" i="11"/>
  <c r="L400" i="11"/>
  <c r="M400" i="5"/>
  <c r="N400" i="11" s="1"/>
  <c r="L385" i="11"/>
  <c r="M385" i="5"/>
  <c r="N385" i="11" s="1"/>
  <c r="L317" i="11"/>
  <c r="M317" i="5"/>
  <c r="N317" i="11" s="1"/>
  <c r="L277" i="11"/>
  <c r="M277" i="5"/>
  <c r="N277" i="11" s="1"/>
  <c r="A238" i="1"/>
  <c r="A237" i="5"/>
  <c r="B237" i="11" s="1"/>
  <c r="C239" i="1"/>
  <c r="L96" i="11"/>
  <c r="M96" i="5"/>
  <c r="N96" i="11" s="1"/>
  <c r="K79" i="11"/>
  <c r="L79" i="5"/>
  <c r="M79" i="11" s="1"/>
  <c r="C39" i="1"/>
  <c r="A37" i="5"/>
  <c r="B37" i="11" s="1"/>
  <c r="L337" i="11"/>
  <c r="M337" i="5"/>
  <c r="N337" i="11" s="1"/>
  <c r="K10" i="11"/>
  <c r="L10" i="5"/>
  <c r="M10" i="11" s="1"/>
  <c r="M199" i="6"/>
  <c r="N658" i="11" s="1"/>
  <c r="L658" i="11"/>
  <c r="L283" i="11"/>
  <c r="M283" i="5"/>
  <c r="N283" i="11" s="1"/>
  <c r="L134" i="6"/>
  <c r="M593" i="11" s="1"/>
  <c r="K593" i="11"/>
  <c r="L331" i="11"/>
  <c r="M331" i="5"/>
  <c r="N331" i="11" s="1"/>
  <c r="K305" i="11"/>
  <c r="L305" i="5"/>
  <c r="M305" i="11" s="1"/>
  <c r="L204" i="11"/>
  <c r="M204" i="5"/>
  <c r="N204" i="11" s="1"/>
  <c r="L82" i="11"/>
  <c r="M82" i="5"/>
  <c r="N82" i="11" s="1"/>
  <c r="A61" i="5"/>
  <c r="B61" i="11" s="1"/>
  <c r="A62" i="1"/>
  <c r="L38" i="11"/>
  <c r="M38" i="5"/>
  <c r="N38" i="11" s="1"/>
  <c r="K27" i="11"/>
  <c r="L27" i="5"/>
  <c r="A267" i="1"/>
  <c r="A266" i="5"/>
  <c r="B266" i="11" s="1"/>
  <c r="M148" i="6"/>
  <c r="N607" i="11" s="1"/>
  <c r="L607" i="11"/>
  <c r="L254" i="11"/>
  <c r="M254" i="5"/>
  <c r="N254" i="11" s="1"/>
  <c r="M190" i="6"/>
  <c r="N649" i="11" s="1"/>
  <c r="L649" i="11"/>
  <c r="M147" i="6"/>
  <c r="N606" i="11" s="1"/>
  <c r="L606" i="11"/>
  <c r="M19" i="6"/>
  <c r="N478" i="11" s="1"/>
  <c r="L478" i="11"/>
  <c r="K327" i="11"/>
  <c r="L327" i="5"/>
  <c r="M327" i="11" s="1"/>
  <c r="K309" i="11"/>
  <c r="L309" i="5"/>
  <c r="L300" i="11"/>
  <c r="M300" i="5"/>
  <c r="N300" i="11" s="1"/>
  <c r="C233" i="1"/>
  <c r="A231" i="5"/>
  <c r="B231" i="11" s="1"/>
  <c r="L386" i="11"/>
  <c r="M386" i="5"/>
  <c r="C360" i="1"/>
  <c r="A358" i="5"/>
  <c r="B358" i="11" s="1"/>
  <c r="D126" i="10"/>
  <c r="E126" i="10" s="1"/>
  <c r="F126" i="10" s="1"/>
  <c r="D11" i="10"/>
  <c r="E11" i="10" s="1"/>
  <c r="F11" i="10" s="1"/>
  <c r="M477" i="11"/>
  <c r="L119" i="6"/>
  <c r="M578" i="11" s="1"/>
  <c r="K578" i="11"/>
  <c r="A269" i="1"/>
  <c r="A268" i="5"/>
  <c r="B268" i="11" s="1"/>
  <c r="L94" i="11"/>
  <c r="M94" i="5"/>
  <c r="N94" i="11" s="1"/>
  <c r="D113" i="10"/>
  <c r="E113" i="10" s="1"/>
  <c r="F113" i="10" s="1"/>
  <c r="M735" i="11"/>
  <c r="M359" i="6"/>
  <c r="L818" i="11"/>
  <c r="M252" i="6"/>
  <c r="L711" i="11"/>
  <c r="L454" i="11"/>
  <c r="M454" i="5"/>
  <c r="N454" i="11" s="1"/>
  <c r="L263" i="11"/>
  <c r="M263" i="5"/>
  <c r="N263" i="11" s="1"/>
  <c r="C405" i="1"/>
  <c r="A403" i="5"/>
  <c r="B403" i="11" s="1"/>
  <c r="G129" i="6"/>
  <c r="H588" i="11" s="1"/>
  <c r="G38" i="6"/>
  <c r="H497" i="11" s="1"/>
  <c r="D60" i="8"/>
  <c r="E60" i="8" s="1"/>
  <c r="F60" i="8" s="1"/>
  <c r="G27" i="6"/>
  <c r="H486" i="11" s="1"/>
  <c r="G119" i="6"/>
  <c r="G120" i="6"/>
  <c r="H579" i="11" s="1"/>
  <c r="D81" i="10"/>
  <c r="D135" i="10"/>
  <c r="D46" i="8"/>
  <c r="E46" i="8" s="1"/>
  <c r="F46" i="8" s="1"/>
  <c r="D151" i="8"/>
  <c r="E151" i="8" s="1"/>
  <c r="F151" i="8" s="1"/>
  <c r="D99" i="8"/>
  <c r="E99" i="8" s="1"/>
  <c r="F99" i="8" s="1"/>
  <c r="G72" i="6"/>
  <c r="H531" i="11" s="1"/>
  <c r="G66" i="6"/>
  <c r="H525" i="11" s="1"/>
  <c r="G24" i="6"/>
  <c r="H483" i="11" s="1"/>
  <c r="G100" i="6"/>
  <c r="H559" i="11" s="1"/>
  <c r="G9" i="6"/>
  <c r="H468" i="11" s="1"/>
  <c r="G70" i="8"/>
  <c r="G137" i="10"/>
  <c r="D74" i="8"/>
  <c r="E74" i="8" s="1"/>
  <c r="F74" i="8" s="1"/>
  <c r="D8" i="8"/>
  <c r="E8" i="8" s="1"/>
  <c r="F8" i="8" s="1"/>
  <c r="G8" i="8"/>
  <c r="D10" i="8"/>
  <c r="E10" i="8" s="1"/>
  <c r="F10" i="8" s="1"/>
  <c r="G10" i="8"/>
  <c r="G121" i="6"/>
  <c r="H580" i="11" s="1"/>
  <c r="G29" i="6"/>
  <c r="D93" i="10"/>
  <c r="E93" i="10" s="1"/>
  <c r="F93" i="10" s="1"/>
  <c r="G114" i="6"/>
  <c r="H573" i="11" s="1"/>
  <c r="G111" i="6"/>
  <c r="H570" i="11" s="1"/>
  <c r="G31" i="6"/>
  <c r="H490" i="11" s="1"/>
  <c r="G117" i="6"/>
  <c r="H576" i="11" s="1"/>
  <c r="G3" i="6"/>
  <c r="H462" i="11" s="1"/>
  <c r="G141" i="8"/>
  <c r="G101" i="6"/>
  <c r="H560" i="11" s="1"/>
  <c r="D51" i="8"/>
  <c r="E51" i="8" s="1"/>
  <c r="F51" i="8" s="1"/>
  <c r="G51" i="8"/>
  <c r="G48" i="6"/>
  <c r="H507" i="11" s="1"/>
  <c r="G70" i="10"/>
  <c r="G49" i="8"/>
  <c r="G147" i="10"/>
  <c r="G118" i="6"/>
  <c r="D101" i="8"/>
  <c r="E101" i="8" s="1"/>
  <c r="F101" i="8" s="1"/>
  <c r="G101" i="8"/>
  <c r="G60" i="10"/>
  <c r="D85" i="10"/>
  <c r="E85" i="10" s="1"/>
  <c r="F85" i="10" s="1"/>
  <c r="G85" i="10"/>
  <c r="G135" i="8"/>
  <c r="D109" i="8"/>
  <c r="G109" i="8"/>
  <c r="G49" i="10"/>
  <c r="G25" i="6"/>
  <c r="H484" i="11" s="1"/>
  <c r="G115" i="6"/>
  <c r="H574" i="11" s="1"/>
  <c r="G134" i="6"/>
  <c r="H593" i="11" s="1"/>
  <c r="D141" i="10"/>
  <c r="E141" i="10" s="1"/>
  <c r="F141" i="10" s="1"/>
  <c r="G141" i="10"/>
  <c r="G101" i="10"/>
  <c r="D84" i="10"/>
  <c r="E84" i="10" s="1"/>
  <c r="F84" i="10" s="1"/>
  <c r="G84" i="10"/>
  <c r="G135" i="10"/>
  <c r="G74" i="10"/>
  <c r="D8" i="10"/>
  <c r="E8" i="10" s="1"/>
  <c r="F8" i="10" s="1"/>
  <c r="G8" i="10"/>
  <c r="G56" i="10"/>
  <c r="G137" i="6"/>
  <c r="H596" i="11" s="1"/>
  <c r="G61" i="6"/>
  <c r="H520" i="11" s="1"/>
  <c r="G46" i="6"/>
  <c r="H505" i="11" s="1"/>
  <c r="G37" i="6"/>
  <c r="H496" i="11" s="1"/>
  <c r="G60" i="8"/>
  <c r="G123" i="6"/>
  <c r="H582" i="11" s="1"/>
  <c r="G39" i="6"/>
  <c r="H498" i="11" s="1"/>
  <c r="D51" i="10"/>
  <c r="G51" i="10"/>
  <c r="G31" i="8"/>
  <c r="E92" i="10"/>
  <c r="F92" i="10" s="1"/>
  <c r="E127" i="10"/>
  <c r="F127" i="10" s="1"/>
  <c r="E3" i="10"/>
  <c r="F3" i="10" s="1"/>
  <c r="E128" i="10"/>
  <c r="F128" i="10" s="1"/>
  <c r="E28" i="10"/>
  <c r="F28" i="10" s="1"/>
  <c r="E16" i="10"/>
  <c r="F16" i="10" s="1"/>
  <c r="E151" i="10"/>
  <c r="F151" i="10" s="1"/>
  <c r="E7" i="10"/>
  <c r="F7" i="10" s="1"/>
  <c r="E51" i="10"/>
  <c r="F51" i="10" s="1"/>
  <c r="E63" i="10"/>
  <c r="F63" i="10" s="1"/>
  <c r="E42" i="10"/>
  <c r="F42" i="10" s="1"/>
  <c r="E46" i="10"/>
  <c r="F46" i="10" s="1"/>
  <c r="E123" i="10"/>
  <c r="F123" i="10" s="1"/>
  <c r="E17" i="10"/>
  <c r="F17" i="10" s="1"/>
  <c r="E37" i="10"/>
  <c r="F37" i="10" s="1"/>
  <c r="E39" i="10"/>
  <c r="F39" i="10" s="1"/>
  <c r="E43" i="10"/>
  <c r="F43" i="10" s="1"/>
  <c r="E98" i="10"/>
  <c r="F98" i="10" s="1"/>
  <c r="E135" i="10"/>
  <c r="F135" i="10" s="1"/>
  <c r="E78" i="10"/>
  <c r="F78" i="10" s="1"/>
  <c r="E18" i="10"/>
  <c r="F18" i="10" s="1"/>
  <c r="E107" i="10"/>
  <c r="F107" i="10" s="1"/>
  <c r="E150" i="10"/>
  <c r="F150" i="10" s="1"/>
  <c r="E25" i="10"/>
  <c r="F25" i="10" s="1"/>
  <c r="E134" i="10"/>
  <c r="F134" i="10" s="1"/>
  <c r="E81" i="10"/>
  <c r="F81" i="10" s="1"/>
  <c r="E136" i="10"/>
  <c r="F136" i="10" s="1"/>
  <c r="E9" i="10"/>
  <c r="F9" i="10" s="1"/>
  <c r="E99" i="10"/>
  <c r="F99" i="10" s="1"/>
  <c r="E71" i="10"/>
  <c r="F71" i="10" s="1"/>
  <c r="E23" i="10"/>
  <c r="F23" i="10" s="1"/>
  <c r="E116" i="10"/>
  <c r="F116" i="10" s="1"/>
  <c r="E79" i="10"/>
  <c r="F79" i="10" s="1"/>
  <c r="E119" i="8"/>
  <c r="F119" i="8" s="1"/>
  <c r="E63" i="8"/>
  <c r="F63" i="8" s="1"/>
  <c r="E77" i="8"/>
  <c r="F77" i="8" s="1"/>
  <c r="E37" i="8"/>
  <c r="F37" i="8" s="1"/>
  <c r="E38" i="8"/>
  <c r="F38" i="8" s="1"/>
  <c r="E143" i="8"/>
  <c r="F143" i="8" s="1"/>
  <c r="E92" i="8"/>
  <c r="F92" i="8" s="1"/>
  <c r="E43" i="8"/>
  <c r="F43" i="8" s="1"/>
  <c r="E98" i="8"/>
  <c r="F98" i="8" s="1"/>
  <c r="E65" i="8"/>
  <c r="F65" i="8" s="1"/>
  <c r="E150" i="8"/>
  <c r="F150" i="8" s="1"/>
  <c r="E23" i="8"/>
  <c r="F23" i="8" s="1"/>
  <c r="E116" i="8"/>
  <c r="F116" i="8" s="1"/>
  <c r="D74" i="10"/>
  <c r="G110" i="6"/>
  <c r="G105" i="6"/>
  <c r="H564" i="11" s="1"/>
  <c r="G131" i="6"/>
  <c r="H590" i="11" s="1"/>
  <c r="G43" i="6"/>
  <c r="H502" i="11" s="1"/>
  <c r="G47" i="6"/>
  <c r="H506" i="11" s="1"/>
  <c r="G22" i="6"/>
  <c r="G18" i="6"/>
  <c r="G64" i="6"/>
  <c r="G58" i="6"/>
  <c r="H517" i="11" s="1"/>
  <c r="G109" i="6"/>
  <c r="H568" i="11" s="1"/>
  <c r="G30" i="6"/>
  <c r="H489" i="11" s="1"/>
  <c r="G138" i="6"/>
  <c r="H597" i="11" s="1"/>
  <c r="G26" i="6"/>
  <c r="H485" i="11" s="1"/>
  <c r="G2" i="6"/>
  <c r="H461" i="11" s="1"/>
  <c r="G57" i="6"/>
  <c r="H516" i="11" s="1"/>
  <c r="G36" i="6"/>
  <c r="H495" i="11" s="1"/>
  <c r="G28" i="6"/>
  <c r="H487" i="11" s="1"/>
  <c r="G132" i="6"/>
  <c r="H591" i="11" s="1"/>
  <c r="G126" i="6"/>
  <c r="H585" i="11" s="1"/>
  <c r="G102" i="6"/>
  <c r="G136" i="6"/>
  <c r="H595" i="11" s="1"/>
  <c r="G130" i="6"/>
  <c r="H589" i="11" s="1"/>
  <c r="G62" i="6"/>
  <c r="H521" i="11" s="1"/>
  <c r="G53" i="6"/>
  <c r="H512" i="11" s="1"/>
  <c r="G128" i="6"/>
  <c r="H587" i="11" s="1"/>
  <c r="G73" i="6"/>
  <c r="H532" i="11" s="1"/>
  <c r="G69" i="6"/>
  <c r="G67" i="6"/>
  <c r="H526" i="11" s="1"/>
  <c r="G65" i="6"/>
  <c r="H524" i="11" s="1"/>
  <c r="G63" i="6"/>
  <c r="H522" i="11" s="1"/>
  <c r="G60" i="6"/>
  <c r="H519" i="11" s="1"/>
  <c r="G34" i="6"/>
  <c r="H493" i="11" s="1"/>
  <c r="G133" i="6"/>
  <c r="H592" i="11" s="1"/>
  <c r="G112" i="6"/>
  <c r="H571" i="11" s="1"/>
  <c r="G106" i="6"/>
  <c r="G14" i="6"/>
  <c r="H473" i="11" s="1"/>
  <c r="G59" i="6"/>
  <c r="H518" i="11" s="1"/>
  <c r="G10" i="6"/>
  <c r="H469" i="11" s="1"/>
  <c r="G116" i="6"/>
  <c r="G55" i="6"/>
  <c r="H514" i="11" s="1"/>
  <c r="G44" i="6"/>
  <c r="H503" i="11" s="1"/>
  <c r="G17" i="6"/>
  <c r="H476" i="11" s="1"/>
  <c r="G99" i="6"/>
  <c r="H558" i="11" s="1"/>
  <c r="G56" i="6"/>
  <c r="H515" i="11" s="1"/>
  <c r="G23" i="6"/>
  <c r="G11" i="6"/>
  <c r="H470" i="11" s="1"/>
  <c r="C436" i="1"/>
  <c r="A435" i="1"/>
  <c r="C372" i="1"/>
  <c r="A371" i="5" s="1"/>
  <c r="B371" i="11" s="1"/>
  <c r="C380" i="1"/>
  <c r="A379" i="1"/>
  <c r="C216" i="1"/>
  <c r="A215" i="5" s="1"/>
  <c r="B215" i="11" s="1"/>
  <c r="A215" i="1"/>
  <c r="A119" i="1"/>
  <c r="C120" i="1"/>
  <c r="A119" i="5" s="1"/>
  <c r="B119" i="11" s="1"/>
  <c r="C456" i="1"/>
  <c r="A455" i="1"/>
  <c r="C323" i="1"/>
  <c r="A322" i="1"/>
  <c r="C194" i="1"/>
  <c r="A193" i="5" s="1"/>
  <c r="B193" i="11" s="1"/>
  <c r="A193" i="1"/>
  <c r="C346" i="1"/>
  <c r="A345" i="1"/>
  <c r="C445" i="1"/>
  <c r="A444" i="5" s="1"/>
  <c r="B444" i="11" s="1"/>
  <c r="A444" i="1"/>
  <c r="C377" i="1"/>
  <c r="A376" i="1"/>
  <c r="C293" i="1"/>
  <c r="A292" i="5" s="1"/>
  <c r="B292" i="11" s="1"/>
  <c r="A292" i="1"/>
  <c r="A203" i="1"/>
  <c r="C204" i="1"/>
  <c r="A203" i="5" s="1"/>
  <c r="B203" i="11" s="1"/>
  <c r="C43" i="1"/>
  <c r="A42" i="5" s="1"/>
  <c r="B42" i="11" s="1"/>
  <c r="A42" i="1"/>
  <c r="A412" i="1"/>
  <c r="C413" i="1"/>
  <c r="C131" i="1"/>
  <c r="A130" i="5" s="1"/>
  <c r="B130" i="11" s="1"/>
  <c r="A130" i="1"/>
  <c r="C228" i="1"/>
  <c r="A227" i="1"/>
  <c r="C303" i="1"/>
  <c r="A302" i="5" s="1"/>
  <c r="B302" i="11" s="1"/>
  <c r="A302" i="1"/>
  <c r="C257" i="1"/>
  <c r="A256" i="5" s="1"/>
  <c r="B256" i="11" s="1"/>
  <c r="A256" i="1"/>
  <c r="C429" i="1"/>
  <c r="A428" i="1"/>
  <c r="C179" i="1"/>
  <c r="A178" i="5" s="1"/>
  <c r="B178" i="11" s="1"/>
  <c r="A178" i="1"/>
  <c r="C97" i="1"/>
  <c r="A96" i="5" s="1"/>
  <c r="B96" i="11" s="1"/>
  <c r="A96" i="1"/>
  <c r="C15" i="1"/>
  <c r="A14" i="1"/>
  <c r="C74" i="1"/>
  <c r="A73" i="5" s="1"/>
  <c r="B73" i="11" s="1"/>
  <c r="A73" i="1"/>
  <c r="C342" i="1"/>
  <c r="A341" i="5" s="1"/>
  <c r="B341" i="11" s="1"/>
  <c r="A341" i="1"/>
  <c r="C279" i="1"/>
  <c r="A278" i="1"/>
  <c r="A85" i="1"/>
  <c r="C313" i="1"/>
  <c r="A312" i="5" s="1"/>
  <c r="B312" i="11" s="1"/>
  <c r="A312" i="1"/>
  <c r="C400" i="1"/>
  <c r="A399" i="1"/>
  <c r="C319" i="1"/>
  <c r="A318" i="1"/>
  <c r="C286" i="1"/>
  <c r="A285" i="1"/>
  <c r="C114" i="1"/>
  <c r="A113" i="1"/>
  <c r="C449" i="1"/>
  <c r="A448" i="1"/>
  <c r="C92" i="1"/>
  <c r="A91" i="1"/>
  <c r="A59" i="1"/>
  <c r="C60" i="1"/>
  <c r="C56" i="1"/>
  <c r="A55" i="1"/>
  <c r="N782" i="11" l="1"/>
  <c r="G129" i="8"/>
  <c r="N51" i="11"/>
  <c r="A335" i="5"/>
  <c r="B335" i="11" s="1"/>
  <c r="C337" i="1"/>
  <c r="A336" i="1"/>
  <c r="N488" i="11"/>
  <c r="G17" i="8"/>
  <c r="D108" i="8"/>
  <c r="E108" i="8" s="1"/>
  <c r="F108" i="8" s="1"/>
  <c r="H721" i="11"/>
  <c r="D24" i="8"/>
  <c r="E24" i="8" s="1"/>
  <c r="F24" i="8" s="1"/>
  <c r="H504" i="11"/>
  <c r="A191" i="1"/>
  <c r="A190" i="5"/>
  <c r="B190" i="11" s="1"/>
  <c r="A106" i="5"/>
  <c r="B106" i="11" s="1"/>
  <c r="A107" i="1"/>
  <c r="C108" i="1"/>
  <c r="D31" i="8"/>
  <c r="E31" i="8" s="1"/>
  <c r="F31" i="8" s="1"/>
  <c r="H523" i="11"/>
  <c r="D59" i="8"/>
  <c r="E59" i="8" s="1"/>
  <c r="F59" i="8" s="1"/>
  <c r="H577" i="11"/>
  <c r="G35" i="8"/>
  <c r="D17" i="8"/>
  <c r="E17" i="8" s="1"/>
  <c r="F17" i="8" s="1"/>
  <c r="H488" i="11"/>
  <c r="D102" i="8"/>
  <c r="E102" i="8" s="1"/>
  <c r="F102" i="8" s="1"/>
  <c r="N286" i="11"/>
  <c r="A433" i="1"/>
  <c r="A432" i="5"/>
  <c r="B432" i="11" s="1"/>
  <c r="D144" i="8"/>
  <c r="E144" i="8" s="1"/>
  <c r="F144" i="8" s="1"/>
  <c r="H825" i="11"/>
  <c r="D35" i="8"/>
  <c r="E35" i="8" s="1"/>
  <c r="F35" i="8" s="1"/>
  <c r="M309" i="11"/>
  <c r="N656" i="11"/>
  <c r="D85" i="8"/>
  <c r="E85" i="8" s="1"/>
  <c r="F85" i="8" s="1"/>
  <c r="G85" i="8"/>
  <c r="G46" i="8"/>
  <c r="N552" i="11"/>
  <c r="C138" i="1"/>
  <c r="A136" i="5"/>
  <c r="B136" i="11" s="1"/>
  <c r="A137" i="1"/>
  <c r="N603" i="11"/>
  <c r="G66" i="8"/>
  <c r="N482" i="11"/>
  <c r="G16" i="8"/>
  <c r="A161" i="1"/>
  <c r="A160" i="5"/>
  <c r="B160" i="11" s="1"/>
  <c r="C162" i="1"/>
  <c r="G42" i="8"/>
  <c r="N543" i="11"/>
  <c r="D42" i="8"/>
  <c r="E42" i="8" s="1"/>
  <c r="F42" i="8" s="1"/>
  <c r="G136" i="8"/>
  <c r="N801" i="11"/>
  <c r="D130" i="8"/>
  <c r="E130" i="8" s="1"/>
  <c r="F130" i="8" s="1"/>
  <c r="H787" i="11"/>
  <c r="G15" i="8"/>
  <c r="N481" i="11"/>
  <c r="N792" i="11"/>
  <c r="G134" i="8"/>
  <c r="N841" i="11"/>
  <c r="G151" i="8"/>
  <c r="N420" i="11"/>
  <c r="A5" i="1"/>
  <c r="A4" i="5"/>
  <c r="C6" i="1"/>
  <c r="A36" i="1"/>
  <c r="A35" i="5"/>
  <c r="B35" i="11" s="1"/>
  <c r="N740" i="11"/>
  <c r="G115" i="8"/>
  <c r="N565" i="11"/>
  <c r="G52" i="8"/>
  <c r="A166" i="1"/>
  <c r="A165" i="5"/>
  <c r="B165" i="11" s="1"/>
  <c r="C167" i="1"/>
  <c r="C86" i="1"/>
  <c r="A85" i="5" s="1"/>
  <c r="B85" i="11" s="1"/>
  <c r="A413" i="1"/>
  <c r="A412" i="5"/>
  <c r="B412" i="11" s="1"/>
  <c r="D15" i="8"/>
  <c r="E15" i="8" s="1"/>
  <c r="F15" i="8" s="1"/>
  <c r="H481" i="11"/>
  <c r="D70" i="8"/>
  <c r="E70" i="8" s="1"/>
  <c r="F70" i="8" s="1"/>
  <c r="D136" i="8"/>
  <c r="E136" i="8" s="1"/>
  <c r="F136" i="8" s="1"/>
  <c r="A360" i="1"/>
  <c r="A359" i="5"/>
  <c r="B359" i="11" s="1"/>
  <c r="A239" i="1"/>
  <c r="A238" i="5"/>
  <c r="B238" i="11" s="1"/>
  <c r="D102" i="10"/>
  <c r="E102" i="10" s="1"/>
  <c r="F102" i="10" s="1"/>
  <c r="H704" i="11"/>
  <c r="D81" i="8"/>
  <c r="E81" i="8" s="1"/>
  <c r="F81" i="8" s="1"/>
  <c r="H647" i="11"/>
  <c r="D67" i="8"/>
  <c r="E67" i="8" s="1"/>
  <c r="F67" i="8" s="1"/>
  <c r="H607" i="11"/>
  <c r="D115" i="8"/>
  <c r="E115" i="8" s="1"/>
  <c r="F115" i="8" s="1"/>
  <c r="H741" i="11"/>
  <c r="A46" i="5"/>
  <c r="B46" i="11" s="1"/>
  <c r="C48" i="1"/>
  <c r="A47" i="1"/>
  <c r="M605" i="11"/>
  <c r="G67" i="10"/>
  <c r="N65" i="11"/>
  <c r="N122" i="11"/>
  <c r="A104" i="1"/>
  <c r="A103" i="5"/>
  <c r="B103" i="11" s="1"/>
  <c r="N619" i="11"/>
  <c r="D72" i="8"/>
  <c r="E72" i="8" s="1"/>
  <c r="F72" i="8" s="1"/>
  <c r="G72" i="8"/>
  <c r="N541" i="11"/>
  <c r="G39" i="8"/>
  <c r="D67" i="10"/>
  <c r="E67" i="10" s="1"/>
  <c r="F67" i="10" s="1"/>
  <c r="H605" i="11"/>
  <c r="G149" i="8"/>
  <c r="N836" i="11"/>
  <c r="D122" i="8"/>
  <c r="E122" i="8" s="1"/>
  <c r="F122" i="8" s="1"/>
  <c r="H762" i="11"/>
  <c r="D140" i="8"/>
  <c r="E140" i="8" s="1"/>
  <c r="F140" i="8" s="1"/>
  <c r="H812" i="11"/>
  <c r="A290" i="1"/>
  <c r="A289" i="5"/>
  <c r="B289" i="11" s="1"/>
  <c r="A243" i="1"/>
  <c r="A242" i="5"/>
  <c r="B242" i="11" s="1"/>
  <c r="C244" i="1"/>
  <c r="D28" i="8"/>
  <c r="E28" i="8" s="1"/>
  <c r="F28" i="8" s="1"/>
  <c r="H513" i="11"/>
  <c r="N812" i="11"/>
  <c r="G140" i="8"/>
  <c r="D100" i="8"/>
  <c r="E100" i="8" s="1"/>
  <c r="F100" i="8" s="1"/>
  <c r="H693" i="11"/>
  <c r="G72" i="10"/>
  <c r="M619" i="11"/>
  <c r="N605" i="11"/>
  <c r="G67" i="8"/>
  <c r="D107" i="8"/>
  <c r="E107" i="8" s="1"/>
  <c r="F107" i="8" s="1"/>
  <c r="H720" i="11"/>
  <c r="D53" i="8"/>
  <c r="E53" i="8" s="1"/>
  <c r="F53" i="8" s="1"/>
  <c r="H569" i="11"/>
  <c r="D147" i="8"/>
  <c r="N828" i="11"/>
  <c r="N693" i="11"/>
  <c r="G100" i="8"/>
  <c r="M727" i="11"/>
  <c r="G109" i="10"/>
  <c r="N651" i="11"/>
  <c r="G84" i="8"/>
  <c r="D84" i="8"/>
  <c r="E84" i="8" s="1"/>
  <c r="F84" i="8" s="1"/>
  <c r="N267" i="11"/>
  <c r="G147" i="8"/>
  <c r="N513" i="11"/>
  <c r="G28" i="8"/>
  <c r="N19" i="11"/>
  <c r="A286" i="1"/>
  <c r="A285" i="5"/>
  <c r="B285" i="11" s="1"/>
  <c r="A228" i="1"/>
  <c r="A227" i="5"/>
  <c r="B227" i="11" s="1"/>
  <c r="A377" i="1"/>
  <c r="A376" i="5"/>
  <c r="B376" i="11" s="1"/>
  <c r="D16" i="8"/>
  <c r="E16" i="8" s="1"/>
  <c r="F16" i="8" s="1"/>
  <c r="H482" i="11"/>
  <c r="G11" i="8"/>
  <c r="N477" i="11"/>
  <c r="G148" i="8"/>
  <c r="N829" i="11"/>
  <c r="D135" i="8"/>
  <c r="E135" i="8" s="1"/>
  <c r="F135" i="8" s="1"/>
  <c r="N796" i="11"/>
  <c r="N561" i="11"/>
  <c r="G50" i="8"/>
  <c r="N637" i="11"/>
  <c r="G79" i="8"/>
  <c r="A128" i="1"/>
  <c r="A127" i="5"/>
  <c r="B127" i="11" s="1"/>
  <c r="D50" i="8"/>
  <c r="E50" i="8" s="1"/>
  <c r="F50" i="8" s="1"/>
  <c r="H561" i="11"/>
  <c r="D93" i="8"/>
  <c r="E93" i="8" s="1"/>
  <c r="F93" i="8" s="1"/>
  <c r="D141" i="8"/>
  <c r="E141" i="8" s="1"/>
  <c r="F141" i="8" s="1"/>
  <c r="D10" i="10"/>
  <c r="E10" i="10" s="1"/>
  <c r="F10" i="10" s="1"/>
  <c r="H474" i="11"/>
  <c r="D79" i="8"/>
  <c r="E79" i="8" s="1"/>
  <c r="F79" i="8" s="1"/>
  <c r="H637" i="11"/>
  <c r="G99" i="8"/>
  <c r="N686" i="11"/>
  <c r="D91" i="8"/>
  <c r="N666" i="11"/>
  <c r="G91" i="8"/>
  <c r="N640" i="11"/>
  <c r="G80" i="8"/>
  <c r="A183" i="1"/>
  <c r="A182" i="5"/>
  <c r="B182" i="11" s="1"/>
  <c r="N788" i="11"/>
  <c r="G133" i="8"/>
  <c r="G102" i="8"/>
  <c r="N704" i="11"/>
  <c r="M442" i="11"/>
  <c r="D72" i="10"/>
  <c r="E72" i="10" s="1"/>
  <c r="F72" i="10" s="1"/>
  <c r="H619" i="11"/>
  <c r="N809" i="11"/>
  <c r="G137" i="8"/>
  <c r="D137" i="8"/>
  <c r="E137" i="8" s="1"/>
  <c r="F137" i="8" s="1"/>
  <c r="M279" i="11"/>
  <c r="C309" i="1"/>
  <c r="A307" i="5"/>
  <c r="B307" i="11" s="1"/>
  <c r="A308" i="1"/>
  <c r="N759" i="11"/>
  <c r="G122" i="8"/>
  <c r="A211" i="5"/>
  <c r="B211" i="11" s="1"/>
  <c r="C213" i="1"/>
  <c r="A212" i="1"/>
  <c r="D39" i="8"/>
  <c r="E39" i="8" s="1"/>
  <c r="F39" i="8" s="1"/>
  <c r="H541" i="11"/>
  <c r="D137" i="10"/>
  <c r="E137" i="10" s="1"/>
  <c r="F137" i="10" s="1"/>
  <c r="M809" i="11"/>
  <c r="D133" i="8"/>
  <c r="E133" i="8" s="1"/>
  <c r="F133" i="8" s="1"/>
  <c r="H788" i="11"/>
  <c r="N491" i="11"/>
  <c r="G18" i="8"/>
  <c r="G10" i="10"/>
  <c r="M474" i="11"/>
  <c r="A272" i="1"/>
  <c r="A271" i="5"/>
  <c r="B271" i="11" s="1"/>
  <c r="D78" i="8"/>
  <c r="E78" i="8" s="1"/>
  <c r="F78" i="8" s="1"/>
  <c r="H634" i="11"/>
  <c r="A329" i="1"/>
  <c r="A328" i="5"/>
  <c r="B328" i="11" s="1"/>
  <c r="N466" i="11"/>
  <c r="G7" i="8"/>
  <c r="N309" i="11"/>
  <c r="D134" i="8"/>
  <c r="E134" i="8" s="1"/>
  <c r="F134" i="8" s="1"/>
  <c r="H792" i="11"/>
  <c r="A346" i="1"/>
  <c r="A345" i="5"/>
  <c r="B345" i="11" s="1"/>
  <c r="A142" i="5"/>
  <c r="B142" i="11" s="1"/>
  <c r="A143" i="1"/>
  <c r="C144" i="1"/>
  <c r="A439" i="1"/>
  <c r="A438" i="5"/>
  <c r="B438" i="11" s="1"/>
  <c r="D123" i="8"/>
  <c r="E123" i="8" s="1"/>
  <c r="F123" i="8" s="1"/>
  <c r="H767" i="11"/>
  <c r="G108" i="10"/>
  <c r="M723" i="11"/>
  <c r="B3" i="11"/>
  <c r="D9" i="8"/>
  <c r="E9" i="8" s="1"/>
  <c r="F9" i="8" s="1"/>
  <c r="H471" i="11"/>
  <c r="N825" i="11"/>
  <c r="G144" i="8"/>
  <c r="M265" i="11"/>
  <c r="A390" i="1"/>
  <c r="A389" i="5"/>
  <c r="B389" i="11" s="1"/>
  <c r="A92" i="1"/>
  <c r="A91" i="5"/>
  <c r="B91" i="11" s="1"/>
  <c r="A436" i="1"/>
  <c r="A435" i="5"/>
  <c r="B435" i="11" s="1"/>
  <c r="D57" i="10"/>
  <c r="E57" i="10" s="1"/>
  <c r="F57" i="10" s="1"/>
  <c r="H575" i="11"/>
  <c r="D11" i="8"/>
  <c r="E11" i="8" s="1"/>
  <c r="F11" i="8" s="1"/>
  <c r="H477" i="11"/>
  <c r="G35" i="10"/>
  <c r="A323" i="1"/>
  <c r="A322" i="5"/>
  <c r="B322" i="11" s="1"/>
  <c r="G59" i="10"/>
  <c r="N711" i="11"/>
  <c r="D105" i="8"/>
  <c r="E105" i="8" s="1"/>
  <c r="F105" i="8" s="1"/>
  <c r="G105" i="8"/>
  <c r="N386" i="11"/>
  <c r="M27" i="11"/>
  <c r="A418" i="5"/>
  <c r="B418" i="11" s="1"/>
  <c r="C420" i="1"/>
  <c r="A419" i="1"/>
  <c r="N721" i="11"/>
  <c r="G108" i="8"/>
  <c r="D149" i="8"/>
  <c r="E149" i="8" s="1"/>
  <c r="F149" i="8" s="1"/>
  <c r="H836" i="11"/>
  <c r="D148" i="8"/>
  <c r="E148" i="8" s="1"/>
  <c r="F148" i="8" s="1"/>
  <c r="H829" i="11"/>
  <c r="N646" i="11"/>
  <c r="G81" i="8"/>
  <c r="M348" i="11"/>
  <c r="A56" i="1"/>
  <c r="A55" i="5"/>
  <c r="B55" i="11" s="1"/>
  <c r="A114" i="1"/>
  <c r="A113" i="5"/>
  <c r="B113" i="11" s="1"/>
  <c r="A319" i="1"/>
  <c r="A318" i="5"/>
  <c r="B318" i="11" s="1"/>
  <c r="A279" i="1"/>
  <c r="A278" i="5"/>
  <c r="B278" i="11" s="1"/>
  <c r="A15" i="1"/>
  <c r="A14" i="5"/>
  <c r="B14" i="11" s="1"/>
  <c r="A429" i="1"/>
  <c r="A428" i="5"/>
  <c r="B428" i="11" s="1"/>
  <c r="A456" i="1"/>
  <c r="A455" i="5"/>
  <c r="B455" i="11" s="1"/>
  <c r="A380" i="1"/>
  <c r="A379" i="5"/>
  <c r="B379" i="11" s="1"/>
  <c r="D52" i="8"/>
  <c r="E52" i="8" s="1"/>
  <c r="F52" i="8" s="1"/>
  <c r="H565" i="11"/>
  <c r="D35" i="10"/>
  <c r="E35" i="10" s="1"/>
  <c r="F35" i="10" s="1"/>
  <c r="H528" i="11"/>
  <c r="D56" i="10"/>
  <c r="E56" i="10" s="1"/>
  <c r="F56" i="10" s="1"/>
  <c r="D101" i="10"/>
  <c r="E101" i="10" s="1"/>
  <c r="F101" i="10" s="1"/>
  <c r="D49" i="10"/>
  <c r="D109" i="10"/>
  <c r="D59" i="10"/>
  <c r="E59" i="10" s="1"/>
  <c r="F59" i="10" s="1"/>
  <c r="H578" i="11"/>
  <c r="C406" i="1"/>
  <c r="A404" i="5"/>
  <c r="B404" i="11" s="1"/>
  <c r="A405" i="1"/>
  <c r="N818" i="11"/>
  <c r="G142" i="8"/>
  <c r="A39" i="1"/>
  <c r="A38" i="5"/>
  <c r="B38" i="11" s="1"/>
  <c r="A408" i="5"/>
  <c r="B408" i="11" s="1"/>
  <c r="C410" i="1"/>
  <c r="A409" i="1"/>
  <c r="N62" i="11"/>
  <c r="N739" i="11"/>
  <c r="D114" i="8"/>
  <c r="E114" i="8" s="1"/>
  <c r="F114" i="8" s="1"/>
  <c r="G114" i="8"/>
  <c r="D80" i="8"/>
  <c r="E80" i="8" s="1"/>
  <c r="F80" i="8" s="1"/>
  <c r="H640" i="11"/>
  <c r="G24" i="8"/>
  <c r="N504" i="11"/>
  <c r="N471" i="11"/>
  <c r="G9" i="8"/>
  <c r="A248" i="1"/>
  <c r="A247" i="5"/>
  <c r="B247" i="11" s="1"/>
  <c r="C249" i="1"/>
  <c r="D49" i="8"/>
  <c r="N559" i="11"/>
  <c r="N60" i="11"/>
  <c r="A32" i="1"/>
  <c r="A31" i="5"/>
  <c r="B31" i="11" s="1"/>
  <c r="C33" i="1"/>
  <c r="N715" i="11"/>
  <c r="G106" i="8"/>
  <c r="A400" i="1"/>
  <c r="A399" i="5"/>
  <c r="B399" i="11" s="1"/>
  <c r="D127" i="8"/>
  <c r="E127" i="8" s="1"/>
  <c r="F127" i="8" s="1"/>
  <c r="H776" i="11"/>
  <c r="G88" i="8"/>
  <c r="N663" i="11"/>
  <c r="G102" i="10"/>
  <c r="M704" i="11"/>
  <c r="G59" i="8"/>
  <c r="N578" i="11"/>
  <c r="N616" i="11"/>
  <c r="G71" i="8"/>
  <c r="D71" i="8"/>
  <c r="E71" i="8" s="1"/>
  <c r="F71" i="8" s="1"/>
  <c r="D106" i="8"/>
  <c r="E106" i="8" s="1"/>
  <c r="F106" i="8" s="1"/>
  <c r="H715" i="11"/>
  <c r="N348" i="11"/>
  <c r="A449" i="1"/>
  <c r="A448" i="5"/>
  <c r="B448" i="11" s="1"/>
  <c r="G93" i="8"/>
  <c r="G81" i="10"/>
  <c r="M646" i="11"/>
  <c r="N776" i="11"/>
  <c r="G127" i="8"/>
  <c r="D56" i="8"/>
  <c r="E56" i="8" s="1"/>
  <c r="F56" i="8" s="1"/>
  <c r="N572" i="11"/>
  <c r="G56" i="8"/>
  <c r="A209" i="1"/>
  <c r="A208" i="5"/>
  <c r="B208" i="11" s="1"/>
  <c r="N463" i="11"/>
  <c r="D3" i="8"/>
  <c r="E3" i="8" s="1"/>
  <c r="F3" i="8" s="1"/>
  <c r="G3" i="8"/>
  <c r="N2" i="11"/>
  <c r="A60" i="1"/>
  <c r="A59" i="5"/>
  <c r="B59" i="11" s="1"/>
  <c r="A371" i="1"/>
  <c r="D70" i="10"/>
  <c r="E70" i="10" s="1"/>
  <c r="F70" i="10" s="1"/>
  <c r="D147" i="10"/>
  <c r="G93" i="10"/>
  <c r="G74" i="8"/>
  <c r="A233" i="1"/>
  <c r="A232" i="5"/>
  <c r="B232" i="11" s="1"/>
  <c r="C234" i="1"/>
  <c r="D88" i="8"/>
  <c r="E88" i="8" s="1"/>
  <c r="F88" i="8" s="1"/>
  <c r="H663" i="11"/>
  <c r="A29" i="1"/>
  <c r="A28" i="5"/>
  <c r="B28" i="11" s="1"/>
  <c r="N145" i="11"/>
  <c r="G57" i="8"/>
  <c r="N575" i="11"/>
  <c r="D66" i="8"/>
  <c r="E66" i="8" s="1"/>
  <c r="F66" i="8" s="1"/>
  <c r="H603" i="11"/>
  <c r="D142" i="8"/>
  <c r="E142" i="8" s="1"/>
  <c r="F142" i="8" s="1"/>
  <c r="H819" i="11"/>
  <c r="A424" i="1"/>
  <c r="A423" i="5"/>
  <c r="B423" i="11" s="1"/>
  <c r="N634" i="11"/>
  <c r="G78" i="8"/>
  <c r="N720" i="11"/>
  <c r="G107" i="8"/>
  <c r="N114" i="11"/>
  <c r="N79" i="11"/>
  <c r="G57" i="10"/>
  <c r="D129" i="8"/>
  <c r="E129" i="8" s="1"/>
  <c r="F129" i="8" s="1"/>
  <c r="H782" i="11"/>
  <c r="A8" i="5"/>
  <c r="B8" i="11" s="1"/>
  <c r="C10" i="1"/>
  <c r="A9" i="1"/>
  <c r="M63" i="11"/>
  <c r="A274" i="5"/>
  <c r="B274" i="11" s="1"/>
  <c r="A275" i="1"/>
  <c r="C276" i="1"/>
  <c r="N767" i="11"/>
  <c r="G123" i="8"/>
  <c r="N569" i="11"/>
  <c r="G53" i="8"/>
  <c r="N508" i="11"/>
  <c r="D25" i="8"/>
  <c r="E25" i="8" s="1"/>
  <c r="F25" i="8" s="1"/>
  <c r="G25" i="8"/>
  <c r="A332" i="1"/>
  <c r="A331" i="5"/>
  <c r="B331" i="11" s="1"/>
  <c r="C333" i="1"/>
  <c r="M522" i="11"/>
  <c r="G31" i="10"/>
  <c r="G130" i="8"/>
  <c r="N787" i="11"/>
  <c r="N12" i="11"/>
  <c r="D18" i="8"/>
  <c r="E18" i="8" s="1"/>
  <c r="F18" i="8" s="1"/>
  <c r="D60" i="10"/>
  <c r="E60" i="10" s="1"/>
  <c r="F60" i="10" s="1"/>
  <c r="D57" i="8"/>
  <c r="E57" i="8" s="1"/>
  <c r="F57" i="8" s="1"/>
  <c r="E74" i="10"/>
  <c r="F74" i="10" s="1"/>
  <c r="A86" i="1"/>
  <c r="C87" i="1"/>
  <c r="A86" i="5" s="1"/>
  <c r="B86" i="11" s="1"/>
  <c r="C343" i="1"/>
  <c r="A342" i="1"/>
  <c r="C98" i="1"/>
  <c r="A97" i="5" s="1"/>
  <c r="B97" i="11" s="1"/>
  <c r="A97" i="1"/>
  <c r="C180" i="1"/>
  <c r="A179" i="1"/>
  <c r="C217" i="1"/>
  <c r="A216" i="1"/>
  <c r="C373" i="1"/>
  <c r="A372" i="5" s="1"/>
  <c r="B372" i="11" s="1"/>
  <c r="A372" i="1"/>
  <c r="C121" i="1"/>
  <c r="A120" i="5" s="1"/>
  <c r="B120" i="11" s="1"/>
  <c r="A120" i="1"/>
  <c r="C205" i="1"/>
  <c r="A204" i="1"/>
  <c r="A74" i="1"/>
  <c r="C75" i="1"/>
  <c r="A74" i="5" s="1"/>
  <c r="B74" i="11" s="1"/>
  <c r="C258" i="1"/>
  <c r="A257" i="5" s="1"/>
  <c r="B257" i="11" s="1"/>
  <c r="A257" i="1"/>
  <c r="A131" i="1"/>
  <c r="C132" i="1"/>
  <c r="A131" i="5" s="1"/>
  <c r="B131" i="11" s="1"/>
  <c r="A313" i="1"/>
  <c r="C314" i="1"/>
  <c r="A313" i="5" s="1"/>
  <c r="B313" i="11" s="1"/>
  <c r="C304" i="1"/>
  <c r="A303" i="1"/>
  <c r="A43" i="1"/>
  <c r="C44" i="1"/>
  <c r="A293" i="1"/>
  <c r="C294" i="1"/>
  <c r="A293" i="5" s="1"/>
  <c r="B293" i="11" s="1"/>
  <c r="A445" i="1"/>
  <c r="C446" i="1"/>
  <c r="C195" i="1"/>
  <c r="A194" i="5" s="1"/>
  <c r="B194" i="11" s="1"/>
  <c r="A194" i="1"/>
  <c r="A44" i="1" l="1"/>
  <c r="A43" i="5"/>
  <c r="B43" i="11" s="1"/>
  <c r="A166" i="5"/>
  <c r="B166" i="11" s="1"/>
  <c r="A167" i="1"/>
  <c r="C168" i="1"/>
  <c r="A217" i="1"/>
  <c r="A216" i="5"/>
  <c r="B216" i="11" s="1"/>
  <c r="A343" i="1"/>
  <c r="A342" i="5"/>
  <c r="B342" i="11" s="1"/>
  <c r="C139" i="1"/>
  <c r="A137" i="5"/>
  <c r="B137" i="11" s="1"/>
  <c r="A138" i="1"/>
  <c r="A205" i="1"/>
  <c r="A204" i="5"/>
  <c r="B204" i="11" s="1"/>
  <c r="A33" i="1"/>
  <c r="A32" i="5"/>
  <c r="B32" i="11" s="1"/>
  <c r="B4" i="11"/>
  <c r="A446" i="1"/>
  <c r="A445" i="5"/>
  <c r="B445" i="11" s="1"/>
  <c r="A304" i="1"/>
  <c r="A303" i="5"/>
  <c r="B303" i="11" s="1"/>
  <c r="A180" i="1"/>
  <c r="A179" i="5"/>
  <c r="B179" i="11" s="1"/>
  <c r="A9" i="5"/>
  <c r="B9" i="11" s="1"/>
  <c r="A10" i="1"/>
  <c r="C11" i="1"/>
  <c r="A420" i="1"/>
  <c r="A419" i="5"/>
  <c r="B419" i="11" s="1"/>
  <c r="A143" i="5"/>
  <c r="B143" i="11" s="1"/>
  <c r="C145" i="1"/>
  <c r="A144" i="1"/>
  <c r="A243" i="5"/>
  <c r="B243" i="11" s="1"/>
  <c r="C245" i="1"/>
  <c r="A244" i="1"/>
  <c r="A162" i="1"/>
  <c r="A161" i="5"/>
  <c r="B161" i="11" s="1"/>
  <c r="C163" i="1"/>
  <c r="A107" i="5"/>
  <c r="B107" i="11" s="1"/>
  <c r="A108" i="1"/>
  <c r="C109" i="1"/>
  <c r="A234" i="1"/>
  <c r="A233" i="5"/>
  <c r="B233" i="11" s="1"/>
  <c r="A336" i="5"/>
  <c r="B336" i="11" s="1"/>
  <c r="C338" i="1"/>
  <c r="A337" i="1"/>
  <c r="A248" i="5"/>
  <c r="B248" i="11" s="1"/>
  <c r="C250" i="1"/>
  <c r="A249" i="1"/>
  <c r="A406" i="1"/>
  <c r="A405" i="5"/>
  <c r="B405" i="11" s="1"/>
  <c r="A213" i="1"/>
  <c r="A212" i="5"/>
  <c r="B212" i="11" s="1"/>
  <c r="A48" i="1"/>
  <c r="A47" i="5"/>
  <c r="B47" i="11" s="1"/>
  <c r="A333" i="1"/>
  <c r="A332" i="5"/>
  <c r="B332" i="11" s="1"/>
  <c r="A309" i="1"/>
  <c r="A308" i="5"/>
  <c r="B308" i="11" s="1"/>
  <c r="A276" i="1"/>
  <c r="A275" i="5"/>
  <c r="B275" i="11" s="1"/>
  <c r="A410" i="1"/>
  <c r="A409" i="5"/>
  <c r="B409" i="11" s="1"/>
  <c r="A6" i="1"/>
  <c r="A5" i="5"/>
  <c r="C259" i="1"/>
  <c r="A258" i="1"/>
  <c r="C122" i="1"/>
  <c r="A121" i="1"/>
  <c r="C295" i="1"/>
  <c r="A294" i="5" s="1"/>
  <c r="B294" i="11" s="1"/>
  <c r="A294" i="1"/>
  <c r="A314" i="1"/>
  <c r="C315" i="1"/>
  <c r="A314" i="5" s="1"/>
  <c r="B314" i="11" s="1"/>
  <c r="A132" i="1"/>
  <c r="C133" i="1"/>
  <c r="A132" i="5" s="1"/>
  <c r="B132" i="11" s="1"/>
  <c r="A75" i="1"/>
  <c r="C76" i="1"/>
  <c r="A75" i="5" s="1"/>
  <c r="B75" i="11" s="1"/>
  <c r="C88" i="1"/>
  <c r="A87" i="1"/>
  <c r="A195" i="1"/>
  <c r="C196" i="1"/>
  <c r="A195" i="5" s="1"/>
  <c r="B195" i="11" s="1"/>
  <c r="C374" i="1"/>
  <c r="A373" i="1"/>
  <c r="C99" i="1"/>
  <c r="A98" i="1"/>
  <c r="A374" i="1" l="1"/>
  <c r="A373" i="5"/>
  <c r="B373" i="11" s="1"/>
  <c r="A259" i="1"/>
  <c r="A258" i="5"/>
  <c r="B258" i="11" s="1"/>
  <c r="A167" i="5"/>
  <c r="B167" i="11" s="1"/>
  <c r="A168" i="1"/>
  <c r="C169" i="1"/>
  <c r="A11" i="1"/>
  <c r="A10" i="5"/>
  <c r="B5" i="11"/>
  <c r="A249" i="5"/>
  <c r="B249" i="11" s="1"/>
  <c r="C251" i="1"/>
  <c r="A250" i="1"/>
  <c r="A245" i="1"/>
  <c r="A244" i="5"/>
  <c r="B244" i="11" s="1"/>
  <c r="A145" i="1"/>
  <c r="A144" i="5"/>
  <c r="B144" i="11" s="1"/>
  <c r="A337" i="5"/>
  <c r="B337" i="11" s="1"/>
  <c r="A338" i="1"/>
  <c r="C339" i="1"/>
  <c r="A139" i="1"/>
  <c r="A138" i="5"/>
  <c r="B138" i="11" s="1"/>
  <c r="C140" i="1"/>
  <c r="A88" i="1"/>
  <c r="A87" i="5"/>
  <c r="B87" i="11" s="1"/>
  <c r="A99" i="1"/>
  <c r="A98" i="5"/>
  <c r="B98" i="11" s="1"/>
  <c r="A122" i="1"/>
  <c r="A121" i="5"/>
  <c r="B121" i="11" s="1"/>
  <c r="A108" i="5"/>
  <c r="B108" i="11" s="1"/>
  <c r="C110" i="1"/>
  <c r="A109" i="1"/>
  <c r="A163" i="1"/>
  <c r="A162" i="5"/>
  <c r="B162" i="11" s="1"/>
  <c r="C77" i="1"/>
  <c r="A76" i="1"/>
  <c r="C134" i="1"/>
  <c r="A133" i="1"/>
  <c r="C197" i="1"/>
  <c r="A196" i="5" s="1"/>
  <c r="B196" i="11" s="1"/>
  <c r="A196" i="1"/>
  <c r="C316" i="1"/>
  <c r="A315" i="1"/>
  <c r="C296" i="1"/>
  <c r="A295" i="5" s="1"/>
  <c r="B295" i="11" s="1"/>
  <c r="A295" i="1"/>
  <c r="A339" i="1" l="1"/>
  <c r="A338" i="5"/>
  <c r="A140" i="1"/>
  <c r="A139" i="5"/>
  <c r="B139" i="11" s="1"/>
  <c r="A77" i="1"/>
  <c r="A76" i="5"/>
  <c r="A316" i="1"/>
  <c r="A315" i="5"/>
  <c r="B315" i="11" s="1"/>
  <c r="A134" i="1"/>
  <c r="A133" i="5"/>
  <c r="B133" i="11" s="1"/>
  <c r="A110" i="1"/>
  <c r="A109" i="5"/>
  <c r="B109" i="11" s="1"/>
  <c r="A168" i="5"/>
  <c r="B168" i="11" s="1"/>
  <c r="A169" i="1"/>
  <c r="C170" i="1"/>
  <c r="A250" i="5"/>
  <c r="B250" i="11" s="1"/>
  <c r="A251" i="1"/>
  <c r="C252" i="1"/>
  <c r="B10" i="11"/>
  <c r="C297" i="1"/>
  <c r="A296" i="5" s="1"/>
  <c r="B296" i="11" s="1"/>
  <c r="A296" i="1"/>
  <c r="C198" i="1"/>
  <c r="A197" i="1"/>
  <c r="B76" i="11" l="1"/>
  <c r="A198" i="1"/>
  <c r="A197" i="5"/>
  <c r="B197" i="11" s="1"/>
  <c r="A169" i="5"/>
  <c r="C171" i="1"/>
  <c r="A170" i="1"/>
  <c r="B338" i="11"/>
  <c r="A251" i="5"/>
  <c r="B251" i="11" s="1"/>
  <c r="C253" i="1"/>
  <c r="A252" i="1"/>
  <c r="A297" i="1"/>
  <c r="C298" i="1"/>
  <c r="A297" i="5" s="1"/>
  <c r="B297" i="11" s="1"/>
  <c r="B169" i="11" l="1"/>
  <c r="A253" i="1"/>
  <c r="A252" i="5"/>
  <c r="B252" i="11" s="1"/>
  <c r="A170" i="5"/>
  <c r="C172" i="1"/>
  <c r="A171" i="1"/>
  <c r="A298" i="1"/>
  <c r="C299" i="1"/>
  <c r="A299" i="1" l="1"/>
  <c r="A298" i="5"/>
  <c r="A171" i="5"/>
  <c r="C173" i="1"/>
  <c r="A172" i="1"/>
  <c r="B170" i="11"/>
  <c r="A172" i="5" l="1"/>
  <c r="A173" i="1"/>
  <c r="C174" i="1"/>
  <c r="B171" i="11"/>
  <c r="B298" i="11"/>
  <c r="A173" i="5" l="1"/>
  <c r="C175" i="1"/>
  <c r="A174" i="1"/>
  <c r="B172" i="11"/>
  <c r="G71" i="7" l="1"/>
  <c r="A175" i="1"/>
  <c r="A174" i="5"/>
  <c r="B173" i="11"/>
  <c r="D32" i="9"/>
  <c r="E32" i="9" s="1"/>
  <c r="F32" i="9" s="1"/>
  <c r="G112" i="9"/>
  <c r="G103" i="7"/>
  <c r="D54" i="7"/>
  <c r="D149" i="7"/>
  <c r="E149" i="7" s="1"/>
  <c r="F149" i="7" s="1"/>
  <c r="G140" i="7"/>
  <c r="G46" i="7"/>
  <c r="D91" i="9"/>
  <c r="D110" i="7"/>
  <c r="D92" i="9"/>
  <c r="E92" i="9" s="1"/>
  <c r="F92" i="9" s="1"/>
  <c r="G118" i="9"/>
  <c r="G24" i="9"/>
  <c r="G92" i="9"/>
  <c r="G135" i="7"/>
  <c r="G18" i="7"/>
  <c r="G89" i="9"/>
  <c r="G83" i="7"/>
  <c r="D80" i="9"/>
  <c r="E80" i="9" s="1"/>
  <c r="F80" i="9" s="1"/>
  <c r="D118" i="9"/>
  <c r="G101" i="7"/>
  <c r="D138" i="7"/>
  <c r="D23" i="7"/>
  <c r="E23" i="7" s="1"/>
  <c r="F23" i="7" s="1"/>
  <c r="G86" i="7"/>
  <c r="D125" i="7"/>
  <c r="D49" i="9"/>
  <c r="D33" i="9"/>
  <c r="G124" i="9"/>
  <c r="D15" i="9"/>
  <c r="E15" i="9" s="1"/>
  <c r="F15" i="9" s="1"/>
  <c r="D76" i="9"/>
  <c r="D133" i="9"/>
  <c r="E133" i="9" s="1"/>
  <c r="F133" i="9" s="1"/>
  <c r="G74" i="9"/>
  <c r="D23" i="9"/>
  <c r="E23" i="9" s="1"/>
  <c r="F23" i="9" s="1"/>
  <c r="D39" i="7"/>
  <c r="E39" i="7" s="1"/>
  <c r="F39" i="7" s="1"/>
  <c r="G81" i="9"/>
  <c r="D144" i="9"/>
  <c r="E144" i="9" s="1"/>
  <c r="F144" i="9" s="1"/>
  <c r="G69" i="9"/>
  <c r="G27" i="9"/>
  <c r="D58" i="9"/>
  <c r="E58" i="9" s="1"/>
  <c r="F58" i="9" s="1"/>
  <c r="D75" i="7"/>
  <c r="D71" i="9"/>
  <c r="E71" i="9" s="1"/>
  <c r="F71" i="9" s="1"/>
  <c r="G138" i="7"/>
  <c r="G83" i="9"/>
  <c r="D135" i="7"/>
  <c r="E135" i="7" s="1"/>
  <c r="F135" i="7" s="1"/>
  <c r="D114" i="7"/>
  <c r="E114" i="7" s="1"/>
  <c r="F114" i="7" s="1"/>
  <c r="G116" i="7"/>
  <c r="D68" i="9"/>
  <c r="G19" i="7"/>
  <c r="G47" i="9"/>
  <c r="D98" i="7"/>
  <c r="E98" i="7" s="1"/>
  <c r="F98" i="7" s="1"/>
  <c r="G14" i="9"/>
  <c r="D143" i="9"/>
  <c r="E143" i="9" s="1"/>
  <c r="F143" i="9" s="1"/>
  <c r="G44" i="9"/>
  <c r="D147" i="9"/>
  <c r="G3" i="9"/>
  <c r="G139" i="7"/>
  <c r="G58" i="7"/>
  <c r="G92" i="7"/>
  <c r="G40" i="9"/>
  <c r="G42" i="7"/>
  <c r="D124" i="9"/>
  <c r="D18" i="9"/>
  <c r="E18" i="9" s="1"/>
  <c r="F18" i="9" s="1"/>
  <c r="G110" i="7"/>
  <c r="D142" i="9"/>
  <c r="E142" i="9" s="1"/>
  <c r="F142" i="9" s="1"/>
  <c r="G21" i="9"/>
  <c r="D101" i="7"/>
  <c r="E101" i="7" s="1"/>
  <c r="F101" i="7" s="1"/>
  <c r="G3" i="7"/>
  <c r="D51" i="7"/>
  <c r="E51" i="7" s="1"/>
  <c r="F51" i="7" s="1"/>
  <c r="G102" i="7"/>
  <c r="D66" i="9"/>
  <c r="E66" i="9" s="1"/>
  <c r="F66" i="9" s="1"/>
  <c r="D29" i="9"/>
  <c r="E29" i="9" s="1"/>
  <c r="F29" i="9" s="1"/>
  <c r="D127" i="9"/>
  <c r="E127" i="9" s="1"/>
  <c r="F127" i="9" s="1"/>
  <c r="D15" i="7"/>
  <c r="E15" i="7" s="1"/>
  <c r="F15" i="7" s="1"/>
  <c r="G47" i="7"/>
  <c r="G91" i="7"/>
  <c r="D21" i="7"/>
  <c r="G4" i="9"/>
  <c r="D2" i="7"/>
  <c r="D99" i="7"/>
  <c r="E99" i="7" s="1"/>
  <c r="F99" i="7" s="1"/>
  <c r="G113" i="9"/>
  <c r="G96" i="7"/>
  <c r="G66" i="7"/>
  <c r="G77" i="9"/>
  <c r="D57" i="7"/>
  <c r="E57" i="7" s="1"/>
  <c r="F57" i="7" s="1"/>
  <c r="D20" i="9"/>
  <c r="D100" i="7"/>
  <c r="E100" i="7" s="1"/>
  <c r="F100" i="7" s="1"/>
  <c r="G65" i="7"/>
  <c r="D39" i="9"/>
  <c r="E39" i="9" s="1"/>
  <c r="F39" i="9" s="1"/>
  <c r="D81" i="9"/>
  <c r="E81" i="9" s="1"/>
  <c r="F81" i="9" s="1"/>
  <c r="D134" i="9"/>
  <c r="E134" i="9" s="1"/>
  <c r="F134" i="9" s="1"/>
  <c r="D97" i="9"/>
  <c r="G24" i="7"/>
  <c r="D82" i="9"/>
  <c r="D131" i="7"/>
  <c r="G55" i="7"/>
  <c r="D134" i="7"/>
  <c r="E134" i="7" s="1"/>
  <c r="F134" i="7" s="1"/>
  <c r="G143" i="7"/>
  <c r="D109" i="7"/>
  <c r="D132" i="7"/>
  <c r="D41" i="9"/>
  <c r="D65" i="7"/>
  <c r="E65" i="7" s="1"/>
  <c r="F65" i="7" s="1"/>
  <c r="D63" i="7"/>
  <c r="E63" i="7" s="1"/>
  <c r="F63" i="7" s="1"/>
  <c r="D55" i="7"/>
  <c r="D17" i="7"/>
  <c r="E17" i="7" s="1"/>
  <c r="F17" i="7" s="1"/>
  <c r="D70" i="9"/>
  <c r="E70" i="9" s="1"/>
  <c r="F70" i="9" s="1"/>
  <c r="D22" i="9"/>
  <c r="E22" i="9" s="1"/>
  <c r="F22" i="9" s="1"/>
  <c r="D145" i="7"/>
  <c r="G87" i="9"/>
  <c r="G89" i="7"/>
  <c r="D50" i="9"/>
  <c r="E50" i="9" s="1"/>
  <c r="F50" i="9" s="1"/>
  <c r="D120" i="7"/>
  <c r="E120" i="7" s="1"/>
  <c r="F120" i="7" s="1"/>
  <c r="D5" i="7"/>
  <c r="G90" i="9"/>
  <c r="G64" i="7"/>
  <c r="G99" i="7"/>
  <c r="G67" i="7"/>
  <c r="G143" i="9"/>
  <c r="G22" i="7"/>
  <c r="G150" i="9"/>
  <c r="G95" i="7"/>
  <c r="G127" i="9"/>
  <c r="G130" i="9"/>
  <c r="G107" i="9"/>
  <c r="D81" i="7"/>
  <c r="E81" i="7" s="1"/>
  <c r="F81" i="7" s="1"/>
  <c r="D137" i="9"/>
  <c r="E137" i="9" s="1"/>
  <c r="F137" i="9" s="1"/>
  <c r="G81" i="7"/>
  <c r="D20" i="7"/>
  <c r="D138" i="9"/>
  <c r="D80" i="7"/>
  <c r="E80" i="7" s="1"/>
  <c r="F80" i="7" s="1"/>
  <c r="D74" i="9"/>
  <c r="E74" i="9" s="1"/>
  <c r="F74" i="9" s="1"/>
  <c r="G20" i="7"/>
  <c r="D24" i="9"/>
  <c r="E24" i="9" s="1"/>
  <c r="F24" i="9" s="1"/>
  <c r="G26" i="7"/>
  <c r="D47" i="7"/>
  <c r="G78" i="7"/>
  <c r="D108" i="7"/>
  <c r="E108" i="7" s="1"/>
  <c r="F108" i="7" s="1"/>
  <c r="G11" i="9"/>
  <c r="D108" i="9"/>
  <c r="E108" i="9" s="1"/>
  <c r="F108" i="9" s="1"/>
  <c r="G25" i="9"/>
  <c r="G108" i="9"/>
  <c r="G71" i="9"/>
  <c r="G88" i="7"/>
  <c r="D22" i="7"/>
  <c r="E22" i="7" s="1"/>
  <c r="F22" i="7" s="1"/>
  <c r="D6" i="7"/>
  <c r="G48" i="7"/>
  <c r="D26" i="9"/>
  <c r="G52" i="9"/>
  <c r="D92" i="7"/>
  <c r="E92" i="7" s="1"/>
  <c r="F92" i="7" s="1"/>
  <c r="D26" i="7"/>
  <c r="D93" i="9"/>
  <c r="E93" i="9" s="1"/>
  <c r="F93" i="9" s="1"/>
  <c r="G93" i="9"/>
  <c r="G54" i="9"/>
  <c r="G115" i="7"/>
  <c r="G38" i="9"/>
  <c r="D137" i="7"/>
  <c r="E137" i="7" s="1"/>
  <c r="F137" i="7" s="1"/>
  <c r="G111" i="7"/>
  <c r="G97" i="9"/>
  <c r="D61" i="9"/>
  <c r="D11" i="7"/>
  <c r="E11" i="7" s="1"/>
  <c r="F11" i="7" s="1"/>
  <c r="D7" i="7"/>
  <c r="E7" i="7" s="1"/>
  <c r="F7" i="7" s="1"/>
  <c r="D67" i="7"/>
  <c r="E67" i="7" s="1"/>
  <c r="F67" i="7" s="1"/>
  <c r="G60" i="7"/>
  <c r="G136" i="7"/>
  <c r="G32" i="7"/>
  <c r="D95" i="7"/>
  <c r="E95" i="7" s="1"/>
  <c r="F95" i="7" s="1"/>
  <c r="G33" i="9"/>
  <c r="D105" i="7"/>
  <c r="E105" i="7" s="1"/>
  <c r="F105" i="7" s="1"/>
  <c r="G148" i="9"/>
  <c r="D97" i="7"/>
  <c r="G8" i="9"/>
  <c r="G125" i="9"/>
  <c r="D52" i="9"/>
  <c r="E52" i="9" s="1"/>
  <c r="F52" i="9" s="1"/>
  <c r="D140" i="9"/>
  <c r="E140" i="9" s="1"/>
  <c r="F140" i="9" s="1"/>
  <c r="G109" i="7"/>
  <c r="G70" i="7"/>
  <c r="D148" i="7"/>
  <c r="E148" i="7" s="1"/>
  <c r="F148" i="7" s="1"/>
  <c r="G126" i="9"/>
  <c r="G131" i="9"/>
  <c r="D113" i="7"/>
  <c r="E113" i="7" s="1"/>
  <c r="F113" i="7" s="1"/>
  <c r="D119" i="9"/>
  <c r="E119" i="9" s="1"/>
  <c r="F119" i="9" s="1"/>
  <c r="G43" i="9"/>
  <c r="D34" i="9"/>
  <c r="D110" i="9"/>
  <c r="D33" i="7"/>
  <c r="D114" i="9"/>
  <c r="E114" i="9" s="1"/>
  <c r="F114" i="9" s="1"/>
  <c r="G53" i="7"/>
  <c r="G116" i="9"/>
  <c r="G136" i="9"/>
  <c r="G103" i="9"/>
  <c r="D130" i="9"/>
  <c r="E130" i="9" s="1"/>
  <c r="F130" i="9" s="1"/>
  <c r="G6" i="7"/>
  <c r="G131" i="7"/>
  <c r="D48" i="7"/>
  <c r="D19" i="7"/>
  <c r="D131" i="9"/>
  <c r="G78" i="9"/>
  <c r="D152" i="9"/>
  <c r="D30" i="9"/>
  <c r="E30" i="9" s="1"/>
  <c r="F30" i="9" s="1"/>
  <c r="D104" i="9"/>
  <c r="D17" i="9"/>
  <c r="E17" i="9" s="1"/>
  <c r="F17" i="9" s="1"/>
  <c r="D7" i="9"/>
  <c r="E7" i="9" s="1"/>
  <c r="F7" i="9" s="1"/>
  <c r="G35" i="7"/>
  <c r="D38" i="7"/>
  <c r="E38" i="7" s="1"/>
  <c r="F38" i="7" s="1"/>
  <c r="G104" i="7"/>
  <c r="D148" i="9"/>
  <c r="E148" i="9" s="1"/>
  <c r="F148" i="9" s="1"/>
  <c r="D8" i="7"/>
  <c r="E8" i="7" s="1"/>
  <c r="F8" i="7" s="1"/>
  <c r="G23" i="7"/>
  <c r="G104" i="9"/>
  <c r="G142" i="9"/>
  <c r="D142" i="7"/>
  <c r="E142" i="7" s="1"/>
  <c r="F142" i="7" s="1"/>
  <c r="G148" i="7"/>
  <c r="G45" i="7"/>
  <c r="D111" i="7"/>
  <c r="D71" i="7"/>
  <c r="E71" i="7" s="1"/>
  <c r="F71" i="7" s="1"/>
  <c r="D42" i="9"/>
  <c r="E42" i="9" s="1"/>
  <c r="F42" i="9" s="1"/>
  <c r="D109" i="9"/>
  <c r="G43" i="7"/>
  <c r="D117" i="7"/>
  <c r="G119" i="9"/>
  <c r="G27" i="7"/>
  <c r="D141" i="7"/>
  <c r="E141" i="7" s="1"/>
  <c r="F141" i="7" s="1"/>
  <c r="G137" i="7"/>
  <c r="G146" i="9"/>
  <c r="D60" i="9"/>
  <c r="E60" i="9" s="1"/>
  <c r="F60" i="9" s="1"/>
  <c r="D46" i="7"/>
  <c r="E46" i="7" s="1"/>
  <c r="F46" i="7" s="1"/>
  <c r="G151" i="7"/>
  <c r="D87" i="9"/>
  <c r="E87" i="9" s="1"/>
  <c r="F87" i="9" s="1"/>
  <c r="D111" i="9"/>
  <c r="D31" i="7"/>
  <c r="E31" i="7" s="1"/>
  <c r="F31" i="7" s="1"/>
  <c r="D106" i="9"/>
  <c r="E106" i="9" s="1"/>
  <c r="F106" i="9" s="1"/>
  <c r="G16" i="7"/>
  <c r="G15" i="7"/>
  <c r="D18" i="7"/>
  <c r="E18" i="7" s="1"/>
  <c r="F18" i="7" s="1"/>
  <c r="G38" i="7"/>
  <c r="D58" i="7"/>
  <c r="E58" i="7" s="1"/>
  <c r="F58" i="7" s="1"/>
  <c r="G70" i="9"/>
  <c r="G135" i="9"/>
  <c r="G88" i="9"/>
  <c r="G53" i="9"/>
  <c r="G134" i="9"/>
  <c r="D104" i="7"/>
  <c r="G74" i="7"/>
  <c r="D139" i="7"/>
  <c r="D99" i="9"/>
  <c r="E99" i="9" s="1"/>
  <c r="F99" i="9" s="1"/>
  <c r="G16" i="9"/>
  <c r="D27" i="9"/>
  <c r="G75" i="9"/>
  <c r="G145" i="7"/>
  <c r="D83" i="7"/>
  <c r="G129" i="7"/>
  <c r="G98" i="7"/>
  <c r="D128" i="9"/>
  <c r="E128" i="9" s="1"/>
  <c r="F128" i="9" s="1"/>
  <c r="G73" i="9"/>
  <c r="D127" i="7"/>
  <c r="E127" i="7" s="1"/>
  <c r="F127" i="7" s="1"/>
  <c r="G7" i="7"/>
  <c r="G14" i="7"/>
  <c r="G10" i="7"/>
  <c r="D77" i="9"/>
  <c r="E77" i="9" s="1"/>
  <c r="F77" i="9" s="1"/>
  <c r="D9" i="7"/>
  <c r="E9" i="7" s="1"/>
  <c r="F9" i="7" s="1"/>
  <c r="D126" i="7"/>
  <c r="E126" i="7" s="1"/>
  <c r="F126" i="7" s="1"/>
  <c r="D14" i="7"/>
  <c r="E14" i="7" s="1"/>
  <c r="F14" i="7" s="1"/>
  <c r="D21" i="9"/>
  <c r="G76" i="9"/>
  <c r="G139" i="9"/>
  <c r="D72" i="7"/>
  <c r="E72" i="7" s="1"/>
  <c r="F72" i="7" s="1"/>
  <c r="G52" i="7"/>
  <c r="G15" i="9"/>
  <c r="G119" i="7"/>
  <c r="D101" i="9"/>
  <c r="E101" i="9" s="1"/>
  <c r="F101" i="9" s="1"/>
  <c r="D51" i="9"/>
  <c r="E51" i="9" s="1"/>
  <c r="F51" i="9" s="1"/>
  <c r="D124" i="7"/>
  <c r="G11" i="7"/>
  <c r="G142" i="7"/>
  <c r="D14" i="9"/>
  <c r="E14" i="9" s="1"/>
  <c r="F14" i="9" s="1"/>
  <c r="D13" i="9"/>
  <c r="D112" i="9"/>
  <c r="G100" i="7"/>
  <c r="G39" i="9"/>
  <c r="D27" i="7"/>
  <c r="G85" i="9"/>
  <c r="G149" i="9"/>
  <c r="D67" i="9"/>
  <c r="E67" i="9" s="1"/>
  <c r="F67" i="9" s="1"/>
  <c r="G41" i="9"/>
  <c r="G49" i="7"/>
  <c r="G5" i="9"/>
  <c r="G114" i="7"/>
  <c r="G115" i="9"/>
  <c r="G106" i="7"/>
  <c r="G64" i="9"/>
  <c r="D120" i="9"/>
  <c r="E120" i="9" s="1"/>
  <c r="F120" i="9" s="1"/>
  <c r="D49" i="7"/>
  <c r="G28" i="9"/>
  <c r="D78" i="9"/>
  <c r="E78" i="9" s="1"/>
  <c r="F78" i="9" s="1"/>
  <c r="G48" i="9"/>
  <c r="G152" i="7"/>
  <c r="D144" i="7"/>
  <c r="E144" i="7" s="1"/>
  <c r="F144" i="7" s="1"/>
  <c r="G144" i="9"/>
  <c r="G5" i="7"/>
  <c r="G121" i="7"/>
  <c r="D63" i="9"/>
  <c r="E63" i="9" s="1"/>
  <c r="F63" i="9" s="1"/>
  <c r="D136" i="7"/>
  <c r="E136" i="7" s="1"/>
  <c r="F136" i="7" s="1"/>
  <c r="G30" i="9"/>
  <c r="D119" i="7"/>
  <c r="E119" i="7" s="1"/>
  <c r="F119" i="7" s="1"/>
  <c r="D43" i="7"/>
  <c r="E43" i="7" s="1"/>
  <c r="F43" i="7" s="1"/>
  <c r="D116" i="9"/>
  <c r="E116" i="9" s="1"/>
  <c r="F116" i="9" s="1"/>
  <c r="D149" i="9"/>
  <c r="E149" i="9" s="1"/>
  <c r="F149" i="9" s="1"/>
  <c r="G122" i="7"/>
  <c r="G36" i="9"/>
  <c r="D52" i="7"/>
  <c r="E52" i="7" s="1"/>
  <c r="F52" i="7" s="1"/>
  <c r="G137" i="9"/>
  <c r="D118" i="7"/>
  <c r="G6" i="9"/>
  <c r="G123" i="7"/>
  <c r="G12" i="9"/>
  <c r="D37" i="9"/>
  <c r="E37" i="9" s="1"/>
  <c r="F37" i="9" s="1"/>
  <c r="D9" i="9"/>
  <c r="E9" i="9" s="1"/>
  <c r="F9" i="9" s="1"/>
  <c r="G90" i="7"/>
  <c r="G59" i="7"/>
  <c r="D79" i="7"/>
  <c r="E79" i="7" s="1"/>
  <c r="F79" i="7" s="1"/>
  <c r="D50" i="7"/>
  <c r="E50" i="7" s="1"/>
  <c r="F50" i="7" s="1"/>
  <c r="G72" i="7"/>
  <c r="G120" i="9"/>
  <c r="G57" i="7"/>
  <c r="D98" i="9"/>
  <c r="E98" i="9" s="1"/>
  <c r="F98" i="9" s="1"/>
  <c r="D117" i="9"/>
  <c r="D93" i="7"/>
  <c r="E93" i="7" s="1"/>
  <c r="F93" i="7" s="1"/>
  <c r="D57" i="9"/>
  <c r="E57" i="9" s="1"/>
  <c r="F57" i="9" s="1"/>
  <c r="D128" i="7"/>
  <c r="E128" i="7" s="1"/>
  <c r="F128" i="7" s="1"/>
  <c r="D24" i="7"/>
  <c r="E24" i="7" s="1"/>
  <c r="F24" i="7" s="1"/>
  <c r="G146" i="7"/>
  <c r="G134" i="7"/>
  <c r="G121" i="9"/>
  <c r="D4" i="9"/>
  <c r="E4" i="9" s="1"/>
  <c r="F4" i="9" s="1"/>
  <c r="D146" i="9"/>
  <c r="G117" i="9"/>
  <c r="D151" i="7"/>
  <c r="E151" i="7" s="1"/>
  <c r="F151" i="7" s="1"/>
  <c r="G37" i="7"/>
  <c r="D76" i="7"/>
  <c r="G29" i="7"/>
  <c r="G19" i="9"/>
  <c r="D65" i="9"/>
  <c r="E65" i="9" s="1"/>
  <c r="F65" i="9" s="1"/>
  <c r="G140" i="9"/>
  <c r="G69" i="7"/>
  <c r="D146" i="7"/>
  <c r="D69" i="7"/>
  <c r="D90" i="9"/>
  <c r="D123" i="9"/>
  <c r="E123" i="9" s="1"/>
  <c r="F123" i="9" s="1"/>
  <c r="G128" i="9"/>
  <c r="D126" i="9"/>
  <c r="E126" i="9" s="1"/>
  <c r="F126" i="9" s="1"/>
  <c r="G10" i="9"/>
  <c r="G80" i="7"/>
  <c r="G125" i="7"/>
  <c r="D41" i="7"/>
  <c r="G122" i="9"/>
  <c r="G57" i="9"/>
  <c r="G9" i="7"/>
  <c r="G13" i="9"/>
  <c r="D55" i="9"/>
  <c r="D150" i="9"/>
  <c r="E150" i="9" s="1"/>
  <c r="F150" i="9" s="1"/>
  <c r="G141" i="9"/>
  <c r="D121" i="9"/>
  <c r="E121" i="9" s="1"/>
  <c r="F121" i="9" s="1"/>
  <c r="D122" i="7"/>
  <c r="E122" i="7" s="1"/>
  <c r="F122" i="7" s="1"/>
  <c r="D112" i="7"/>
  <c r="D40" i="9"/>
  <c r="G30" i="7"/>
  <c r="D42" i="7"/>
  <c r="E42" i="7" s="1"/>
  <c r="F42" i="7" s="1"/>
  <c r="G141" i="7"/>
  <c r="G68" i="7"/>
  <c r="G17" i="7"/>
  <c r="D102" i="9"/>
  <c r="E102" i="9" s="1"/>
  <c r="F102" i="9" s="1"/>
  <c r="G50" i="7"/>
  <c r="D145" i="9"/>
  <c r="G36" i="7"/>
  <c r="D94" i="9"/>
  <c r="E94" i="9" s="1"/>
  <c r="F94" i="9" s="1"/>
  <c r="G100" i="9"/>
  <c r="G80" i="9"/>
  <c r="D75" i="9"/>
  <c r="G120" i="7"/>
  <c r="G61" i="9"/>
  <c r="D5" i="9"/>
  <c r="G18" i="9"/>
  <c r="D141" i="9"/>
  <c r="E141" i="9" s="1"/>
  <c r="F141" i="9" s="1"/>
  <c r="D143" i="7"/>
  <c r="E143" i="7" s="1"/>
  <c r="F143" i="7" s="1"/>
  <c r="G147" i="9"/>
  <c r="D96" i="9"/>
  <c r="G108" i="7"/>
  <c r="G130" i="7"/>
  <c r="G97" i="7"/>
  <c r="G151" i="9"/>
  <c r="G34" i="9"/>
  <c r="G118" i="7"/>
  <c r="D68" i="7"/>
  <c r="D152" i="7"/>
  <c r="G117" i="7"/>
  <c r="G31" i="9"/>
  <c r="G77" i="7"/>
  <c r="G75" i="7"/>
  <c r="D62" i="9"/>
  <c r="D91" i="7"/>
  <c r="D88" i="9"/>
  <c r="E88" i="9" s="1"/>
  <c r="F88" i="9" s="1"/>
  <c r="D44" i="7"/>
  <c r="E44" i="7" s="1"/>
  <c r="F44" i="7" s="1"/>
  <c r="D151" i="9"/>
  <c r="E151" i="9" s="1"/>
  <c r="F151" i="9" s="1"/>
  <c r="G128" i="7"/>
  <c r="G84" i="7"/>
  <c r="G94" i="7"/>
  <c r="D87" i="7"/>
  <c r="E87" i="7" s="1"/>
  <c r="F87" i="7" s="1"/>
  <c r="D105" i="9"/>
  <c r="E105" i="9" s="1"/>
  <c r="F105" i="9" s="1"/>
  <c r="G94" i="9"/>
  <c r="D115" i="9"/>
  <c r="E115" i="9" s="1"/>
  <c r="F115" i="9" s="1"/>
  <c r="D19" i="9"/>
  <c r="D133" i="7"/>
  <c r="E133" i="7" s="1"/>
  <c r="F133" i="7" s="1"/>
  <c r="G32" i="9"/>
  <c r="G98" i="9"/>
  <c r="G111" i="9"/>
  <c r="D43" i="9"/>
  <c r="E43" i="9" s="1"/>
  <c r="F43" i="9" s="1"/>
  <c r="D28" i="9"/>
  <c r="E28" i="9" s="1"/>
  <c r="F28" i="9" s="1"/>
  <c r="G79" i="7"/>
  <c r="G66" i="9"/>
  <c r="D35" i="9"/>
  <c r="E35" i="9" s="1"/>
  <c r="F35" i="9" s="1"/>
  <c r="G51" i="7"/>
  <c r="D59" i="9"/>
  <c r="E59" i="9" s="1"/>
  <c r="F59" i="9" s="1"/>
  <c r="G132" i="9"/>
  <c r="D103" i="9"/>
  <c r="D61" i="7"/>
  <c r="D74" i="7"/>
  <c r="E74" i="7" s="1"/>
  <c r="F74" i="7" s="1"/>
  <c r="D115" i="7"/>
  <c r="E115" i="7" s="1"/>
  <c r="F115" i="7" s="1"/>
  <c r="G2" i="9"/>
  <c r="G129" i="9"/>
  <c r="D123" i="7"/>
  <c r="E123" i="7" s="1"/>
  <c r="F123" i="7" s="1"/>
  <c r="D69" i="9"/>
  <c r="G85" i="7"/>
  <c r="G68" i="9"/>
  <c r="G84" i="9"/>
  <c r="D85" i="9"/>
  <c r="E85" i="9" s="1"/>
  <c r="F85" i="9" s="1"/>
  <c r="G73" i="7"/>
  <c r="G37" i="9"/>
  <c r="G67" i="9"/>
  <c r="D48" i="9"/>
  <c r="G107" i="7"/>
  <c r="D6" i="9"/>
  <c r="G123" i="9"/>
  <c r="D12" i="9"/>
  <c r="D16" i="7"/>
  <c r="E16" i="7" s="1"/>
  <c r="F16" i="7" s="1"/>
  <c r="D4" i="7"/>
  <c r="E4" i="7" s="1"/>
  <c r="F4" i="7" s="1"/>
  <c r="G91" i="9"/>
  <c r="D73" i="7"/>
  <c r="E73" i="7" s="1"/>
  <c r="F73" i="7" s="1"/>
  <c r="G20" i="9"/>
  <c r="D56" i="9"/>
  <c r="E56" i="9" s="1"/>
  <c r="F56" i="9" s="1"/>
  <c r="D140" i="7"/>
  <c r="E140" i="7" s="1"/>
  <c r="F140" i="7" s="1"/>
  <c r="G56" i="9"/>
  <c r="G25" i="7"/>
  <c r="D28" i="7"/>
  <c r="E28" i="7" s="1"/>
  <c r="F28" i="7" s="1"/>
  <c r="D8" i="9"/>
  <c r="E8" i="9" s="1"/>
  <c r="F8" i="9" s="1"/>
  <c r="G60" i="9"/>
  <c r="G150" i="7"/>
  <c r="D130" i="7"/>
  <c r="E130" i="7" s="1"/>
  <c r="F130" i="7" s="1"/>
  <c r="D147" i="7"/>
  <c r="D45" i="7"/>
  <c r="E45" i="7" s="1"/>
  <c r="F45" i="7" s="1"/>
  <c r="D29" i="7"/>
  <c r="E29" i="7" s="1"/>
  <c r="F29" i="7" s="1"/>
  <c r="G144" i="7"/>
  <c r="D86" i="9"/>
  <c r="E86" i="9" s="1"/>
  <c r="F86" i="9" s="1"/>
  <c r="G63" i="9"/>
  <c r="G23" i="9"/>
  <c r="G65" i="9"/>
  <c r="G105" i="9"/>
  <c r="D122" i="9"/>
  <c r="E122" i="9" s="1"/>
  <c r="F122" i="9" s="1"/>
  <c r="D95" i="9"/>
  <c r="E95" i="9" s="1"/>
  <c r="F95" i="9" s="1"/>
  <c r="G147" i="7"/>
  <c r="D53" i="7"/>
  <c r="E53" i="7" s="1"/>
  <c r="F53" i="7" s="1"/>
  <c r="G46" i="9"/>
  <c r="D36" i="9"/>
  <c r="E36" i="9" s="1"/>
  <c r="F36" i="9" s="1"/>
  <c r="D150" i="7"/>
  <c r="E150" i="7" s="1"/>
  <c r="F150" i="7" s="1"/>
  <c r="G39" i="7"/>
  <c r="G106" i="9"/>
  <c r="D45" i="9"/>
  <c r="E45" i="9" s="1"/>
  <c r="F45" i="9" s="1"/>
  <c r="D107" i="9"/>
  <c r="E107" i="9" s="1"/>
  <c r="F107" i="9" s="1"/>
  <c r="G109" i="9"/>
  <c r="G21" i="7"/>
  <c r="D36" i="7"/>
  <c r="E36" i="7" s="1"/>
  <c r="F36" i="7" s="1"/>
  <c r="G133" i="9"/>
  <c r="G28" i="7"/>
  <c r="D64" i="7"/>
  <c r="E64" i="7" s="1"/>
  <c r="F64" i="7" s="1"/>
  <c r="G12" i="7"/>
  <c r="G62" i="7"/>
  <c r="D13" i="7"/>
  <c r="D25" i="7"/>
  <c r="E25" i="7" s="1"/>
  <c r="F25" i="7" s="1"/>
  <c r="G93" i="7"/>
  <c r="G17" i="9"/>
  <c r="G149" i="7"/>
  <c r="G76" i="7"/>
  <c r="G61" i="7"/>
  <c r="D84" i="7"/>
  <c r="E84" i="7" s="1"/>
  <c r="F84" i="7" s="1"/>
  <c r="D66" i="7"/>
  <c r="E66" i="7" s="1"/>
  <c r="F66" i="7" s="1"/>
  <c r="D70" i="7"/>
  <c r="E70" i="7" s="1"/>
  <c r="F70" i="7" s="1"/>
  <c r="D136" i="9"/>
  <c r="E136" i="9" s="1"/>
  <c r="F136" i="9" s="1"/>
  <c r="G63" i="7"/>
  <c r="G7" i="9"/>
  <c r="G152" i="9"/>
  <c r="D64" i="9"/>
  <c r="E64" i="9" s="1"/>
  <c r="F64" i="9" s="1"/>
  <c r="G13" i="7"/>
  <c r="D86" i="7"/>
  <c r="E86" i="7" s="1"/>
  <c r="F86" i="7" s="1"/>
  <c r="D34" i="7"/>
  <c r="D121" i="7"/>
  <c r="E121" i="7" s="1"/>
  <c r="F121" i="7" s="1"/>
  <c r="D32" i="7"/>
  <c r="E32" i="7" s="1"/>
  <c r="F32" i="7" s="1"/>
  <c r="G26" i="9"/>
  <c r="G99" i="9"/>
  <c r="G72" i="9"/>
  <c r="D89" i="7"/>
  <c r="G55" i="9"/>
  <c r="G145" i="9"/>
  <c r="D85" i="7"/>
  <c r="E85" i="7" s="1"/>
  <c r="F85" i="7" s="1"/>
  <c r="D40" i="7"/>
  <c r="G82" i="9"/>
  <c r="D3" i="9"/>
  <c r="E3" i="9" s="1"/>
  <c r="F3" i="9" s="1"/>
  <c r="G101" i="9"/>
  <c r="D106" i="7"/>
  <c r="E106" i="7" s="1"/>
  <c r="F106" i="7" s="1"/>
  <c r="G22" i="9"/>
  <c r="G95" i="9"/>
  <c r="D38" i="9"/>
  <c r="E38" i="9" s="1"/>
  <c r="F38" i="9" s="1"/>
  <c r="G49" i="9"/>
  <c r="G124" i="7"/>
  <c r="D116" i="7"/>
  <c r="E116" i="7" s="1"/>
  <c r="F116" i="7" s="1"/>
  <c r="G42" i="9"/>
  <c r="D129" i="9"/>
  <c r="E129" i="9" s="1"/>
  <c r="F129" i="9" s="1"/>
  <c r="D10" i="7"/>
  <c r="E10" i="7" s="1"/>
  <c r="F10" i="7" s="1"/>
  <c r="D3" i="7"/>
  <c r="E3" i="7" s="1"/>
  <c r="F3" i="7" s="1"/>
  <c r="D84" i="9"/>
  <c r="E84" i="9" s="1"/>
  <c r="F84" i="9" s="1"/>
  <c r="G9" i="9"/>
  <c r="G29" i="9"/>
  <c r="G138" i="9"/>
  <c r="D94" i="7"/>
  <c r="E94" i="7" s="1"/>
  <c r="F94" i="7" s="1"/>
  <c r="G50" i="9"/>
  <c r="D79" i="9"/>
  <c r="E79" i="9" s="1"/>
  <c r="F79" i="9" s="1"/>
  <c r="D46" i="9"/>
  <c r="E46" i="9" s="1"/>
  <c r="F46" i="9" s="1"/>
  <c r="G127" i="7"/>
  <c r="D44" i="9"/>
  <c r="E44" i="9" s="1"/>
  <c r="F44" i="9" s="1"/>
  <c r="G56" i="7"/>
  <c r="G34" i="7"/>
  <c r="D103" i="7"/>
  <c r="G59" i="9"/>
  <c r="G86" i="9"/>
  <c r="G82" i="7"/>
  <c r="D30" i="7"/>
  <c r="E30" i="7" s="1"/>
  <c r="F30" i="7" s="1"/>
  <c r="G44" i="7"/>
  <c r="G133" i="7"/>
  <c r="D11" i="9"/>
  <c r="E11" i="9" s="1"/>
  <c r="F11" i="9" s="1"/>
  <c r="D83" i="9"/>
  <c r="D37" i="7"/>
  <c r="E37" i="7" s="1"/>
  <c r="F37" i="7" s="1"/>
  <c r="D31" i="9"/>
  <c r="E31" i="9" s="1"/>
  <c r="F31" i="9" s="1"/>
  <c r="D135" i="9"/>
  <c r="E135" i="9" s="1"/>
  <c r="F135" i="9" s="1"/>
  <c r="G112" i="7"/>
  <c r="D62" i="7"/>
  <c r="G110" i="9"/>
  <c r="D107" i="7"/>
  <c r="E107" i="7" s="1"/>
  <c r="F107" i="7" s="1"/>
  <c r="D100" i="9"/>
  <c r="E100" i="9" s="1"/>
  <c r="F100" i="9" s="1"/>
  <c r="B174" i="11" l="1"/>
  <c r="G79" i="9"/>
  <c r="D139" i="9"/>
  <c r="G40" i="7"/>
  <c r="D47" i="9"/>
  <c r="D129" i="7"/>
  <c r="E129" i="7" s="1"/>
  <c r="F129" i="7" s="1"/>
  <c r="G102" i="9"/>
  <c r="D72" i="9"/>
  <c r="E72" i="9" s="1"/>
  <c r="F72" i="9" s="1"/>
  <c r="G31" i="7"/>
  <c r="D56" i="7"/>
  <c r="E56" i="7" s="1"/>
  <c r="F56" i="7" s="1"/>
  <c r="D113" i="9"/>
  <c r="E113" i="9" s="1"/>
  <c r="F113" i="9" s="1"/>
  <c r="D132" i="9"/>
  <c r="G132" i="7"/>
  <c r="G105" i="7"/>
  <c r="D73" i="9"/>
  <c r="E73" i="9" s="1"/>
  <c r="F73" i="9" s="1"/>
  <c r="D2" i="9"/>
  <c r="D89" i="9"/>
  <c r="G87" i="7"/>
  <c r="G2" i="7"/>
  <c r="G45" i="9"/>
  <c r="G35" i="9"/>
  <c r="D53" i="9"/>
  <c r="E53" i="9" s="1"/>
  <c r="F53" i="9" s="1"/>
  <c r="D102" i="7"/>
  <c r="E102" i="7" s="1"/>
  <c r="F102" i="7" s="1"/>
  <c r="G54" i="7"/>
  <c r="G58" i="9"/>
  <c r="D88" i="7"/>
  <c r="E88" i="7" s="1"/>
  <c r="F88" i="7" s="1"/>
  <c r="D59" i="7"/>
  <c r="E59" i="7" s="1"/>
  <c r="F59" i="7" s="1"/>
  <c r="G126" i="7"/>
  <c r="D35" i="7"/>
  <c r="E35" i="7" s="1"/>
  <c r="F35" i="7" s="1"/>
  <c r="G62" i="9"/>
  <c r="G113" i="7"/>
  <c r="D96" i="7"/>
  <c r="D78" i="7"/>
  <c r="E78" i="7" s="1"/>
  <c r="F78" i="7" s="1"/>
  <c r="D82" i="7"/>
  <c r="G96" i="9"/>
  <c r="D16" i="9"/>
  <c r="E16" i="9" s="1"/>
  <c r="F16" i="9" s="1"/>
  <c r="D54" i="9"/>
  <c r="D12" i="7"/>
  <c r="G114" i="9"/>
  <c r="D125" i="9"/>
  <c r="G4" i="7"/>
  <c r="D60" i="7"/>
  <c r="E60" i="7" s="1"/>
  <c r="F60" i="7" s="1"/>
  <c r="G33" i="7"/>
  <c r="D10" i="9"/>
  <c r="E10" i="9" s="1"/>
  <c r="F10" i="9" s="1"/>
  <c r="G41" i="7"/>
  <c r="G8" i="7"/>
  <c r="G51" i="9"/>
  <c r="D77" i="7"/>
  <c r="E77" i="7" s="1"/>
  <c r="F77" i="7" s="1"/>
  <c r="D90" i="7"/>
  <c r="D25" i="9"/>
  <c r="E25" i="9" s="1"/>
  <c r="F25" i="9" s="1"/>
</calcChain>
</file>

<file path=xl/sharedStrings.xml><?xml version="1.0" encoding="utf-8"?>
<sst xmlns="http://schemas.openxmlformats.org/spreadsheetml/2006/main" count="2875" uniqueCount="311">
  <si>
    <t>important columns</t>
  </si>
  <si>
    <t>Cluster analysis</t>
  </si>
  <si>
    <t>CHP data --&gt;</t>
  </si>
  <si>
    <t>CHP data</t>
  </si>
  <si>
    <t>Day</t>
  </si>
  <si>
    <t>start time</t>
  </si>
  <si>
    <t>end time</t>
  </si>
  <si>
    <t>duration</t>
  </si>
  <si>
    <t>location</t>
  </si>
  <si>
    <t>max. length</t>
  </si>
  <si>
    <t>comment</t>
  </si>
  <si>
    <t>PM</t>
  </si>
  <si>
    <t>lane BLKING</t>
  </si>
  <si>
    <t>#4 or SLOW</t>
  </si>
  <si>
    <t>#3</t>
  </si>
  <si>
    <t>#2 or MID</t>
  </si>
  <si>
    <t>#1 or FAST</t>
  </si>
  <si>
    <t>HOV</t>
  </si>
  <si>
    <t>UNKNOWN</t>
  </si>
  <si>
    <t>Nb of ML lanes blocked (5 if all)</t>
  </si>
  <si>
    <t>OF blocked (1 if 1 LN, 5 if all)</t>
  </si>
  <si>
    <t>ON blocked (1 if 1 LN, 5 if all)</t>
  </si>
  <si>
    <t>More</t>
  </si>
  <si>
    <t>OF</t>
  </si>
  <si>
    <t>SLOW, RS</t>
  </si>
  <si>
    <t>#4</t>
  </si>
  <si>
    <t>Fire</t>
  </si>
  <si>
    <t>#1,#2</t>
  </si>
  <si>
    <t>HOV,#1</t>
  </si>
  <si>
    <t>"Heavy Traffic"</t>
  </si>
  <si>
    <t>#1</t>
  </si>
  <si>
    <t>shovel on the street</t>
  </si>
  <si>
    <t>SLOW</t>
  </si>
  <si>
    <t>partially blocking slow lane</t>
  </si>
  <si>
    <t>#3,#4</t>
  </si>
  <si>
    <t>OFR</t>
  </si>
  <si>
    <t>medium incident</t>
  </si>
  <si>
    <t>Middle</t>
  </si>
  <si>
    <t>SLOW,OFR</t>
  </si>
  <si>
    <t>young lady make up</t>
  </si>
  <si>
    <t>#4,OFR</t>
  </si>
  <si>
    <t>#2,#3</t>
  </si>
  <si>
    <t>#2</t>
  </si>
  <si>
    <t>heavy traffic</t>
  </si>
  <si>
    <t>not found</t>
  </si>
  <si>
    <t>ONR</t>
  </si>
  <si>
    <t>minor incident</t>
  </si>
  <si>
    <t>right lane</t>
  </si>
  <si>
    <t>special day: major incident downstream of network, spilling back into network</t>
  </si>
  <si>
    <t>#LNS?,ONR,OFR</t>
  </si>
  <si>
    <t>major</t>
  </si>
  <si>
    <t>Slow,#3</t>
  </si>
  <si>
    <t>no lane blkg mentioned</t>
  </si>
  <si>
    <t>middle</t>
  </si>
  <si>
    <t>slow</t>
  </si>
  <si>
    <t>medium incident upstream of network, network is influenced</t>
  </si>
  <si>
    <t xml:space="preserve">minor incident, upstream of network, network is influenced </t>
  </si>
  <si>
    <t>HOV,#1,#3</t>
  </si>
  <si>
    <t>Fast</t>
  </si>
  <si>
    <t>HOV,#1,#2</t>
  </si>
  <si>
    <t>fast</t>
  </si>
  <si>
    <t>minor incident, overlapping with another incident</t>
  </si>
  <si>
    <t>HOV,#2</t>
  </si>
  <si>
    <t>unknown</t>
  </si>
  <si>
    <t>#5</t>
  </si>
  <si>
    <t>Slow</t>
  </si>
  <si>
    <t>Trans Closed?</t>
  </si>
  <si>
    <t>all</t>
  </si>
  <si>
    <t>body</t>
  </si>
  <si>
    <t>#2,ONR</t>
  </si>
  <si>
    <t>lightpole over all lanes</t>
  </si>
  <si>
    <t>#1,#3,#4</t>
  </si>
  <si>
    <t>medium incident, upstream of network, network is influenced</t>
  </si>
  <si>
    <t>#1,#4</t>
  </si>
  <si>
    <t>#1,#4,HOV</t>
  </si>
  <si>
    <t>#1,#3</t>
  </si>
  <si>
    <t>#4,ONR</t>
  </si>
  <si>
    <t>slow,OFR</t>
  </si>
  <si>
    <t>medium incident during noon</t>
  </si>
  <si>
    <t>medium incident, overlapping with another incident</t>
  </si>
  <si>
    <t>#1,#2,#3,#4</t>
  </si>
  <si>
    <t>special day: major incident with total highway blocking</t>
  </si>
  <si>
    <t>HOV,#1,#2,#3</t>
  </si>
  <si>
    <t>#3,#5</t>
  </si>
  <si>
    <t>slow,#1</t>
  </si>
  <si>
    <t>moving jam, slow moving trucks??</t>
  </si>
  <si>
    <t>person walking on road</t>
  </si>
  <si>
    <t>minor incident during peak traffic??</t>
  </si>
  <si>
    <t>#4,#5</t>
  </si>
  <si>
    <t>is it an incident? No flow drop</t>
  </si>
  <si>
    <t>#1,#2,#3</t>
  </si>
  <si>
    <t>#2,#3,HOV</t>
  </si>
  <si>
    <t>#1,HOV</t>
  </si>
  <si>
    <t>HOV, #1</t>
  </si>
  <si>
    <t>medium incident during peak traffic</t>
  </si>
  <si>
    <t>veh backing up</t>
  </si>
  <si>
    <t>special day: very low speeds for a long time but hardly any flow drop</t>
  </si>
  <si>
    <t>ALL</t>
  </si>
  <si>
    <t>medium incident during morning peak??</t>
  </si>
  <si>
    <t>medium incident downstream of network; spilling back traffic</t>
  </si>
  <si>
    <t>express</t>
  </si>
  <si>
    <t>#3,#4,#5,#6</t>
  </si>
  <si>
    <t>major incident merges with morning peak</t>
  </si>
  <si>
    <t>minor incident during noon</t>
  </si>
  <si>
    <t>minor incident during afternoon peak</t>
  </si>
  <si>
    <t>medium incident during afternoon peak</t>
  </si>
  <si>
    <t>4 vehs on HOV</t>
  </si>
  <si>
    <t>construction work?</t>
  </si>
  <si>
    <t>right</t>
  </si>
  <si>
    <t>major incident without flow drop?</t>
  </si>
  <si>
    <t>#1,#2, HOV</t>
  </si>
  <si>
    <t>slow speeds for a long period but no flow drop?</t>
  </si>
  <si>
    <t>left</t>
  </si>
  <si>
    <t>ML blocking</t>
  </si>
  <si>
    <t>Calculations</t>
  </si>
  <si>
    <t>Histogram</t>
  </si>
  <si>
    <t>Known severity index</t>
  </si>
  <si>
    <t>Inferred severity index</t>
  </si>
  <si>
    <t>flag_incident</t>
  </si>
  <si>
    <t>duration bin</t>
  </si>
  <si>
    <t>date_type</t>
  </si>
  <si>
    <t>multiply duration (min)</t>
  </si>
  <si>
    <t>duration (min)</t>
  </si>
  <si>
    <t>Serial number</t>
  </si>
  <si>
    <t>medium incident; downstream of the observation area in the early afternoon</t>
  </si>
  <si>
    <t>#3/4</t>
  </si>
  <si>
    <t>PM bin</t>
  </si>
  <si>
    <t>OR LN</t>
  </si>
  <si>
    <t>Thu</t>
  </si>
  <si>
    <t>MID</t>
  </si>
  <si>
    <t>All. #4 after 8:09</t>
  </si>
  <si>
    <t>Yes</t>
  </si>
  <si>
    <t>#3-4</t>
  </si>
  <si>
    <t>Add. Of inc 4:43 PM</t>
  </si>
  <si>
    <t>2/4</t>
  </si>
  <si>
    <t>Fri</t>
  </si>
  <si>
    <t>#1-2</t>
  </si>
  <si>
    <t>Mon</t>
  </si>
  <si>
    <t>Nothing</t>
  </si>
  <si>
    <t>HOV+#1+MID</t>
  </si>
  <si>
    <t>medium incdient during morning peak</t>
  </si>
  <si>
    <t>#1 then #2 (8:46)</t>
  </si>
  <si>
    <t>minor incident downstream of observating area</t>
  </si>
  <si>
    <t xml:space="preserve">HOV </t>
  </si>
  <si>
    <t>RS and R LN (Foothill OR)</t>
  </si>
  <si>
    <t>Tue</t>
  </si>
  <si>
    <t>Wed</t>
  </si>
  <si>
    <t>SLOW then MID then HOV</t>
  </si>
  <si>
    <t>medium incident in the end of the afternoon peak</t>
  </si>
  <si>
    <t>#1 HOV #2 debris</t>
  </si>
  <si>
    <t>special day: strange minor incident</t>
  </si>
  <si>
    <t>Not found</t>
  </si>
  <si>
    <t>OR</t>
  </si>
  <si>
    <t>#1,#3 and OF</t>
  </si>
  <si>
    <t>#1/2 HOV</t>
  </si>
  <si>
    <t>#2 then #4</t>
  </si>
  <si>
    <t>#1/2</t>
  </si>
  <si>
    <t>minor incident during afternoon peak downstream the network, spills back</t>
  </si>
  <si>
    <t>No</t>
  </si>
  <si>
    <t>HOV #2</t>
  </si>
  <si>
    <t>#1 #3</t>
  </si>
  <si>
    <t>major incident downstream of network  area, spilling back</t>
  </si>
  <si>
    <t>ONLY ONE LN OPEN</t>
  </si>
  <si>
    <t>major incident during afternoon peak</t>
  </si>
  <si>
    <t>NOT SURE</t>
  </si>
  <si>
    <t>major incident during noon</t>
  </si>
  <si>
    <t>HOV #1 #2 (ALSO WB)</t>
  </si>
  <si>
    <t>#2 #3</t>
  </si>
  <si>
    <t>ALL EXCEPT HOV</t>
  </si>
  <si>
    <t>ON</t>
  </si>
  <si>
    <t>Mention HEAVY TRAFFIC</t>
  </si>
  <si>
    <t>minor incident at the end of  network area in the end of the afternoon peak</t>
  </si>
  <si>
    <t>#2-3</t>
  </si>
  <si>
    <t>major incident during morning peak</t>
  </si>
  <si>
    <t>#2,3,4 AND OF</t>
  </si>
  <si>
    <t>ANIMAL</t>
  </si>
  <si>
    <t>HOV #1</t>
  </si>
  <si>
    <t>LNS</t>
  </si>
  <si>
    <t xml:space="preserve">LN </t>
  </si>
  <si>
    <t>special day: major incident upstream of network, seems like special weather conditions that day</t>
  </si>
  <si>
    <t>ALL THEN HOV #1 #2</t>
  </si>
  <si>
    <t>#2,3,4</t>
  </si>
  <si>
    <t>#2,3</t>
  </si>
  <si>
    <t>#3,4</t>
  </si>
  <si>
    <t xml:space="preserve">HOV #1 #2  </t>
  </si>
  <si>
    <t>CHP not accurate when RW CLEAR</t>
  </si>
  <si>
    <t>#1,3</t>
  </si>
  <si>
    <t>#1,2</t>
  </si>
  <si>
    <t>Perhaps + acc 8:54 AM</t>
  </si>
  <si>
    <t>OR or OF</t>
  </si>
  <si>
    <t>LN</t>
  </si>
  <si>
    <t>#4 AND OF</t>
  </si>
  <si>
    <t>DOG</t>
  </si>
  <si>
    <t>special day: extremely low speeds half of the day, no major impact on flow though</t>
  </si>
  <si>
    <t>Perhaps + accs 1:55 PM, 6:01 PM, 6:47 PM</t>
  </si>
  <si>
    <t>MITCHELL IS BACKED UP DUE TO WHITMORE BEING CLOSED</t>
  </si>
  <si>
    <t>HOV, FAST, OF</t>
  </si>
  <si>
    <t>special day: strange behaviour</t>
  </si>
  <si>
    <t>RP VEH-10 ACUR GSX SIL VS TOYT CAM PLE BOTH ON RS</t>
  </si>
  <si>
    <t>Perhaps with acc. 4:26 PM</t>
  </si>
  <si>
    <t>#1,4</t>
  </si>
  <si>
    <t>minor incident during morning peak</t>
  </si>
  <si>
    <t>OF CLOSED</t>
  </si>
  <si>
    <t>#2-4</t>
  </si>
  <si>
    <t>DIVERTING ALL TRFC TO WB 134 AND 710 - TRANS RD FROM EB TO EB CLOSED</t>
  </si>
  <si>
    <t>minor incident far upstream but low flows until the network</t>
  </si>
  <si>
    <t>RT LN</t>
  </si>
  <si>
    <t>TRANS ROAD</t>
  </si>
  <si>
    <t>ALL VEHS ON THE RS</t>
  </si>
  <si>
    <t>UNK VEH ON FIRE // UNK IF BLKG</t>
  </si>
  <si>
    <t>Not sure, only 1' and no following</t>
  </si>
  <si>
    <t>+ accs 7:08 PM, 7:10 PM</t>
  </si>
  <si>
    <t>Perhaps time mistake : acc 1:06 PM</t>
  </si>
  <si>
    <t>HOV, #3,4</t>
  </si>
  <si>
    <t>major incident just before the afternoon peak</t>
  </si>
  <si>
    <t>A FRIDGE!</t>
  </si>
  <si>
    <t>ALL LNS</t>
  </si>
  <si>
    <t>2 VICTIMS 1023 ON RS / BLU TOYT SIENNA and GRN HOND CIV</t>
  </si>
  <si>
    <t>HOV #1,2,3</t>
  </si>
  <si>
    <t>special day: seems like a serious incident with complete road closure</t>
  </si>
  <si>
    <t>FULL FREEWAY CLOSURE</t>
  </si>
  <si>
    <t>#1,2,4,5</t>
  </si>
  <si>
    <t>TRANS RD LNS</t>
  </si>
  <si>
    <t>HOV #1,2</t>
  </si>
  <si>
    <t>SOFA !</t>
  </si>
  <si>
    <t xml:space="preserve">medium incident downstream the network but spill back </t>
  </si>
  <si>
    <t>#1 and MID</t>
  </si>
  <si>
    <t>ALL CLOSED</t>
  </si>
  <si>
    <t>TRANS RD</t>
  </si>
  <si>
    <t>ERROR IN CHP 567MIN</t>
  </si>
  <si>
    <t>Probably error AM/PM in the cluster reporting</t>
  </si>
  <si>
    <t>Chair</t>
  </si>
  <si>
    <t>Air conditionner</t>
  </si>
  <si>
    <t>medium incidnet during afternoon peak</t>
  </si>
  <si>
    <t>#4 partially</t>
  </si>
  <si>
    <t>OF and HOV</t>
  </si>
  <si>
    <t>seems like a road closure but hardly any congestion builds up</t>
  </si>
  <si>
    <t>ALL from 1:48 to 2:03</t>
  </si>
  <si>
    <t>FIRE on RS and hill</t>
  </si>
  <si>
    <t>MIDDLE</t>
  </si>
  <si>
    <t>LARGE TREE DOWN</t>
  </si>
  <si>
    <t>extremely low speeds during the whole afternoon but hardly any effects on flow</t>
  </si>
  <si>
    <t>#5,6</t>
  </si>
  <si>
    <t>major incident in the beginning of the afternoon peak</t>
  </si>
  <si>
    <t>??</t>
  </si>
  <si>
    <t>Perhaps + acc 2:16 PM</t>
  </si>
  <si>
    <t>WB</t>
  </si>
  <si>
    <t>EB</t>
  </si>
  <si>
    <t>am</t>
  </si>
  <si>
    <t>pm</t>
  </si>
  <si>
    <t>status</t>
  </si>
  <si>
    <t>holiday</t>
  </si>
  <si>
    <t>regular</t>
  </si>
  <si>
    <t>other</t>
  </si>
  <si>
    <t>weekend</t>
  </si>
  <si>
    <t>incident</t>
  </si>
  <si>
    <t>bad data</t>
  </si>
  <si>
    <t>no data</t>
  </si>
  <si>
    <t>NO DATA</t>
  </si>
  <si>
    <t>SUM</t>
  </si>
  <si>
    <t>JUST FOR PRESENTATION:</t>
  </si>
  <si>
    <t>…</t>
  </si>
  <si>
    <t>AM start time</t>
  </si>
  <si>
    <t>AM end time</t>
  </si>
  <si>
    <t>PM start time</t>
  </si>
  <si>
    <t>PM end time</t>
  </si>
  <si>
    <t>Zone start postmile</t>
  </si>
  <si>
    <t>Zone end postmile</t>
  </si>
  <si>
    <t>Date</t>
  </si>
  <si>
    <t>ML Lanes Blocked</t>
  </si>
  <si>
    <t>Start Time</t>
  </si>
  <si>
    <t>End Time</t>
  </si>
  <si>
    <t>Lanes * Duration</t>
  </si>
  <si>
    <t>Duration [min]</t>
  </si>
  <si>
    <t>Location [mile]</t>
  </si>
  <si>
    <t>Duration Bin</t>
  </si>
  <si>
    <t>flag_InZone</t>
  </si>
  <si>
    <t>flag_AM</t>
  </si>
  <si>
    <t>flag_PM</t>
  </si>
  <si>
    <t>flag_AM_InZone</t>
  </si>
  <si>
    <t>flag_PM_InZone</t>
  </si>
  <si>
    <t>PeMS</t>
  </si>
  <si>
    <t>CHP Severity</t>
  </si>
  <si>
    <t>CHP</t>
  </si>
  <si>
    <t>PeMS &amp; CHP</t>
  </si>
  <si>
    <t>Day Types</t>
  </si>
  <si>
    <t>Severity threshold</t>
  </si>
  <si>
    <t># Incidnet_InZone</t>
  </si>
  <si>
    <t>Row Labels</t>
  </si>
  <si>
    <t>Grand Total</t>
  </si>
  <si>
    <t>Column Labels</t>
  </si>
  <si>
    <t>non-incident</t>
  </si>
  <si>
    <t>Count of # Incidnet_InZone</t>
  </si>
  <si>
    <t>PeMS_combine_other</t>
  </si>
  <si>
    <t>0-15</t>
  </si>
  <si>
    <t>15-45</t>
  </si>
  <si>
    <t>45-75</t>
  </si>
  <si>
    <t>75+</t>
  </si>
  <si>
    <t>Count of flag_PM_InZone</t>
  </si>
  <si>
    <t>(All)</t>
  </si>
  <si>
    <t>Count of flag_AM_InZone</t>
  </si>
  <si>
    <t>Comparison of clustering with PeMS loop data and PeMS CHP data</t>
  </si>
  <si>
    <t>Clustering Final Result</t>
  </si>
  <si>
    <t>Count of PeMS &amp; CHP</t>
  </si>
  <si>
    <t>Number of Incident Per Day Among Incident Dates</t>
  </si>
  <si>
    <t>(Multiple Items)</t>
  </si>
  <si>
    <t>Direction</t>
  </si>
  <si>
    <t>Count of flag_InZone</t>
  </si>
  <si>
    <t># Incident_InZone</t>
  </si>
  <si>
    <t>Count of # incident_InZone</t>
  </si>
  <si>
    <t># incident_InZone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</si>
</sst>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\/dd\/yyyy"/>
    <numFmt numFmtId="165" formatCode="0.0"/>
    <numFmt numFmtId="166" formatCode="ddd"/>
    <numFmt numFmtId="167" formatCode="[$-409]h:mm\ AM/PM;@"/>
    <numFmt numFmtId="168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E685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20" fontId="0" fillId="2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66" fontId="0" fillId="0" borderId="0" xfId="0" applyNumberFormat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20" fontId="0" fillId="0" borderId="0" xfId="0" applyNumberFormat="1" applyFont="1"/>
    <xf numFmtId="0" fontId="0" fillId="0" borderId="0" xfId="0" applyFont="1" applyAlignment="1">
      <alignment horizontal="left" vertical="center"/>
    </xf>
    <xf numFmtId="20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167" fontId="0" fillId="0" borderId="0" xfId="0" applyNumberFormat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/>
    <xf numFmtId="165" fontId="0" fillId="0" borderId="0" xfId="0" applyNumberFormat="1"/>
    <xf numFmtId="1" fontId="0" fillId="0" borderId="0" xfId="0" applyNumberFormat="1"/>
    <xf numFmtId="168" fontId="0" fillId="0" borderId="0" xfId="0" applyNumberFormat="1"/>
    <xf numFmtId="16" fontId="0" fillId="0" borderId="0" xfId="0" quotePrefix="1" applyNumberFormat="1"/>
    <xf numFmtId="1" fontId="0" fillId="0" borderId="0" xfId="0" quotePrefix="1" applyNumberFormat="1"/>
    <xf numFmtId="14" fontId="0" fillId="0" borderId="0" xfId="0" applyNumberFormat="1"/>
    <xf numFmtId="16" fontId="0" fillId="0" borderId="0" xfId="0" applyNumberFormat="1"/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6" fontId="0" fillId="0" borderId="0" xfId="0" applyNumberFormat="1" applyFill="1"/>
    <xf numFmtId="166" fontId="1" fillId="0" borderId="0" xfId="0" applyNumberFormat="1" applyFont="1"/>
    <xf numFmtId="164" fontId="1" fillId="0" borderId="0" xfId="0" applyNumberFormat="1" applyFont="1"/>
    <xf numFmtId="0" fontId="1" fillId="0" borderId="0" xfId="0" applyFont="1" applyFill="1"/>
    <xf numFmtId="164" fontId="2" fillId="0" borderId="0" xfId="0" applyNumberFormat="1" applyFont="1"/>
    <xf numFmtId="0" fontId="1" fillId="2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66"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theme="9" tint="0.39994506668294322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  <dxf>
      <fill>
        <patternFill>
          <bgColor rgb="FF92D050"/>
        </patternFill>
      </fill>
    </dxf>
    <dxf>
      <fill>
        <patternFill>
          <bgColor rgb="FFFE6858"/>
        </patternFill>
      </fill>
    </dxf>
    <dxf>
      <fill>
        <patternFill>
          <bgColor rgb="FFFFDD71"/>
        </patternFill>
      </fill>
    </dxf>
    <dxf>
      <fill>
        <patternFill>
          <bgColor rgb="FFFF6D6D"/>
        </patternFill>
      </fill>
    </dxf>
    <dxf>
      <fill>
        <patternFill>
          <bgColor rgb="FFFFE181"/>
        </patternFill>
      </fill>
    </dxf>
    <dxf>
      <fill>
        <patternFill>
          <bgColor rgb="FFBCE29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[I210-E] Spatiotemporal</a:t>
            </a:r>
            <a:r>
              <a:rPr lang="de-DE" b="1" baseline="0"/>
              <a:t> distribution of incidents</a:t>
            </a:r>
            <a:r>
              <a:rPr lang="de-DE" baseline="0"/>
              <a:t> that cause congestion;</a:t>
            </a:r>
            <a:br>
              <a:rPr lang="de-DE" baseline="0"/>
            </a:br>
            <a:r>
              <a:rPr lang="de-DE" baseline="0"/>
              <a:t>one bubble = one incident; center of bubble = start of incident;</a:t>
            </a:r>
            <a:br>
              <a:rPr lang="de-DE" baseline="0"/>
            </a:br>
            <a:r>
              <a:rPr lang="de-DE" baseline="0"/>
              <a:t>bubble size = incident duration * max length of congestion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ubbleChart>
        <c:varyColors val="0"/>
        <c:ser>
          <c:idx val="0"/>
          <c:order val="0"/>
          <c:tx>
            <c:strRef>
              <c:f>'[1]test EB incident chart'!$J$1</c:f>
              <c:strCache>
                <c:ptCount val="1"/>
                <c:pt idx="0">
                  <c:v>location</c:v>
                </c:pt>
              </c:strCache>
            </c:strRef>
          </c:tx>
          <c:spPr>
            <a:noFill/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xVal>
            <c:numRef>
              <c:f>'[1]test EB incident chart'!$I$2:$I$61</c:f>
              <c:numCache>
                <c:formatCode>General</c:formatCode>
                <c:ptCount val="60"/>
                <c:pt idx="0">
                  <c:v>0.5625</c:v>
                </c:pt>
                <c:pt idx="1">
                  <c:v>0.6875</c:v>
                </c:pt>
                <c:pt idx="2">
                  <c:v>0.3125</c:v>
                </c:pt>
                <c:pt idx="3">
                  <c:v>0.625</c:v>
                </c:pt>
                <c:pt idx="4">
                  <c:v>0.75</c:v>
                </c:pt>
                <c:pt idx="5">
                  <c:v>0.625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0.35416666666666669</c:v>
                </c:pt>
                <c:pt idx="9">
                  <c:v>0.66666666666666663</c:v>
                </c:pt>
                <c:pt idx="10">
                  <c:v>0.72916666666666663</c:v>
                </c:pt>
                <c:pt idx="11">
                  <c:v>0.77083333333333337</c:v>
                </c:pt>
                <c:pt idx="12">
                  <c:v>0.8125</c:v>
                </c:pt>
                <c:pt idx="13">
                  <c:v>0.45833333333333331</c:v>
                </c:pt>
                <c:pt idx="14">
                  <c:v>0.72916666666666663</c:v>
                </c:pt>
                <c:pt idx="15">
                  <c:v>0.6875</c:v>
                </c:pt>
                <c:pt idx="16">
                  <c:v>0.61458333333333337</c:v>
                </c:pt>
                <c:pt idx="17">
                  <c:v>0.72916666666666663</c:v>
                </c:pt>
                <c:pt idx="18">
                  <c:v>0.72916666666666663</c:v>
                </c:pt>
                <c:pt idx="19">
                  <c:v>0.47916666666666669</c:v>
                </c:pt>
                <c:pt idx="20">
                  <c:v>0.75</c:v>
                </c:pt>
                <c:pt idx="21">
                  <c:v>0.66666666666666663</c:v>
                </c:pt>
                <c:pt idx="22">
                  <c:v>0.78125</c:v>
                </c:pt>
                <c:pt idx="23">
                  <c:v>0.33333333333333331</c:v>
                </c:pt>
                <c:pt idx="24">
                  <c:v>0.66666666666666663</c:v>
                </c:pt>
                <c:pt idx="25">
                  <c:v>0.27083333333333331</c:v>
                </c:pt>
                <c:pt idx="26">
                  <c:v>0.64583333333333337</c:v>
                </c:pt>
                <c:pt idx="27">
                  <c:v>0.66666666666666663</c:v>
                </c:pt>
                <c:pt idx="28">
                  <c:v>0.35416666666666669</c:v>
                </c:pt>
                <c:pt idx="29">
                  <c:v>0.39583333333333331</c:v>
                </c:pt>
                <c:pt idx="30">
                  <c:v>0.35416666666666669</c:v>
                </c:pt>
                <c:pt idx="31">
                  <c:v>0.5</c:v>
                </c:pt>
                <c:pt idx="32">
                  <c:v>0.70833333333333337</c:v>
                </c:pt>
                <c:pt idx="33">
                  <c:v>0.70833333333333337</c:v>
                </c:pt>
                <c:pt idx="34">
                  <c:v>0.33333333333333331</c:v>
                </c:pt>
                <c:pt idx="35">
                  <c:v>0.70833333333333337</c:v>
                </c:pt>
                <c:pt idx="36">
                  <c:v>0.33333333333333331</c:v>
                </c:pt>
                <c:pt idx="37">
                  <c:v>0.45833333333333331</c:v>
                </c:pt>
                <c:pt idx="38">
                  <c:v>0.75</c:v>
                </c:pt>
                <c:pt idx="39">
                  <c:v>0.33333333333333331</c:v>
                </c:pt>
                <c:pt idx="40">
                  <c:v>0.625</c:v>
                </c:pt>
                <c:pt idx="41">
                  <c:v>0.58333333333333337</c:v>
                </c:pt>
                <c:pt idx="42">
                  <c:v>0.66666666666666663</c:v>
                </c:pt>
                <c:pt idx="43">
                  <c:v>0.70833333333333337</c:v>
                </c:pt>
                <c:pt idx="44">
                  <c:v>0.54166666666666663</c:v>
                </c:pt>
                <c:pt idx="45">
                  <c:v>0.77083333333333337</c:v>
                </c:pt>
                <c:pt idx="46">
                  <c:v>0.70833333333333337</c:v>
                </c:pt>
                <c:pt idx="47">
                  <c:v>0.4375</c:v>
                </c:pt>
                <c:pt idx="48">
                  <c:v>0.625</c:v>
                </c:pt>
                <c:pt idx="49">
                  <c:v>0.72916666666666663</c:v>
                </c:pt>
                <c:pt idx="50">
                  <c:v>0.67708333333333337</c:v>
                </c:pt>
                <c:pt idx="51">
                  <c:v>0.72916666666666663</c:v>
                </c:pt>
                <c:pt idx="52">
                  <c:v>0.66666666666666663</c:v>
                </c:pt>
                <c:pt idx="53">
                  <c:v>0.79166666666666663</c:v>
                </c:pt>
                <c:pt idx="54">
                  <c:v>0.84375</c:v>
                </c:pt>
                <c:pt idx="55">
                  <c:v>0.58333333333333337</c:v>
                </c:pt>
                <c:pt idx="56">
                  <c:v>0.61458333333333337</c:v>
                </c:pt>
                <c:pt idx="57">
                  <c:v>0.54166666666666663</c:v>
                </c:pt>
                <c:pt idx="58">
                  <c:v>0.75</c:v>
                </c:pt>
                <c:pt idx="59">
                  <c:v>0.60416666666666663</c:v>
                </c:pt>
              </c:numCache>
            </c:numRef>
          </c:xVal>
          <c:yVal>
            <c:numRef>
              <c:f>'[1]test EB incident chart'!$J$2:$J$61</c:f>
              <c:numCache>
                <c:formatCode>General</c:formatCode>
                <c:ptCount val="60"/>
                <c:pt idx="0">
                  <c:v>44</c:v>
                </c:pt>
                <c:pt idx="1">
                  <c:v>42</c:v>
                </c:pt>
                <c:pt idx="2">
                  <c:v>33</c:v>
                </c:pt>
                <c:pt idx="3">
                  <c:v>40</c:v>
                </c:pt>
                <c:pt idx="4">
                  <c:v>30</c:v>
                </c:pt>
                <c:pt idx="5">
                  <c:v>32</c:v>
                </c:pt>
                <c:pt idx="6">
                  <c:v>33</c:v>
                </c:pt>
                <c:pt idx="7">
                  <c:v>35</c:v>
                </c:pt>
                <c:pt idx="8">
                  <c:v>38</c:v>
                </c:pt>
                <c:pt idx="9">
                  <c:v>45</c:v>
                </c:pt>
                <c:pt idx="10">
                  <c:v>37</c:v>
                </c:pt>
                <c:pt idx="11">
                  <c:v>39</c:v>
                </c:pt>
                <c:pt idx="12">
                  <c:v>35</c:v>
                </c:pt>
                <c:pt idx="13">
                  <c:v>33</c:v>
                </c:pt>
                <c:pt idx="14">
                  <c:v>37</c:v>
                </c:pt>
                <c:pt idx="15">
                  <c:v>45</c:v>
                </c:pt>
                <c:pt idx="16">
                  <c:v>43</c:v>
                </c:pt>
                <c:pt idx="17">
                  <c:v>45</c:v>
                </c:pt>
                <c:pt idx="18">
                  <c:v>38</c:v>
                </c:pt>
                <c:pt idx="19">
                  <c:v>43</c:v>
                </c:pt>
                <c:pt idx="20">
                  <c:v>38</c:v>
                </c:pt>
                <c:pt idx="21">
                  <c:v>35</c:v>
                </c:pt>
                <c:pt idx="22">
                  <c:v>43</c:v>
                </c:pt>
                <c:pt idx="23">
                  <c:v>36</c:v>
                </c:pt>
                <c:pt idx="24">
                  <c:v>37</c:v>
                </c:pt>
                <c:pt idx="25">
                  <c:v>15</c:v>
                </c:pt>
                <c:pt idx="26">
                  <c:v>40</c:v>
                </c:pt>
                <c:pt idx="27">
                  <c:v>38</c:v>
                </c:pt>
                <c:pt idx="28">
                  <c:v>37</c:v>
                </c:pt>
                <c:pt idx="29">
                  <c:v>32</c:v>
                </c:pt>
                <c:pt idx="30">
                  <c:v>33</c:v>
                </c:pt>
                <c:pt idx="31">
                  <c:v>37</c:v>
                </c:pt>
                <c:pt idx="32">
                  <c:v>30</c:v>
                </c:pt>
                <c:pt idx="33">
                  <c:v>38</c:v>
                </c:pt>
                <c:pt idx="34">
                  <c:v>28</c:v>
                </c:pt>
                <c:pt idx="35">
                  <c:v>8</c:v>
                </c:pt>
                <c:pt idx="36">
                  <c:v>30</c:v>
                </c:pt>
                <c:pt idx="37">
                  <c:v>42</c:v>
                </c:pt>
                <c:pt idx="38">
                  <c:v>35</c:v>
                </c:pt>
                <c:pt idx="39">
                  <c:v>41</c:v>
                </c:pt>
                <c:pt idx="40">
                  <c:v>35</c:v>
                </c:pt>
                <c:pt idx="41">
                  <c:v>43</c:v>
                </c:pt>
                <c:pt idx="42">
                  <c:v>35</c:v>
                </c:pt>
                <c:pt idx="43">
                  <c:v>37</c:v>
                </c:pt>
                <c:pt idx="44">
                  <c:v>27</c:v>
                </c:pt>
                <c:pt idx="45">
                  <c:v>38</c:v>
                </c:pt>
                <c:pt idx="46">
                  <c:v>45</c:v>
                </c:pt>
                <c:pt idx="47">
                  <c:v>26</c:v>
                </c:pt>
                <c:pt idx="48">
                  <c:v>45</c:v>
                </c:pt>
                <c:pt idx="49">
                  <c:v>38</c:v>
                </c:pt>
                <c:pt idx="50">
                  <c:v>35</c:v>
                </c:pt>
                <c:pt idx="51">
                  <c:v>40</c:v>
                </c:pt>
                <c:pt idx="52">
                  <c:v>38</c:v>
                </c:pt>
                <c:pt idx="53">
                  <c:v>40</c:v>
                </c:pt>
                <c:pt idx="54">
                  <c:v>27</c:v>
                </c:pt>
                <c:pt idx="55">
                  <c:v>12</c:v>
                </c:pt>
                <c:pt idx="56">
                  <c:v>35</c:v>
                </c:pt>
                <c:pt idx="57">
                  <c:v>0</c:v>
                </c:pt>
                <c:pt idx="58">
                  <c:v>35</c:v>
                </c:pt>
                <c:pt idx="59">
                  <c:v>37</c:v>
                </c:pt>
              </c:numCache>
            </c:numRef>
          </c:yVal>
          <c:bubbleSize>
            <c:numRef>
              <c:f>'[1]test EB incident chart'!$K$2:$K$61</c:f>
              <c:numCache>
                <c:formatCode>General</c:formatCode>
                <c:ptCount val="60"/>
                <c:pt idx="0">
                  <c:v>4.9999999999999956</c:v>
                </c:pt>
                <c:pt idx="1">
                  <c:v>11.999999999999989</c:v>
                </c:pt>
                <c:pt idx="2">
                  <c:v>10.5</c:v>
                </c:pt>
                <c:pt idx="3">
                  <c:v>7.0000000000000124</c:v>
                </c:pt>
                <c:pt idx="4">
                  <c:v>1.5000000000000027</c:v>
                </c:pt>
                <c:pt idx="5">
                  <c:v>7.9999999999999929</c:v>
                </c:pt>
                <c:pt idx="6">
                  <c:v>2.5000000000000044</c:v>
                </c:pt>
                <c:pt idx="7">
                  <c:v>2.5000000000000044</c:v>
                </c:pt>
                <c:pt idx="8">
                  <c:v>7.9999999999999929</c:v>
                </c:pt>
                <c:pt idx="9">
                  <c:v>1.5000000000000027</c:v>
                </c:pt>
                <c:pt idx="10">
                  <c:v>4.0000000000000071</c:v>
                </c:pt>
                <c:pt idx="11">
                  <c:v>4.9999999999999956</c:v>
                </c:pt>
                <c:pt idx="12">
                  <c:v>4.9999999999999956</c:v>
                </c:pt>
                <c:pt idx="13">
                  <c:v>0.50000000000000089</c:v>
                </c:pt>
                <c:pt idx="14">
                  <c:v>2.0000000000000142</c:v>
                </c:pt>
                <c:pt idx="15">
                  <c:v>8.5000000000000142</c:v>
                </c:pt>
                <c:pt idx="16">
                  <c:v>8.999999999999968</c:v>
                </c:pt>
                <c:pt idx="17">
                  <c:v>12.000000000000021</c:v>
                </c:pt>
                <c:pt idx="18">
                  <c:v>10.000000000000018</c:v>
                </c:pt>
                <c:pt idx="19">
                  <c:v>12.500000000000002</c:v>
                </c:pt>
                <c:pt idx="20">
                  <c:v>5.0000000000000089</c:v>
                </c:pt>
                <c:pt idx="21">
                  <c:v>9.000000000000016</c:v>
                </c:pt>
                <c:pt idx="22">
                  <c:v>1.7499999999999938</c:v>
                </c:pt>
                <c:pt idx="23">
                  <c:v>10.5</c:v>
                </c:pt>
                <c:pt idx="24">
                  <c:v>2.0000000000000142</c:v>
                </c:pt>
                <c:pt idx="25">
                  <c:v>20</c:v>
                </c:pt>
                <c:pt idx="26">
                  <c:v>5.9999999999999787</c:v>
                </c:pt>
                <c:pt idx="27">
                  <c:v>12.000000000000021</c:v>
                </c:pt>
                <c:pt idx="28">
                  <c:v>17.499999999999996</c:v>
                </c:pt>
                <c:pt idx="29">
                  <c:v>4.5</c:v>
                </c:pt>
                <c:pt idx="30">
                  <c:v>1.4999999999999987</c:v>
                </c:pt>
                <c:pt idx="31">
                  <c:v>83.999999999999986</c:v>
                </c:pt>
                <c:pt idx="32">
                  <c:v>6</c:v>
                </c:pt>
                <c:pt idx="33">
                  <c:v>4.9999999999999822</c:v>
                </c:pt>
                <c:pt idx="34">
                  <c:v>5.0000000000000018</c:v>
                </c:pt>
                <c:pt idx="35">
                  <c:v>0.24999999999999911</c:v>
                </c:pt>
                <c:pt idx="36">
                  <c:v>4.0000000000000018</c:v>
                </c:pt>
                <c:pt idx="37">
                  <c:v>2.0000000000000036</c:v>
                </c:pt>
                <c:pt idx="38">
                  <c:v>13.5</c:v>
                </c:pt>
                <c:pt idx="39">
                  <c:v>2.0000000000000036</c:v>
                </c:pt>
                <c:pt idx="40">
                  <c:v>1.9999999999999929</c:v>
                </c:pt>
                <c:pt idx="41">
                  <c:v>14.999999999999986</c:v>
                </c:pt>
                <c:pt idx="42">
                  <c:v>4.0000000000000071</c:v>
                </c:pt>
                <c:pt idx="43">
                  <c:v>4.499999999999984</c:v>
                </c:pt>
                <c:pt idx="44">
                  <c:v>40</c:v>
                </c:pt>
                <c:pt idx="45">
                  <c:v>1.4999999999999947</c:v>
                </c:pt>
                <c:pt idx="46">
                  <c:v>7.4999999999999734</c:v>
                </c:pt>
                <c:pt idx="47">
                  <c:v>0.50000000000000089</c:v>
                </c:pt>
                <c:pt idx="48">
                  <c:v>2.5000000000000044</c:v>
                </c:pt>
                <c:pt idx="49">
                  <c:v>6.0000000000000107</c:v>
                </c:pt>
                <c:pt idx="50">
                  <c:v>1.2499999999999956</c:v>
                </c:pt>
                <c:pt idx="51">
                  <c:v>10.000000000000018</c:v>
                </c:pt>
                <c:pt idx="52">
                  <c:v>8.0000000000000142</c:v>
                </c:pt>
                <c:pt idx="53">
                  <c:v>2.5000000000000044</c:v>
                </c:pt>
                <c:pt idx="54">
                  <c:v>0.74999999999999734</c:v>
                </c:pt>
                <c:pt idx="55">
                  <c:v>4.5</c:v>
                </c:pt>
                <c:pt idx="56">
                  <c:v>11.249999999999984</c:v>
                </c:pt>
                <c:pt idx="57">
                  <c:v>0</c:v>
                </c:pt>
                <c:pt idx="58">
                  <c:v>4.9999999999999956</c:v>
                </c:pt>
                <c:pt idx="59">
                  <c:v>12.000000000000021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sizeRepresents val="w"/>
        <c:axId val="100547968"/>
        <c:axId val="106796544"/>
      </c:bubbleChart>
      <c:valAx>
        <c:axId val="100547968"/>
        <c:scaling>
          <c:orientation val="minMax"/>
          <c:max val="0.87500000000000011"/>
          <c:min val="0.16666667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96544"/>
        <c:crosses val="autoZero"/>
        <c:crossBetween val="midCat"/>
        <c:majorUnit val="8.3333000000000018E-2"/>
      </c:valAx>
      <c:valAx>
        <c:axId val="106796544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Location [mi]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4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[ClusterAnalysis -- Incident Details (1).xlsx]EB AM!PivotTable10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Number of Incident Per Day Among Incident Dates</a:t>
            </a:r>
            <a:r>
              <a:rPr lang="en-US" sz="1800" b="1" i="0" u="none" strike="noStrike" baseline="0"/>
              <a:t> </a:t>
            </a:r>
            <a:endParaRPr lang="en-US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'EB AM'!$J$51:$J$52</c:f>
              <c:strCache>
                <c:ptCount val="1"/>
                <c:pt idx="0">
                  <c:v>incident</c:v>
                </c:pt>
              </c:strCache>
            </c:strRef>
          </c:tx>
          <c:invertIfNegative val="0"/>
          <c:cat>
            <c:strRef>
              <c:f>'EB AM'!$I$53:$I$57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strCache>
            </c:strRef>
          </c:cat>
          <c:val>
            <c:numRef>
              <c:f>'EB AM'!$J$53:$J$57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42816"/>
        <c:axId val="119448704"/>
      </c:barChart>
      <c:catAx>
        <c:axId val="119442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448704"/>
        <c:crosses val="autoZero"/>
        <c:auto val="1"/>
        <c:lblAlgn val="ctr"/>
        <c:lblOffset val="100"/>
        <c:noMultiLvlLbl val="0"/>
      </c:catAx>
      <c:valAx>
        <c:axId val="1194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44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Incident</a:t>
            </a:r>
            <a:r>
              <a:rPr lang="en-US" baseline="0"/>
              <a:t> </a:t>
            </a:r>
            <a:r>
              <a:rPr lang="en-US"/>
              <a:t>In Zone EB PM by Date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'EB PM'!$G$1</c:f>
              <c:strCache>
                <c:ptCount val="1"/>
                <c:pt idx="0">
                  <c:v># Incident_InZone</c:v>
                </c:pt>
              </c:strCache>
            </c:strRef>
          </c:tx>
          <c:cat>
            <c:numRef>
              <c:f>'EB PM'!$A$2:$A$152</c:f>
              <c:numCache>
                <c:formatCode>m/d/yyyy</c:formatCode>
                <c:ptCount val="15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</c:numCache>
            </c:numRef>
          </c:cat>
          <c:val>
            <c:numRef>
              <c:f>'EB PM'!$G$2:$G$152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2</c:v>
                </c:pt>
                <c:pt idx="1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4480"/>
        <c:axId val="119766016"/>
      </c:lineChart>
      <c:dateAx>
        <c:axId val="119764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9766016"/>
        <c:crosses val="autoZero"/>
        <c:auto val="1"/>
        <c:lblOffset val="100"/>
        <c:baseTimeUnit val="days"/>
      </c:dateAx>
      <c:valAx>
        <c:axId val="119766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76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[ClusterAnalysis -- Incident Details (1).xlsx]EB PM!PivotTable4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Incident Per Day Among Incident Dates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'EB PM'!$J$53:$J$54</c:f>
              <c:strCache>
                <c:ptCount val="1"/>
                <c:pt idx="0">
                  <c:v>incident</c:v>
                </c:pt>
              </c:strCache>
            </c:strRef>
          </c:tx>
          <c:invertIfNegative val="0"/>
          <c:cat>
            <c:strRef>
              <c:f>'EB PM'!$I$55:$I$59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'EB PM'!$J$55:$J$59</c:f>
              <c:numCache>
                <c:formatCode>General</c:formatCode>
                <c:ptCount val="4"/>
                <c:pt idx="0">
                  <c:v>7</c:v>
                </c:pt>
                <c:pt idx="1">
                  <c:v>34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90592"/>
        <c:axId val="120136448"/>
      </c:barChart>
      <c:catAx>
        <c:axId val="119790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136448"/>
        <c:crosses val="autoZero"/>
        <c:auto val="1"/>
        <c:lblAlgn val="ctr"/>
        <c:lblOffset val="100"/>
        <c:noMultiLvlLbl val="0"/>
      </c:catAx>
      <c:valAx>
        <c:axId val="1201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790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[ClusterAnalysis -- Incident Details (1).xlsx]CHP WB!PivotTable1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'CHP WB'!$P$5:$P$6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'CHP WB'!$O$7:$O$11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WB'!$P$7:$P$11</c:f>
              <c:numCache>
                <c:formatCode>General</c:formatCode>
                <c:ptCount val="4"/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'CHP WB'!$Q$5:$Q$6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'CHP WB'!$O$7:$O$11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WB'!$Q$7:$Q$11</c:f>
              <c:numCache>
                <c:formatCode>General</c:formatCod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'CHP WB'!$R$5:$R$6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'CHP WB'!$O$7:$O$11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WB'!$R$7:$R$11</c:f>
              <c:numCache>
                <c:formatCode>General</c:formatCode>
                <c:ptCount val="4"/>
                <c:pt idx="1">
                  <c:v>5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'CHP WB'!$S$5:$S$6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'CHP WB'!$O$7:$O$11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WB'!$S$7:$S$11</c:f>
              <c:numCache>
                <c:formatCode>General</c:formatCode>
                <c:ptCount val="4"/>
                <c:pt idx="1">
                  <c:v>33</c:v>
                </c:pt>
                <c:pt idx="2">
                  <c:v>18</c:v>
                </c:pt>
                <c:pt idx="3">
                  <c:v>20</c:v>
                </c:pt>
              </c:numCache>
            </c:numRef>
          </c:val>
        </c:ser>
        <c:ser>
          <c:idx val="4"/>
          <c:order val="4"/>
          <c:tx>
            <c:strRef>
              <c:f>'CHP WB'!$T$5:$T$6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'CHP WB'!$O$7:$O$11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WB'!$T$7:$T$11</c:f>
              <c:numCache>
                <c:formatCode>General</c:formatCode>
                <c:ptCount val="4"/>
                <c:pt idx="0">
                  <c:v>1</c:v>
                </c:pt>
                <c:pt idx="1">
                  <c:v>201</c:v>
                </c:pt>
                <c:pt idx="2">
                  <c:v>71</c:v>
                </c:pt>
                <c:pt idx="3">
                  <c:v>56</c:v>
                </c:pt>
              </c:numCache>
            </c:numRef>
          </c:val>
        </c:ser>
        <c:ser>
          <c:idx val="5"/>
          <c:order val="5"/>
          <c:tx>
            <c:strRef>
              <c:f>'CHP WB'!$U$5:$U$6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'CHP WB'!$O$7:$O$11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WB'!$U$7:$U$11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209344"/>
        <c:axId val="117215616"/>
        <c:axId val="117211136"/>
      </c:bar3DChart>
      <c:catAx>
        <c:axId val="11720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Closure Duration [minutes]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7215616"/>
        <c:crosses val="autoZero"/>
        <c:auto val="1"/>
        <c:lblAlgn val="ctr"/>
        <c:lblOffset val="100"/>
        <c:noMultiLvlLbl val="0"/>
      </c:catAx>
      <c:valAx>
        <c:axId val="11721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Number of Incidents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209344"/>
        <c:crosses val="autoZero"/>
        <c:crossBetween val="between"/>
      </c:valAx>
      <c:serAx>
        <c:axId val="1172111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Number of Mainline</a:t>
                </a:r>
                <a:r>
                  <a:rPr lang="en-US" sz="1400" baseline="0"/>
                  <a:t> Lanes Closed</a:t>
                </a:r>
                <a:endParaRPr lang="en-US" sz="1400"/>
              </a:p>
            </c:rich>
          </c:tx>
          <c:layout/>
          <c:overlay val="0"/>
        </c:title>
        <c:majorTickMark val="out"/>
        <c:minorTickMark val="none"/>
        <c:tickLblPos val="nextTo"/>
        <c:crossAx val="117215616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[ClusterAnalysis -- Incident Details (1).xlsx]CHP EB!PivotTable5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'CHP EB'!$P$5:$P$6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'CHP EB'!$O$7:$O$11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EB'!$P$7:$P$11</c:f>
              <c:numCache>
                <c:formatCode>General</c:formatCode>
                <c:ptCount val="4"/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'CHP EB'!$Q$5:$Q$6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'CHP EB'!$O$7:$O$11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EB'!$Q$7:$Q$11</c:f>
              <c:numCache>
                <c:formatCode>General</c:formatCode>
                <c:ptCount val="4"/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'CHP EB'!$R$5:$R$6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'CHP EB'!$O$7:$O$11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EB'!$R$7:$R$11</c:f>
              <c:numCache>
                <c:formatCode>General</c:formatCode>
                <c:ptCount val="4"/>
                <c:pt idx="2">
                  <c:v>6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'CHP EB'!$S$5:$S$6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'CHP EB'!$O$7:$O$11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EB'!$S$7:$S$11</c:f>
              <c:numCache>
                <c:formatCode>General</c:formatCode>
                <c:ptCount val="4"/>
                <c:pt idx="1">
                  <c:v>30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'CHP EB'!$T$5:$T$6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'CHP EB'!$O$7:$O$11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EB'!$T$7:$T$11</c:f>
              <c:numCache>
                <c:formatCode>General</c:formatCode>
                <c:ptCount val="4"/>
                <c:pt idx="0">
                  <c:v>2</c:v>
                </c:pt>
                <c:pt idx="1">
                  <c:v>135</c:v>
                </c:pt>
                <c:pt idx="2">
                  <c:v>56</c:v>
                </c:pt>
                <c:pt idx="3">
                  <c:v>36</c:v>
                </c:pt>
              </c:numCache>
            </c:numRef>
          </c:val>
        </c:ser>
        <c:ser>
          <c:idx val="5"/>
          <c:order val="5"/>
          <c:tx>
            <c:strRef>
              <c:f>'CHP EB'!$U$5:$U$6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'CHP EB'!$O$7:$O$11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'CHP EB'!$U$7:$U$11</c:f>
              <c:numCache>
                <c:formatCode>General</c:formatCode>
                <c:ptCount val="4"/>
                <c:pt idx="0">
                  <c:v>8</c:v>
                </c:pt>
                <c:pt idx="1">
                  <c:v>36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13920"/>
        <c:axId val="117724288"/>
        <c:axId val="117214720"/>
      </c:bar3DChart>
      <c:catAx>
        <c:axId val="11771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Closure Duration [minutes]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7724288"/>
        <c:crosses val="autoZero"/>
        <c:auto val="1"/>
        <c:lblAlgn val="ctr"/>
        <c:lblOffset val="100"/>
        <c:noMultiLvlLbl val="0"/>
      </c:catAx>
      <c:valAx>
        <c:axId val="117724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Number of Incidents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13920"/>
        <c:crosses val="autoZero"/>
        <c:crossBetween val="between"/>
      </c:valAx>
      <c:serAx>
        <c:axId val="1172147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Number of Mainline Lanes Closed</a:t>
                </a:r>
                <a:endParaRPr lang="en-US">
                  <a:effectLst/>
                </a:endParaRPr>
              </a:p>
            </c:rich>
          </c:tx>
          <c:overlay val="0"/>
        </c:title>
        <c:majorTickMark val="out"/>
        <c:minorTickMark val="none"/>
        <c:tickLblPos val="nextTo"/>
        <c:crossAx val="11772428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[ClusterAnalysis -- Incident Details (1).xlsx]CHP!PivotTable1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CHP!$R$5:$R$6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CHP!$Q$7:$Q$11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CHP!$R$7:$R$11</c:f>
              <c:numCache>
                <c:formatCode>General</c:formatCode>
                <c:ptCount val="4"/>
                <c:pt idx="1">
                  <c:v>3</c:v>
                </c:pt>
                <c:pt idx="2">
                  <c:v>3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CHP!$S$5:$S$6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CHP!$Q$7:$Q$11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CHP!$S$7:$S$11</c:f>
              <c:numCache>
                <c:formatCode>General</c:formatCode>
                <c:ptCount val="4"/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CHP!$T$5:$T$6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CHP!$Q$7:$Q$11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CHP!$T$7:$T$11</c:f>
              <c:numCache>
                <c:formatCode>General</c:formatCode>
                <c:ptCount val="4"/>
                <c:pt idx="1">
                  <c:v>5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CHP!$U$5:$U$6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CHP!$Q$7:$Q$11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CHP!$U$7:$U$11</c:f>
              <c:numCache>
                <c:formatCode>General</c:formatCode>
                <c:ptCount val="4"/>
                <c:pt idx="1">
                  <c:v>63</c:v>
                </c:pt>
                <c:pt idx="2">
                  <c:v>38</c:v>
                </c:pt>
                <c:pt idx="3">
                  <c:v>30</c:v>
                </c:pt>
              </c:numCache>
            </c:numRef>
          </c:val>
        </c:ser>
        <c:ser>
          <c:idx val="4"/>
          <c:order val="4"/>
          <c:tx>
            <c:strRef>
              <c:f>CHP!$V$5:$V$6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CHP!$Q$7:$Q$11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CHP!$V$7:$V$11</c:f>
              <c:numCache>
                <c:formatCode>General</c:formatCode>
                <c:ptCount val="4"/>
                <c:pt idx="0">
                  <c:v>3</c:v>
                </c:pt>
                <c:pt idx="1">
                  <c:v>336</c:v>
                </c:pt>
                <c:pt idx="2">
                  <c:v>127</c:v>
                </c:pt>
                <c:pt idx="3">
                  <c:v>92</c:v>
                </c:pt>
              </c:numCache>
            </c:numRef>
          </c:val>
        </c:ser>
        <c:ser>
          <c:idx val="5"/>
          <c:order val="5"/>
          <c:tx>
            <c:strRef>
              <c:f>CHP!$W$5:$W$6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CHP!$Q$7:$Q$11</c:f>
              <c:strCache>
                <c:ptCount val="4"/>
                <c:pt idx="0">
                  <c:v>0-15</c:v>
                </c:pt>
                <c:pt idx="1">
                  <c:v>15-45</c:v>
                </c:pt>
                <c:pt idx="2">
                  <c:v>45-75</c:v>
                </c:pt>
                <c:pt idx="3">
                  <c:v>75+</c:v>
                </c:pt>
              </c:strCache>
            </c:strRef>
          </c:cat>
          <c:val>
            <c:numRef>
              <c:f>CHP!$W$7:$W$11</c:f>
              <c:numCache>
                <c:formatCode>General</c:formatCode>
                <c:ptCount val="4"/>
                <c:pt idx="0">
                  <c:v>10</c:v>
                </c:pt>
                <c:pt idx="1">
                  <c:v>44</c:v>
                </c:pt>
                <c:pt idx="2">
                  <c:v>10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774784"/>
        <c:axId val="118789248"/>
        <c:axId val="117722176"/>
      </c:bar3DChart>
      <c:catAx>
        <c:axId val="11877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Closure Duration [minutes]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8789248"/>
        <c:crosses val="autoZero"/>
        <c:auto val="1"/>
        <c:lblAlgn val="ctr"/>
        <c:lblOffset val="100"/>
        <c:noMultiLvlLbl val="0"/>
      </c:catAx>
      <c:valAx>
        <c:axId val="118789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Number of Incidents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774784"/>
        <c:crosses val="autoZero"/>
        <c:crossBetween val="between"/>
      </c:valAx>
      <c:serAx>
        <c:axId val="11772217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Number of Mainline Lanes Closed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majorTickMark val="out"/>
        <c:minorTickMark val="none"/>
        <c:tickLblPos val="nextTo"/>
        <c:crossAx val="11878924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Incidnet In Zone WB AM by Date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'WB AM'!$G$1</c:f>
              <c:strCache>
                <c:ptCount val="1"/>
                <c:pt idx="0">
                  <c:v># Incidnet_InZone</c:v>
                </c:pt>
              </c:strCache>
            </c:strRef>
          </c:tx>
          <c:cat>
            <c:numRef>
              <c:f>'WB AM'!$A$2:$A$152</c:f>
              <c:numCache>
                <c:formatCode>m/d/yyyy</c:formatCode>
                <c:ptCount val="15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</c:numCache>
            </c:numRef>
          </c:cat>
          <c:val>
            <c:numRef>
              <c:f>'WB AM'!$G$2:$G$152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0304"/>
        <c:axId val="118851840"/>
      </c:lineChart>
      <c:dateAx>
        <c:axId val="118850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8851840"/>
        <c:crosses val="autoZero"/>
        <c:auto val="1"/>
        <c:lblOffset val="100"/>
        <c:baseTimeUnit val="days"/>
      </c:dateAx>
      <c:valAx>
        <c:axId val="11885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5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[ClusterAnalysis -- Incident Details (1).xlsx]WB AM!PivotTable4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Incident Per Day Among Incident Dates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'WB AM'!$J$50:$J$51</c:f>
              <c:strCache>
                <c:ptCount val="1"/>
                <c:pt idx="0">
                  <c:v>incident</c:v>
                </c:pt>
              </c:strCache>
            </c:strRef>
          </c:tx>
          <c:invertIfNegative val="0"/>
          <c:cat>
            <c:strRef>
              <c:f>'WB AM'!$I$52:$I$55</c:f>
              <c:str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strCache>
            </c:strRef>
          </c:cat>
          <c:val>
            <c:numRef>
              <c:f>'WB AM'!$J$52:$J$55</c:f>
              <c:numCache>
                <c:formatCode>General</c:formatCode>
                <c:ptCount val="3"/>
                <c:pt idx="0">
                  <c:v>9</c:v>
                </c:pt>
                <c:pt idx="1">
                  <c:v>24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60032"/>
        <c:axId val="118882304"/>
      </c:barChart>
      <c:catAx>
        <c:axId val="118860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8882304"/>
        <c:crosses val="autoZero"/>
        <c:auto val="1"/>
        <c:lblAlgn val="ctr"/>
        <c:lblOffset val="100"/>
        <c:noMultiLvlLbl val="0"/>
      </c:catAx>
      <c:valAx>
        <c:axId val="118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886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Incident</a:t>
            </a:r>
            <a:r>
              <a:rPr lang="en-US" baseline="0"/>
              <a:t> </a:t>
            </a:r>
            <a:r>
              <a:rPr lang="en-US"/>
              <a:t>In Zone WB PM </a:t>
            </a:r>
            <a:r>
              <a:rPr lang="en-US" sz="1800" b="1" i="0" u="none" strike="noStrike" baseline="0">
                <a:effectLst/>
              </a:rPr>
              <a:t>by Date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'WB PM'!$G$1</c:f>
              <c:strCache>
                <c:ptCount val="1"/>
                <c:pt idx="0">
                  <c:v># incident_InZone</c:v>
                </c:pt>
              </c:strCache>
            </c:strRef>
          </c:tx>
          <c:cat>
            <c:numRef>
              <c:f>'WB PM'!$A$2:$A$152</c:f>
              <c:numCache>
                <c:formatCode>m/d/yyyy</c:formatCode>
                <c:ptCount val="15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</c:numCache>
            </c:numRef>
          </c:cat>
          <c:val>
            <c:numRef>
              <c:f>'WB PM'!$G$2:$G$152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3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36640"/>
        <c:axId val="119138176"/>
      </c:lineChart>
      <c:dateAx>
        <c:axId val="1191366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9138176"/>
        <c:crosses val="autoZero"/>
        <c:auto val="1"/>
        <c:lblOffset val="100"/>
        <c:baseTimeUnit val="days"/>
      </c:dateAx>
      <c:valAx>
        <c:axId val="11913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13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[ClusterAnalysis -- Incident Details (1).xlsx]WB PM!PivotTable9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Incident Per Day Among Incident Dates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'WB PM'!$J$52:$J$53</c:f>
              <c:strCache>
                <c:ptCount val="1"/>
                <c:pt idx="0">
                  <c:v>incident</c:v>
                </c:pt>
              </c:strCache>
            </c:strRef>
          </c:tx>
          <c:invertIfNegative val="0"/>
          <c:cat>
            <c:strRef>
              <c:f>'WB PM'!$I$54:$I$59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'WB PM'!$J$54:$J$59</c:f>
              <c:numCache>
                <c:formatCode>General</c:formatCode>
                <c:ptCount val="5"/>
                <c:pt idx="0">
                  <c:v>3</c:v>
                </c:pt>
                <c:pt idx="1">
                  <c:v>30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34944"/>
        <c:axId val="119236480"/>
      </c:barChart>
      <c:catAx>
        <c:axId val="119234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236480"/>
        <c:crosses val="autoZero"/>
        <c:auto val="1"/>
        <c:lblAlgn val="ctr"/>
        <c:lblOffset val="100"/>
        <c:noMultiLvlLbl val="0"/>
      </c:catAx>
      <c:valAx>
        <c:axId val="11923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23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Incident</a:t>
            </a:r>
            <a:r>
              <a:rPr lang="en-US" baseline="0"/>
              <a:t> </a:t>
            </a:r>
            <a:r>
              <a:rPr lang="en-US"/>
              <a:t>In Zone EB AM </a:t>
            </a:r>
            <a:r>
              <a:rPr lang="en-US" sz="1800" b="1" i="0" u="none" strike="noStrike" baseline="0">
                <a:effectLst/>
              </a:rPr>
              <a:t>by Date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'EB AM'!$G$1</c:f>
              <c:strCache>
                <c:ptCount val="1"/>
                <c:pt idx="0">
                  <c:v># Incident_InZone</c:v>
                </c:pt>
              </c:strCache>
            </c:strRef>
          </c:tx>
          <c:cat>
            <c:numRef>
              <c:f>'EB AM'!$A$2:$A$152</c:f>
              <c:numCache>
                <c:formatCode>m/d/yyyy</c:formatCode>
                <c:ptCount val="15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</c:numCache>
            </c:numRef>
          </c:cat>
          <c:val>
            <c:numRef>
              <c:f>'EB AM'!$G$2:$G$152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2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12608"/>
        <c:axId val="119414144"/>
      </c:lineChart>
      <c:dateAx>
        <c:axId val="119412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9414144"/>
        <c:crosses val="autoZero"/>
        <c:auto val="1"/>
        <c:lblOffset val="100"/>
        <c:baseTimeUnit val="days"/>
      </c:dateAx>
      <c:valAx>
        <c:axId val="11941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41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1333500</xdr:colOff>
      <xdr:row>386</xdr:row>
      <xdr:rowOff>114300</xdr:rowOff>
    </xdr:from>
    <xdr:to>
      <xdr:col>28</xdr:col>
      <xdr:colOff>1047751</xdr:colOff>
      <xdr:row>404</xdr:row>
      <xdr:rowOff>119063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566737</xdr:colOff>
      <xdr:row>11</xdr:row>
      <xdr:rowOff>66675</xdr:rowOff>
    </xdr:from>
    <xdr:to>
      <xdr:col>28</xdr:col>
      <xdr:colOff>295275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138112</xdr:colOff>
      <xdr:row>11</xdr:row>
      <xdr:rowOff>76200</xdr:rowOff>
    </xdr:from>
    <xdr:to>
      <xdr:col>27</xdr:col>
      <xdr:colOff>600075</xdr:colOff>
      <xdr:row>38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290511</xdr:colOff>
      <xdr:row>13</xdr:row>
      <xdr:rowOff>171449</xdr:rowOff>
    </xdr:from>
    <xdr:to>
      <xdr:col>27</xdr:col>
      <xdr:colOff>390525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1</xdr:row>
      <xdr:rowOff>9525</xdr:rowOff>
    </xdr:from>
    <xdr:to>
      <xdr:col>19</xdr:col>
      <xdr:colOff>247650</xdr:colOff>
      <xdr:row>21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481012</xdr:colOff>
      <xdr:row>47</xdr:row>
      <xdr:rowOff>76200</xdr:rowOff>
    </xdr:from>
    <xdr:to>
      <xdr:col>22</xdr:col>
      <xdr:colOff>314325</xdr:colOff>
      <xdr:row>62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85725</xdr:rowOff>
    </xdr:from>
    <xdr:to>
      <xdr:col>20</xdr:col>
      <xdr:colOff>361949</xdr:colOff>
      <xdr:row>23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223836</xdr:colOff>
      <xdr:row>50</xdr:row>
      <xdr:rowOff>57150</xdr:rowOff>
    </xdr:from>
    <xdr:to>
      <xdr:col>21</xdr:col>
      <xdr:colOff>552450</xdr:colOff>
      <xdr:row>67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1</xdr:row>
      <xdr:rowOff>171450</xdr:rowOff>
    </xdr:from>
    <xdr:to>
      <xdr:col>21</xdr:col>
      <xdr:colOff>209549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366712</xdr:colOff>
      <xdr:row>48</xdr:row>
      <xdr:rowOff>133350</xdr:rowOff>
    </xdr:from>
    <xdr:to>
      <xdr:col>23</xdr:col>
      <xdr:colOff>76200</xdr:colOff>
      <xdr:row>69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85725</xdr:rowOff>
    </xdr:from>
    <xdr:to>
      <xdr:col>19</xdr:col>
      <xdr:colOff>161925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204786</xdr:colOff>
      <xdr:row>49</xdr:row>
      <xdr:rowOff>104774</xdr:rowOff>
    </xdr:from>
    <xdr:to>
      <xdr:col>22</xdr:col>
      <xdr:colOff>476249</xdr:colOff>
      <xdr:row>66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/Downloads/ClusterAnalysisRefinedCHP-PGA-101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severity"/>
      <sheetName val="pivot_frequency"/>
      <sheetName val="pivot_main"/>
      <sheetName val="ethan"/>
      <sheetName val="main"/>
      <sheetName val="Incident Details EB"/>
      <sheetName val="severity-congestion analysis"/>
      <sheetName val="Incident Details WB"/>
      <sheetName val="Histogram PM"/>
      <sheetName val="regression prep"/>
      <sheetName val="Regression"/>
      <sheetName val="regression prep auto"/>
      <sheetName val="Delays"/>
      <sheetName val="test WB incidents chart"/>
      <sheetName val="test EB incident chart"/>
    </sheetNames>
    <sheetDataSet>
      <sheetData sheetId="0"/>
      <sheetData sheetId="1"/>
      <sheetData sheetId="2"/>
      <sheetData sheetId="3">
        <row r="2">
          <cell r="A2">
            <v>41640</v>
          </cell>
          <cell r="B2" t="str">
            <v>holiday</v>
          </cell>
          <cell r="C2" t="str">
            <v>holiday</v>
          </cell>
          <cell r="D2" t="str">
            <v>holiday</v>
          </cell>
        </row>
        <row r="3">
          <cell r="A3">
            <v>41641</v>
          </cell>
          <cell r="B3" t="str">
            <v>regular</v>
          </cell>
          <cell r="C3" t="str">
            <v>incident</v>
          </cell>
          <cell r="D3" t="str">
            <v>incident</v>
          </cell>
        </row>
        <row r="4">
          <cell r="A4">
            <v>41642</v>
          </cell>
          <cell r="B4" t="str">
            <v>regular</v>
          </cell>
          <cell r="C4" t="str">
            <v>non-incident</v>
          </cell>
          <cell r="D4" t="str">
            <v>regular</v>
          </cell>
        </row>
        <row r="5">
          <cell r="A5">
            <v>41643</v>
          </cell>
          <cell r="B5" t="str">
            <v>weekend</v>
          </cell>
          <cell r="C5" t="str">
            <v>weekend</v>
          </cell>
          <cell r="D5" t="str">
            <v>weekend</v>
          </cell>
        </row>
        <row r="6">
          <cell r="A6">
            <v>41644</v>
          </cell>
          <cell r="B6" t="str">
            <v>weekend</v>
          </cell>
          <cell r="C6" t="str">
            <v>weekend</v>
          </cell>
          <cell r="D6" t="str">
            <v>weekend</v>
          </cell>
        </row>
        <row r="7">
          <cell r="A7">
            <v>41645</v>
          </cell>
          <cell r="B7" t="str">
            <v>incident</v>
          </cell>
          <cell r="C7" t="str">
            <v>incident</v>
          </cell>
          <cell r="D7" t="str">
            <v>incident</v>
          </cell>
        </row>
        <row r="8">
          <cell r="A8">
            <v>41646</v>
          </cell>
          <cell r="B8" t="str">
            <v>regular</v>
          </cell>
          <cell r="C8" t="str">
            <v>non-incident</v>
          </cell>
          <cell r="D8" t="str">
            <v>regular</v>
          </cell>
        </row>
        <row r="9">
          <cell r="A9">
            <v>41647</v>
          </cell>
          <cell r="B9" t="str">
            <v>incident</v>
          </cell>
          <cell r="C9" t="str">
            <v>non-incident</v>
          </cell>
          <cell r="D9" t="str">
            <v>incident</v>
          </cell>
        </row>
        <row r="10">
          <cell r="A10">
            <v>41648</v>
          </cell>
          <cell r="B10" t="str">
            <v>bad data</v>
          </cell>
          <cell r="C10" t="str">
            <v>non-incident</v>
          </cell>
          <cell r="D10" t="str">
            <v>bad data</v>
          </cell>
        </row>
        <row r="11">
          <cell r="A11">
            <v>41649</v>
          </cell>
          <cell r="B11" t="str">
            <v>regular</v>
          </cell>
          <cell r="C11" t="str">
            <v>incident</v>
          </cell>
          <cell r="D11" t="str">
            <v>incident</v>
          </cell>
        </row>
        <row r="12">
          <cell r="A12">
            <v>41650</v>
          </cell>
          <cell r="B12" t="str">
            <v>weekend</v>
          </cell>
          <cell r="C12" t="str">
            <v>weekend</v>
          </cell>
          <cell r="D12" t="str">
            <v>weekend</v>
          </cell>
        </row>
        <row r="13">
          <cell r="A13">
            <v>41651</v>
          </cell>
          <cell r="B13" t="str">
            <v>weekend</v>
          </cell>
          <cell r="C13" t="str">
            <v>weekend</v>
          </cell>
          <cell r="D13" t="str">
            <v>weekend</v>
          </cell>
        </row>
        <row r="14">
          <cell r="A14">
            <v>41652</v>
          </cell>
          <cell r="B14" t="str">
            <v>regular</v>
          </cell>
          <cell r="C14" t="str">
            <v>non-incident</v>
          </cell>
          <cell r="D14" t="str">
            <v>regular</v>
          </cell>
        </row>
        <row r="15">
          <cell r="A15">
            <v>41653</v>
          </cell>
          <cell r="B15" t="str">
            <v>incident</v>
          </cell>
          <cell r="C15" t="str">
            <v>incident</v>
          </cell>
          <cell r="D15" t="str">
            <v>incident</v>
          </cell>
        </row>
        <row r="16">
          <cell r="A16">
            <v>41654</v>
          </cell>
          <cell r="B16" t="str">
            <v>regular</v>
          </cell>
          <cell r="C16" t="str">
            <v>incident</v>
          </cell>
          <cell r="D16" t="str">
            <v>incident</v>
          </cell>
        </row>
        <row r="17">
          <cell r="A17">
            <v>41655</v>
          </cell>
          <cell r="B17" t="str">
            <v>incident</v>
          </cell>
          <cell r="C17" t="str">
            <v>incident</v>
          </cell>
          <cell r="D17" t="str">
            <v>incident</v>
          </cell>
        </row>
        <row r="18">
          <cell r="A18">
            <v>41656</v>
          </cell>
          <cell r="B18" t="str">
            <v>regular</v>
          </cell>
          <cell r="C18" t="str">
            <v>incident</v>
          </cell>
          <cell r="D18" t="str">
            <v>incident</v>
          </cell>
        </row>
        <row r="19">
          <cell r="A19">
            <v>41657</v>
          </cell>
          <cell r="B19" t="str">
            <v>weekend</v>
          </cell>
          <cell r="C19" t="str">
            <v>weekend</v>
          </cell>
          <cell r="D19" t="str">
            <v>weekend</v>
          </cell>
        </row>
        <row r="20">
          <cell r="A20">
            <v>41658</v>
          </cell>
          <cell r="B20" t="str">
            <v>weekend</v>
          </cell>
          <cell r="C20" t="str">
            <v>weekend</v>
          </cell>
          <cell r="D20" t="str">
            <v>weekend</v>
          </cell>
        </row>
        <row r="21">
          <cell r="A21">
            <v>41659</v>
          </cell>
          <cell r="B21" t="str">
            <v>holiday</v>
          </cell>
          <cell r="C21" t="str">
            <v>holiday</v>
          </cell>
          <cell r="D21" t="str">
            <v>holiday</v>
          </cell>
        </row>
        <row r="22">
          <cell r="A22">
            <v>41660</v>
          </cell>
          <cell r="B22" t="str">
            <v>regular</v>
          </cell>
          <cell r="C22" t="str">
            <v>non-incident</v>
          </cell>
          <cell r="D22" t="str">
            <v>regular</v>
          </cell>
        </row>
        <row r="23">
          <cell r="A23">
            <v>41661</v>
          </cell>
          <cell r="B23" t="str">
            <v>regular</v>
          </cell>
          <cell r="C23" t="str">
            <v>non-incident</v>
          </cell>
          <cell r="D23" t="str">
            <v>regular</v>
          </cell>
        </row>
        <row r="24">
          <cell r="A24">
            <v>41662</v>
          </cell>
          <cell r="B24" t="str">
            <v>regular</v>
          </cell>
          <cell r="C24" t="str">
            <v>incident</v>
          </cell>
          <cell r="D24" t="str">
            <v>incident</v>
          </cell>
        </row>
        <row r="25">
          <cell r="A25">
            <v>41663</v>
          </cell>
          <cell r="B25" t="str">
            <v>incident</v>
          </cell>
          <cell r="C25" t="str">
            <v>non-incident</v>
          </cell>
          <cell r="D25" t="str">
            <v>incident</v>
          </cell>
        </row>
        <row r="26">
          <cell r="A26">
            <v>41664</v>
          </cell>
          <cell r="B26" t="str">
            <v>weekend</v>
          </cell>
          <cell r="C26" t="str">
            <v>weekend</v>
          </cell>
          <cell r="D26" t="str">
            <v>weekend</v>
          </cell>
        </row>
        <row r="27">
          <cell r="A27">
            <v>41665</v>
          </cell>
          <cell r="B27" t="str">
            <v>weekend</v>
          </cell>
          <cell r="C27" t="str">
            <v>weekend</v>
          </cell>
          <cell r="D27" t="str">
            <v>weekend</v>
          </cell>
        </row>
        <row r="28">
          <cell r="A28">
            <v>41666</v>
          </cell>
          <cell r="B28" t="str">
            <v>regular</v>
          </cell>
          <cell r="C28" t="str">
            <v>non-incident</v>
          </cell>
          <cell r="D28" t="str">
            <v>regular</v>
          </cell>
        </row>
        <row r="29">
          <cell r="A29">
            <v>41667</v>
          </cell>
          <cell r="B29" t="str">
            <v>regular</v>
          </cell>
          <cell r="C29" t="str">
            <v>non-incident</v>
          </cell>
          <cell r="D29" t="str">
            <v>regular</v>
          </cell>
        </row>
        <row r="30">
          <cell r="A30">
            <v>41668</v>
          </cell>
          <cell r="B30" t="str">
            <v>regular</v>
          </cell>
          <cell r="C30" t="str">
            <v>non-incident</v>
          </cell>
          <cell r="D30" t="str">
            <v>regular</v>
          </cell>
        </row>
        <row r="31">
          <cell r="A31">
            <v>41669</v>
          </cell>
          <cell r="B31" t="str">
            <v>regular</v>
          </cell>
          <cell r="C31" t="str">
            <v>incident</v>
          </cell>
          <cell r="D31" t="str">
            <v>incident</v>
          </cell>
        </row>
        <row r="32">
          <cell r="A32">
            <v>41670</v>
          </cell>
          <cell r="B32" t="str">
            <v>regular</v>
          </cell>
          <cell r="C32" t="str">
            <v>non-incident</v>
          </cell>
          <cell r="D32" t="str">
            <v>regular</v>
          </cell>
        </row>
        <row r="33">
          <cell r="A33">
            <v>41671</v>
          </cell>
          <cell r="B33" t="str">
            <v>weekend</v>
          </cell>
          <cell r="C33" t="str">
            <v>weekend</v>
          </cell>
          <cell r="D33" t="str">
            <v>weekend</v>
          </cell>
        </row>
        <row r="34">
          <cell r="A34">
            <v>41672</v>
          </cell>
          <cell r="B34" t="str">
            <v>weekend</v>
          </cell>
          <cell r="C34" t="str">
            <v>weekend</v>
          </cell>
          <cell r="D34" t="str">
            <v>weekend</v>
          </cell>
        </row>
        <row r="35">
          <cell r="A35">
            <v>41673</v>
          </cell>
          <cell r="B35" t="str">
            <v>regular</v>
          </cell>
          <cell r="C35" t="str">
            <v>non-incident</v>
          </cell>
          <cell r="D35" t="str">
            <v>regular</v>
          </cell>
        </row>
        <row r="36">
          <cell r="A36">
            <v>41674</v>
          </cell>
          <cell r="B36" t="str">
            <v>regular</v>
          </cell>
          <cell r="C36" t="str">
            <v>non-incident</v>
          </cell>
          <cell r="D36" t="str">
            <v>regular</v>
          </cell>
        </row>
        <row r="37">
          <cell r="A37">
            <v>41675</v>
          </cell>
          <cell r="B37" t="str">
            <v>incident</v>
          </cell>
          <cell r="C37" t="str">
            <v>non-incident</v>
          </cell>
          <cell r="D37" t="str">
            <v>incident</v>
          </cell>
        </row>
        <row r="38">
          <cell r="A38">
            <v>41676</v>
          </cell>
          <cell r="B38" t="str">
            <v>regular</v>
          </cell>
          <cell r="C38" t="str">
            <v>non-incident</v>
          </cell>
          <cell r="D38" t="str">
            <v>regular</v>
          </cell>
        </row>
        <row r="39">
          <cell r="A39">
            <v>41677</v>
          </cell>
          <cell r="B39" t="str">
            <v>incident</v>
          </cell>
          <cell r="C39" t="str">
            <v>incident</v>
          </cell>
          <cell r="D39" t="str">
            <v>incident</v>
          </cell>
        </row>
        <row r="40">
          <cell r="A40">
            <v>41678</v>
          </cell>
          <cell r="B40" t="str">
            <v>weekend</v>
          </cell>
          <cell r="C40" t="str">
            <v>weekend</v>
          </cell>
          <cell r="D40" t="str">
            <v>weekend</v>
          </cell>
        </row>
        <row r="41">
          <cell r="A41">
            <v>41679</v>
          </cell>
          <cell r="B41" t="str">
            <v>weekend</v>
          </cell>
          <cell r="C41" t="str">
            <v>weekend</v>
          </cell>
          <cell r="D41" t="str">
            <v>weekend</v>
          </cell>
        </row>
        <row r="42">
          <cell r="A42">
            <v>41680</v>
          </cell>
          <cell r="B42" t="str">
            <v>incident</v>
          </cell>
          <cell r="C42" t="str">
            <v>non-incident</v>
          </cell>
          <cell r="D42" t="str">
            <v>incident</v>
          </cell>
        </row>
        <row r="43">
          <cell r="A43">
            <v>41681</v>
          </cell>
          <cell r="B43" t="str">
            <v>regular</v>
          </cell>
          <cell r="C43" t="str">
            <v>non-incident</v>
          </cell>
          <cell r="D43" t="str">
            <v>regular</v>
          </cell>
        </row>
        <row r="44">
          <cell r="A44">
            <v>41682</v>
          </cell>
          <cell r="B44" t="str">
            <v>regular</v>
          </cell>
          <cell r="C44" t="str">
            <v>non-incident</v>
          </cell>
          <cell r="D44" t="str">
            <v>regular</v>
          </cell>
        </row>
        <row r="45">
          <cell r="A45">
            <v>41683</v>
          </cell>
          <cell r="B45" t="str">
            <v>incident</v>
          </cell>
          <cell r="C45" t="str">
            <v>non-incident</v>
          </cell>
          <cell r="D45" t="str">
            <v>incident</v>
          </cell>
        </row>
        <row r="46">
          <cell r="A46">
            <v>41684</v>
          </cell>
          <cell r="B46" t="str">
            <v>regular</v>
          </cell>
          <cell r="C46" t="str">
            <v>incident</v>
          </cell>
          <cell r="D46" t="str">
            <v>incident</v>
          </cell>
        </row>
        <row r="47">
          <cell r="A47">
            <v>41685</v>
          </cell>
          <cell r="B47" t="str">
            <v>weekend</v>
          </cell>
          <cell r="C47" t="str">
            <v>weekend</v>
          </cell>
          <cell r="D47" t="str">
            <v>weekend</v>
          </cell>
        </row>
        <row r="48">
          <cell r="A48">
            <v>41686</v>
          </cell>
          <cell r="B48" t="str">
            <v>weekend</v>
          </cell>
          <cell r="C48" t="str">
            <v>weekend</v>
          </cell>
          <cell r="D48" t="str">
            <v>weekend</v>
          </cell>
        </row>
        <row r="49">
          <cell r="A49">
            <v>41687</v>
          </cell>
          <cell r="B49" t="str">
            <v>holiday</v>
          </cell>
          <cell r="C49" t="str">
            <v>holiday</v>
          </cell>
          <cell r="D49" t="str">
            <v>holiday</v>
          </cell>
        </row>
        <row r="50">
          <cell r="A50">
            <v>41688</v>
          </cell>
          <cell r="B50" t="str">
            <v>regular</v>
          </cell>
          <cell r="C50" t="str">
            <v>incident</v>
          </cell>
          <cell r="D50" t="str">
            <v>incident</v>
          </cell>
        </row>
        <row r="51">
          <cell r="A51">
            <v>41689</v>
          </cell>
          <cell r="B51" t="str">
            <v>regular</v>
          </cell>
          <cell r="C51" t="str">
            <v>non-incident</v>
          </cell>
          <cell r="D51" t="str">
            <v>regular</v>
          </cell>
        </row>
        <row r="52">
          <cell r="A52">
            <v>41690</v>
          </cell>
          <cell r="B52" t="str">
            <v>incident</v>
          </cell>
          <cell r="C52" t="str">
            <v>incident</v>
          </cell>
          <cell r="D52" t="str">
            <v>incident</v>
          </cell>
        </row>
        <row r="53">
          <cell r="A53">
            <v>41691</v>
          </cell>
          <cell r="B53" t="str">
            <v>regular</v>
          </cell>
          <cell r="C53" t="str">
            <v>incident</v>
          </cell>
          <cell r="D53" t="str">
            <v>incident</v>
          </cell>
        </row>
        <row r="54">
          <cell r="A54">
            <v>41692</v>
          </cell>
          <cell r="B54" t="str">
            <v>weekend</v>
          </cell>
          <cell r="C54" t="str">
            <v>weekend</v>
          </cell>
          <cell r="D54" t="str">
            <v>weekend</v>
          </cell>
        </row>
        <row r="55">
          <cell r="A55">
            <v>41693</v>
          </cell>
          <cell r="B55" t="str">
            <v>weekend</v>
          </cell>
          <cell r="C55" t="str">
            <v>weekend</v>
          </cell>
          <cell r="D55" t="str">
            <v>weekend</v>
          </cell>
        </row>
        <row r="56">
          <cell r="A56">
            <v>41694</v>
          </cell>
          <cell r="B56" t="str">
            <v>regular</v>
          </cell>
          <cell r="C56" t="str">
            <v>non-incident</v>
          </cell>
          <cell r="D56" t="str">
            <v>regular</v>
          </cell>
        </row>
        <row r="57">
          <cell r="A57">
            <v>41695</v>
          </cell>
          <cell r="B57" t="str">
            <v>regular</v>
          </cell>
          <cell r="C57" t="str">
            <v>incident</v>
          </cell>
          <cell r="D57" t="str">
            <v>incident</v>
          </cell>
        </row>
        <row r="58">
          <cell r="A58">
            <v>41696</v>
          </cell>
          <cell r="B58" t="str">
            <v>regular</v>
          </cell>
          <cell r="C58" t="str">
            <v>non-incident</v>
          </cell>
          <cell r="D58" t="str">
            <v>regular</v>
          </cell>
        </row>
        <row r="59">
          <cell r="A59">
            <v>41697</v>
          </cell>
          <cell r="B59" t="str">
            <v>regular</v>
          </cell>
          <cell r="C59" t="str">
            <v>non-incident</v>
          </cell>
          <cell r="D59" t="str">
            <v>regular</v>
          </cell>
        </row>
        <row r="60">
          <cell r="A60">
            <v>41698</v>
          </cell>
          <cell r="B60" t="str">
            <v>other</v>
          </cell>
          <cell r="C60" t="str">
            <v>non-incident</v>
          </cell>
          <cell r="D60" t="str">
            <v>other</v>
          </cell>
        </row>
        <row r="61">
          <cell r="A61">
            <v>41699</v>
          </cell>
          <cell r="B61" t="str">
            <v>weekend</v>
          </cell>
          <cell r="C61" t="str">
            <v>weekend</v>
          </cell>
          <cell r="D61" t="str">
            <v>weekend</v>
          </cell>
        </row>
        <row r="62">
          <cell r="A62">
            <v>41700</v>
          </cell>
          <cell r="B62" t="str">
            <v>weekend</v>
          </cell>
          <cell r="C62" t="str">
            <v>weekend</v>
          </cell>
          <cell r="D62" t="str">
            <v>weekend</v>
          </cell>
        </row>
        <row r="63">
          <cell r="A63">
            <v>41701</v>
          </cell>
          <cell r="B63" t="str">
            <v>regular</v>
          </cell>
          <cell r="C63" t="str">
            <v>non-incident</v>
          </cell>
          <cell r="D63" t="str">
            <v>regular</v>
          </cell>
        </row>
        <row r="64">
          <cell r="A64">
            <v>41702</v>
          </cell>
          <cell r="B64" t="str">
            <v>regular</v>
          </cell>
          <cell r="C64" t="str">
            <v>non-incident</v>
          </cell>
          <cell r="D64" t="str">
            <v>regular</v>
          </cell>
        </row>
        <row r="65">
          <cell r="A65">
            <v>41703</v>
          </cell>
          <cell r="B65" t="str">
            <v>regular</v>
          </cell>
          <cell r="C65" t="str">
            <v>non-incident</v>
          </cell>
          <cell r="D65" t="str">
            <v>regular</v>
          </cell>
        </row>
        <row r="66">
          <cell r="A66">
            <v>41704</v>
          </cell>
          <cell r="B66" t="str">
            <v>regular</v>
          </cell>
          <cell r="C66" t="str">
            <v>incident</v>
          </cell>
          <cell r="D66" t="str">
            <v>incident</v>
          </cell>
        </row>
        <row r="67">
          <cell r="A67">
            <v>41705</v>
          </cell>
          <cell r="B67" t="str">
            <v>incident</v>
          </cell>
          <cell r="C67" t="str">
            <v>incident</v>
          </cell>
          <cell r="D67" t="str">
            <v>incident</v>
          </cell>
        </row>
        <row r="68">
          <cell r="A68">
            <v>41706</v>
          </cell>
          <cell r="B68" t="str">
            <v>weekend</v>
          </cell>
          <cell r="C68" t="str">
            <v>weekend</v>
          </cell>
          <cell r="D68" t="str">
            <v>weekend</v>
          </cell>
        </row>
        <row r="69">
          <cell r="A69">
            <v>41707</v>
          </cell>
          <cell r="B69" t="str">
            <v>weekend</v>
          </cell>
          <cell r="C69" t="str">
            <v>weekend</v>
          </cell>
          <cell r="D69" t="str">
            <v>weekend</v>
          </cell>
        </row>
        <row r="70">
          <cell r="A70">
            <v>41708</v>
          </cell>
          <cell r="B70" t="str">
            <v>regular</v>
          </cell>
          <cell r="C70" t="str">
            <v>non-incident</v>
          </cell>
          <cell r="D70" t="str">
            <v>regular</v>
          </cell>
        </row>
        <row r="71">
          <cell r="A71">
            <v>41709</v>
          </cell>
          <cell r="B71" t="str">
            <v>regular</v>
          </cell>
          <cell r="C71" t="str">
            <v>non-incident</v>
          </cell>
          <cell r="D71" t="str">
            <v>regular</v>
          </cell>
        </row>
        <row r="72">
          <cell r="A72">
            <v>41710</v>
          </cell>
          <cell r="B72" t="str">
            <v>regular</v>
          </cell>
          <cell r="C72" t="str">
            <v>non-incident</v>
          </cell>
          <cell r="D72" t="str">
            <v>regular</v>
          </cell>
        </row>
        <row r="73">
          <cell r="A73">
            <v>41711</v>
          </cell>
          <cell r="B73" t="str">
            <v>regular</v>
          </cell>
          <cell r="C73" t="str">
            <v>non-incident</v>
          </cell>
          <cell r="D73" t="str">
            <v>regular</v>
          </cell>
        </row>
        <row r="74">
          <cell r="A74">
            <v>41712</v>
          </cell>
          <cell r="B74" t="str">
            <v>regular</v>
          </cell>
          <cell r="C74" t="str">
            <v>non-incident</v>
          </cell>
          <cell r="D74" t="str">
            <v>regular</v>
          </cell>
        </row>
        <row r="75">
          <cell r="A75">
            <v>41713</v>
          </cell>
          <cell r="B75" t="str">
            <v>weekend</v>
          </cell>
          <cell r="C75" t="str">
            <v>weekend</v>
          </cell>
          <cell r="D75" t="str">
            <v>weekend</v>
          </cell>
        </row>
        <row r="76">
          <cell r="A76">
            <v>41714</v>
          </cell>
          <cell r="B76" t="str">
            <v>weekend</v>
          </cell>
          <cell r="C76" t="str">
            <v>weekend</v>
          </cell>
          <cell r="D76" t="str">
            <v>weekend</v>
          </cell>
        </row>
        <row r="77">
          <cell r="A77">
            <v>41715</v>
          </cell>
          <cell r="B77" t="str">
            <v>regular</v>
          </cell>
          <cell r="C77" t="str">
            <v>non-incident</v>
          </cell>
          <cell r="D77" t="str">
            <v>regular</v>
          </cell>
        </row>
        <row r="78">
          <cell r="A78">
            <v>41716</v>
          </cell>
          <cell r="B78" t="str">
            <v>regular</v>
          </cell>
          <cell r="C78" t="str">
            <v>incident</v>
          </cell>
          <cell r="D78" t="str">
            <v>incident</v>
          </cell>
        </row>
        <row r="79">
          <cell r="A79">
            <v>41717</v>
          </cell>
          <cell r="B79" t="str">
            <v>regular</v>
          </cell>
          <cell r="C79" t="str">
            <v>incident</v>
          </cell>
          <cell r="D79" t="str">
            <v>incident</v>
          </cell>
        </row>
        <row r="80">
          <cell r="A80">
            <v>41718</v>
          </cell>
          <cell r="B80" t="str">
            <v>regular</v>
          </cell>
          <cell r="C80" t="str">
            <v>incident</v>
          </cell>
          <cell r="D80" t="str">
            <v>incident</v>
          </cell>
        </row>
        <row r="81">
          <cell r="A81">
            <v>41719</v>
          </cell>
          <cell r="B81" t="str">
            <v>other</v>
          </cell>
          <cell r="C81" t="str">
            <v>incident</v>
          </cell>
          <cell r="D81" t="str">
            <v>incident</v>
          </cell>
        </row>
        <row r="82">
          <cell r="A82">
            <v>41720</v>
          </cell>
          <cell r="B82" t="str">
            <v>weekend</v>
          </cell>
          <cell r="C82" t="str">
            <v>weekend</v>
          </cell>
          <cell r="D82" t="str">
            <v>weekend</v>
          </cell>
        </row>
        <row r="83">
          <cell r="A83">
            <v>41721</v>
          </cell>
          <cell r="B83" t="str">
            <v>weekend</v>
          </cell>
          <cell r="C83" t="str">
            <v>weekend</v>
          </cell>
          <cell r="D83" t="str">
            <v>weekend</v>
          </cell>
        </row>
        <row r="84">
          <cell r="A84">
            <v>41722</v>
          </cell>
          <cell r="B84" t="str">
            <v>incident</v>
          </cell>
          <cell r="C84" t="str">
            <v>non-incident</v>
          </cell>
          <cell r="D84" t="str">
            <v>incident</v>
          </cell>
        </row>
        <row r="85">
          <cell r="A85">
            <v>41723</v>
          </cell>
          <cell r="B85" t="str">
            <v>regular</v>
          </cell>
          <cell r="C85" t="str">
            <v>incident</v>
          </cell>
          <cell r="D85" t="str">
            <v>incident</v>
          </cell>
        </row>
        <row r="86">
          <cell r="A86">
            <v>41724</v>
          </cell>
          <cell r="B86" t="str">
            <v>regular</v>
          </cell>
          <cell r="C86" t="str">
            <v>non-incident</v>
          </cell>
          <cell r="D86" t="str">
            <v>regular</v>
          </cell>
        </row>
        <row r="87">
          <cell r="A87">
            <v>41725</v>
          </cell>
          <cell r="B87" t="str">
            <v>regular</v>
          </cell>
          <cell r="C87" t="str">
            <v>non-incident</v>
          </cell>
          <cell r="D87" t="str">
            <v>regular</v>
          </cell>
        </row>
        <row r="88">
          <cell r="A88">
            <v>41726</v>
          </cell>
          <cell r="B88" t="str">
            <v>regular</v>
          </cell>
          <cell r="C88" t="str">
            <v>incident</v>
          </cell>
          <cell r="D88" t="str">
            <v>incident</v>
          </cell>
        </row>
        <row r="89">
          <cell r="A89">
            <v>41727</v>
          </cell>
          <cell r="B89" t="str">
            <v>weekend</v>
          </cell>
          <cell r="C89" t="str">
            <v>weekend</v>
          </cell>
          <cell r="D89" t="str">
            <v>weekend</v>
          </cell>
        </row>
        <row r="90">
          <cell r="A90">
            <v>41728</v>
          </cell>
          <cell r="B90" t="str">
            <v>weekend</v>
          </cell>
          <cell r="C90" t="str">
            <v>weekend</v>
          </cell>
          <cell r="D90" t="str">
            <v>weekend</v>
          </cell>
        </row>
        <row r="91">
          <cell r="A91">
            <v>41729</v>
          </cell>
          <cell r="B91" t="str">
            <v>holiday</v>
          </cell>
          <cell r="C91" t="str">
            <v>holiday</v>
          </cell>
          <cell r="D91" t="str">
            <v>holiday</v>
          </cell>
        </row>
        <row r="92">
          <cell r="A92">
            <v>41730</v>
          </cell>
          <cell r="B92" t="str">
            <v>bad data</v>
          </cell>
          <cell r="C92" t="str">
            <v>non-incident</v>
          </cell>
          <cell r="D92" t="str">
            <v>bad data</v>
          </cell>
        </row>
        <row r="93">
          <cell r="A93">
            <v>41731</v>
          </cell>
          <cell r="B93" t="str">
            <v>regular</v>
          </cell>
          <cell r="C93" t="str">
            <v>non-incident</v>
          </cell>
          <cell r="D93" t="str">
            <v>regular</v>
          </cell>
        </row>
        <row r="94">
          <cell r="A94">
            <v>41732</v>
          </cell>
          <cell r="B94" t="str">
            <v>regular</v>
          </cell>
          <cell r="C94" t="str">
            <v>non-incident</v>
          </cell>
          <cell r="D94" t="str">
            <v>regular</v>
          </cell>
        </row>
        <row r="95">
          <cell r="A95">
            <v>41733</v>
          </cell>
          <cell r="B95" t="str">
            <v>regular</v>
          </cell>
          <cell r="C95" t="str">
            <v>non-incident</v>
          </cell>
          <cell r="D95" t="str">
            <v>regular</v>
          </cell>
        </row>
        <row r="96">
          <cell r="A96">
            <v>41734</v>
          </cell>
          <cell r="B96" t="str">
            <v>weekend</v>
          </cell>
          <cell r="C96" t="str">
            <v>weekend</v>
          </cell>
          <cell r="D96" t="str">
            <v>weekend</v>
          </cell>
        </row>
        <row r="97">
          <cell r="A97">
            <v>41735</v>
          </cell>
          <cell r="B97" t="str">
            <v>weekend</v>
          </cell>
          <cell r="C97" t="str">
            <v>weekend</v>
          </cell>
          <cell r="D97" t="str">
            <v>weekend</v>
          </cell>
        </row>
        <row r="98">
          <cell r="A98">
            <v>41736</v>
          </cell>
          <cell r="B98" t="str">
            <v>regular</v>
          </cell>
          <cell r="C98" t="str">
            <v>non-incident</v>
          </cell>
          <cell r="D98" t="str">
            <v>regular</v>
          </cell>
        </row>
        <row r="99">
          <cell r="A99">
            <v>41737</v>
          </cell>
          <cell r="B99" t="str">
            <v>regular</v>
          </cell>
          <cell r="C99" t="str">
            <v>incident</v>
          </cell>
          <cell r="D99" t="str">
            <v>incident</v>
          </cell>
        </row>
        <row r="100">
          <cell r="A100">
            <v>41738</v>
          </cell>
          <cell r="B100" t="str">
            <v>regular</v>
          </cell>
          <cell r="C100" t="str">
            <v>incident</v>
          </cell>
          <cell r="D100" t="str">
            <v>incident</v>
          </cell>
        </row>
        <row r="101">
          <cell r="A101">
            <v>41739</v>
          </cell>
          <cell r="B101" t="str">
            <v>regular</v>
          </cell>
          <cell r="C101" t="str">
            <v>non-incident</v>
          </cell>
          <cell r="D101" t="str">
            <v>regular</v>
          </cell>
        </row>
        <row r="102">
          <cell r="A102">
            <v>41740</v>
          </cell>
          <cell r="B102" t="str">
            <v>incident</v>
          </cell>
          <cell r="C102" t="str">
            <v>incident</v>
          </cell>
          <cell r="D102" t="str">
            <v>incident</v>
          </cell>
        </row>
        <row r="103">
          <cell r="A103">
            <v>41741</v>
          </cell>
          <cell r="B103" t="str">
            <v>weekend</v>
          </cell>
          <cell r="C103" t="str">
            <v>weekend</v>
          </cell>
          <cell r="D103" t="str">
            <v>weekend</v>
          </cell>
        </row>
        <row r="104">
          <cell r="A104">
            <v>41742</v>
          </cell>
          <cell r="B104" t="str">
            <v>weekend</v>
          </cell>
          <cell r="C104" t="str">
            <v>weekend</v>
          </cell>
          <cell r="D104" t="str">
            <v>weekend</v>
          </cell>
        </row>
        <row r="105">
          <cell r="A105">
            <v>41743</v>
          </cell>
          <cell r="B105" t="str">
            <v>regular</v>
          </cell>
          <cell r="C105" t="str">
            <v>non-incident</v>
          </cell>
          <cell r="D105" t="str">
            <v>regular</v>
          </cell>
        </row>
        <row r="106">
          <cell r="A106">
            <v>41744</v>
          </cell>
          <cell r="B106" t="str">
            <v>incident</v>
          </cell>
          <cell r="C106" t="str">
            <v>incident</v>
          </cell>
          <cell r="D106" t="str">
            <v>incident</v>
          </cell>
        </row>
        <row r="107">
          <cell r="A107">
            <v>41745</v>
          </cell>
          <cell r="B107" t="str">
            <v>regular</v>
          </cell>
          <cell r="C107" t="str">
            <v>incident</v>
          </cell>
          <cell r="D107" t="str">
            <v>incident</v>
          </cell>
        </row>
        <row r="108">
          <cell r="A108">
            <v>41746</v>
          </cell>
          <cell r="B108" t="str">
            <v>regular</v>
          </cell>
          <cell r="C108" t="str">
            <v>incident</v>
          </cell>
          <cell r="D108" t="str">
            <v>incident</v>
          </cell>
        </row>
        <row r="109">
          <cell r="A109">
            <v>41747</v>
          </cell>
          <cell r="B109" t="str">
            <v>holiday</v>
          </cell>
          <cell r="C109" t="str">
            <v>holiday</v>
          </cell>
          <cell r="D109" t="str">
            <v>holiday</v>
          </cell>
        </row>
        <row r="110">
          <cell r="A110">
            <v>41748</v>
          </cell>
          <cell r="B110" t="str">
            <v>weekend</v>
          </cell>
          <cell r="C110" t="str">
            <v>weekend</v>
          </cell>
          <cell r="D110" t="str">
            <v>weekend</v>
          </cell>
        </row>
        <row r="111">
          <cell r="A111">
            <v>41749</v>
          </cell>
          <cell r="B111" t="str">
            <v>weekend</v>
          </cell>
          <cell r="C111" t="str">
            <v>weekend</v>
          </cell>
          <cell r="D111" t="str">
            <v>weekend</v>
          </cell>
        </row>
        <row r="112">
          <cell r="A112">
            <v>41750</v>
          </cell>
          <cell r="B112" t="str">
            <v>holiday</v>
          </cell>
          <cell r="C112" t="str">
            <v>holiday</v>
          </cell>
          <cell r="D112" t="str">
            <v>holiday</v>
          </cell>
        </row>
        <row r="113">
          <cell r="A113">
            <v>41751</v>
          </cell>
          <cell r="B113" t="str">
            <v>regular</v>
          </cell>
          <cell r="C113" t="str">
            <v>non-incident</v>
          </cell>
          <cell r="D113" t="str">
            <v>regular</v>
          </cell>
        </row>
        <row r="114">
          <cell r="A114">
            <v>41752</v>
          </cell>
          <cell r="B114" t="str">
            <v>regular</v>
          </cell>
          <cell r="C114" t="str">
            <v>incident</v>
          </cell>
          <cell r="D114" t="str">
            <v>incident</v>
          </cell>
        </row>
        <row r="115">
          <cell r="A115">
            <v>41753</v>
          </cell>
          <cell r="B115" t="str">
            <v>other</v>
          </cell>
          <cell r="C115" t="str">
            <v>incident</v>
          </cell>
          <cell r="D115" t="str">
            <v>incident</v>
          </cell>
        </row>
        <row r="116">
          <cell r="A116">
            <v>41754</v>
          </cell>
          <cell r="B116" t="str">
            <v>regular</v>
          </cell>
          <cell r="C116" t="str">
            <v>non-incident</v>
          </cell>
          <cell r="D116" t="str">
            <v>regular</v>
          </cell>
        </row>
        <row r="117">
          <cell r="A117">
            <v>41755</v>
          </cell>
          <cell r="B117" t="str">
            <v>weekend</v>
          </cell>
          <cell r="C117" t="str">
            <v>weekend</v>
          </cell>
          <cell r="D117" t="str">
            <v>weekend</v>
          </cell>
        </row>
        <row r="118">
          <cell r="A118">
            <v>41756</v>
          </cell>
          <cell r="B118" t="str">
            <v>weekend</v>
          </cell>
          <cell r="C118" t="str">
            <v>weekend</v>
          </cell>
          <cell r="D118" t="str">
            <v>weekend</v>
          </cell>
        </row>
        <row r="119">
          <cell r="A119">
            <v>41757</v>
          </cell>
          <cell r="B119" t="str">
            <v>regular</v>
          </cell>
          <cell r="C119" t="str">
            <v>non-incident</v>
          </cell>
          <cell r="D119" t="str">
            <v>regular</v>
          </cell>
        </row>
        <row r="120">
          <cell r="A120">
            <v>41758</v>
          </cell>
          <cell r="B120" t="str">
            <v>regular</v>
          </cell>
          <cell r="C120" t="str">
            <v>non-incident</v>
          </cell>
          <cell r="D120" t="str">
            <v>regular</v>
          </cell>
        </row>
        <row r="121">
          <cell r="A121">
            <v>41759</v>
          </cell>
          <cell r="B121" t="str">
            <v>regular</v>
          </cell>
          <cell r="C121" t="str">
            <v>non-incident</v>
          </cell>
          <cell r="D121" t="str">
            <v>regular</v>
          </cell>
        </row>
        <row r="122">
          <cell r="A122">
            <v>41760</v>
          </cell>
          <cell r="B122" t="str">
            <v>incident</v>
          </cell>
          <cell r="C122" t="str">
            <v>incident</v>
          </cell>
          <cell r="D122" t="str">
            <v>incident</v>
          </cell>
        </row>
        <row r="123">
          <cell r="A123">
            <v>41761</v>
          </cell>
          <cell r="B123" t="str">
            <v>regular</v>
          </cell>
          <cell r="C123" t="str">
            <v>incident</v>
          </cell>
          <cell r="D123" t="str">
            <v>incident</v>
          </cell>
        </row>
        <row r="124">
          <cell r="A124">
            <v>41762</v>
          </cell>
          <cell r="B124" t="str">
            <v>weekend</v>
          </cell>
          <cell r="C124" t="str">
            <v>weekend</v>
          </cell>
          <cell r="D124" t="str">
            <v>weekend</v>
          </cell>
        </row>
        <row r="125">
          <cell r="A125">
            <v>41763</v>
          </cell>
          <cell r="B125" t="str">
            <v>weekend</v>
          </cell>
          <cell r="C125" t="str">
            <v>weekend</v>
          </cell>
          <cell r="D125" t="str">
            <v>weekend</v>
          </cell>
        </row>
        <row r="126">
          <cell r="A126">
            <v>41764</v>
          </cell>
          <cell r="B126" t="str">
            <v>regular</v>
          </cell>
          <cell r="C126" t="str">
            <v>non-incident</v>
          </cell>
          <cell r="D126" t="str">
            <v>regular</v>
          </cell>
        </row>
        <row r="127">
          <cell r="A127">
            <v>41765</v>
          </cell>
          <cell r="B127" t="str">
            <v>regular</v>
          </cell>
          <cell r="C127" t="str">
            <v>incident</v>
          </cell>
          <cell r="D127" t="str">
            <v>incident</v>
          </cell>
        </row>
        <row r="128">
          <cell r="A128">
            <v>41766</v>
          </cell>
          <cell r="B128" t="str">
            <v>regular</v>
          </cell>
          <cell r="C128" t="str">
            <v>non-incident</v>
          </cell>
          <cell r="D128" t="str">
            <v>regular</v>
          </cell>
        </row>
        <row r="129">
          <cell r="A129">
            <v>41767</v>
          </cell>
          <cell r="B129" t="str">
            <v>regular</v>
          </cell>
          <cell r="C129" t="str">
            <v>incident</v>
          </cell>
          <cell r="D129" t="str">
            <v>incident</v>
          </cell>
        </row>
        <row r="130">
          <cell r="A130">
            <v>41768</v>
          </cell>
          <cell r="B130" t="str">
            <v>regular</v>
          </cell>
          <cell r="C130" t="str">
            <v>non-incident</v>
          </cell>
          <cell r="D130" t="str">
            <v>regular</v>
          </cell>
        </row>
        <row r="131">
          <cell r="A131">
            <v>41769</v>
          </cell>
          <cell r="B131" t="str">
            <v>weekend</v>
          </cell>
          <cell r="C131" t="str">
            <v>weekend</v>
          </cell>
          <cell r="D131" t="str">
            <v>weekend</v>
          </cell>
        </row>
        <row r="132">
          <cell r="A132">
            <v>41770</v>
          </cell>
          <cell r="B132" t="str">
            <v>weekend</v>
          </cell>
          <cell r="C132" t="str">
            <v>weekend</v>
          </cell>
          <cell r="D132" t="str">
            <v>weekend</v>
          </cell>
        </row>
        <row r="133">
          <cell r="A133">
            <v>41771</v>
          </cell>
          <cell r="B133" t="str">
            <v>regular</v>
          </cell>
          <cell r="C133" t="str">
            <v>incident</v>
          </cell>
          <cell r="D133" t="str">
            <v>incident</v>
          </cell>
        </row>
        <row r="134">
          <cell r="A134">
            <v>41772</v>
          </cell>
          <cell r="B134" t="str">
            <v>incident</v>
          </cell>
          <cell r="C134" t="str">
            <v>incident</v>
          </cell>
          <cell r="D134" t="str">
            <v>incident</v>
          </cell>
        </row>
        <row r="135">
          <cell r="A135">
            <v>41773</v>
          </cell>
          <cell r="B135" t="str">
            <v>incident</v>
          </cell>
          <cell r="C135" t="str">
            <v>non-incident</v>
          </cell>
          <cell r="D135" t="str">
            <v>incident</v>
          </cell>
        </row>
        <row r="136">
          <cell r="A136">
            <v>41774</v>
          </cell>
          <cell r="B136" t="str">
            <v>regular</v>
          </cell>
          <cell r="C136" t="str">
            <v>incident</v>
          </cell>
          <cell r="D136" t="str">
            <v>incident</v>
          </cell>
        </row>
        <row r="137">
          <cell r="A137">
            <v>41775</v>
          </cell>
          <cell r="B137" t="str">
            <v>incident</v>
          </cell>
          <cell r="C137" t="str">
            <v>non-incident</v>
          </cell>
          <cell r="D137" t="str">
            <v>incident</v>
          </cell>
        </row>
        <row r="138">
          <cell r="A138">
            <v>41776</v>
          </cell>
          <cell r="B138" t="str">
            <v>weekend</v>
          </cell>
          <cell r="C138" t="str">
            <v>weekend</v>
          </cell>
          <cell r="D138" t="str">
            <v>weekend</v>
          </cell>
        </row>
        <row r="139">
          <cell r="A139">
            <v>41777</v>
          </cell>
          <cell r="B139" t="str">
            <v>weekend</v>
          </cell>
          <cell r="C139" t="str">
            <v>weekend</v>
          </cell>
          <cell r="D139" t="str">
            <v>weekend</v>
          </cell>
        </row>
        <row r="140">
          <cell r="A140">
            <v>41778</v>
          </cell>
          <cell r="B140" t="str">
            <v>other</v>
          </cell>
          <cell r="C140" t="str">
            <v>incident</v>
          </cell>
          <cell r="D140" t="str">
            <v>incident</v>
          </cell>
        </row>
        <row r="141">
          <cell r="A141">
            <v>41779</v>
          </cell>
          <cell r="B141" t="str">
            <v>regular</v>
          </cell>
          <cell r="C141" t="str">
            <v>non-incident</v>
          </cell>
          <cell r="D141" t="str">
            <v>regular</v>
          </cell>
        </row>
        <row r="142">
          <cell r="A142">
            <v>41780</v>
          </cell>
          <cell r="B142" t="str">
            <v>NO DATA</v>
          </cell>
          <cell r="C142" t="str">
            <v>incident</v>
          </cell>
          <cell r="D142" t="str">
            <v>incident</v>
          </cell>
        </row>
        <row r="143">
          <cell r="A143">
            <v>41781</v>
          </cell>
          <cell r="B143" t="str">
            <v>NO DATA</v>
          </cell>
          <cell r="C143" t="str">
            <v>non-incident</v>
          </cell>
          <cell r="D143" t="str">
            <v>NO DATA</v>
          </cell>
        </row>
        <row r="144">
          <cell r="A144">
            <v>41782</v>
          </cell>
          <cell r="B144" t="str">
            <v>other</v>
          </cell>
          <cell r="C144" t="str">
            <v>incident</v>
          </cell>
          <cell r="D144" t="str">
            <v>incident</v>
          </cell>
        </row>
        <row r="145">
          <cell r="A145">
            <v>41783</v>
          </cell>
          <cell r="B145" t="str">
            <v>weekend</v>
          </cell>
          <cell r="C145" t="str">
            <v>weekend</v>
          </cell>
          <cell r="D145" t="str">
            <v>weekend</v>
          </cell>
        </row>
        <row r="146">
          <cell r="A146">
            <v>41784</v>
          </cell>
          <cell r="B146" t="str">
            <v>weekend</v>
          </cell>
          <cell r="C146" t="str">
            <v>weekend</v>
          </cell>
          <cell r="D146" t="str">
            <v>weekend</v>
          </cell>
        </row>
        <row r="147">
          <cell r="A147">
            <v>41785</v>
          </cell>
          <cell r="B147" t="str">
            <v>holiday</v>
          </cell>
          <cell r="C147" t="str">
            <v>holiday</v>
          </cell>
          <cell r="D147" t="str">
            <v>holiday</v>
          </cell>
        </row>
        <row r="148">
          <cell r="A148">
            <v>41786</v>
          </cell>
          <cell r="B148" t="str">
            <v>incident</v>
          </cell>
          <cell r="C148" t="str">
            <v>incident</v>
          </cell>
          <cell r="D148" t="str">
            <v>incident</v>
          </cell>
        </row>
        <row r="149">
          <cell r="A149">
            <v>41787</v>
          </cell>
          <cell r="B149" t="str">
            <v>regular</v>
          </cell>
          <cell r="C149" t="str">
            <v>incident</v>
          </cell>
          <cell r="D149" t="str">
            <v>incident</v>
          </cell>
        </row>
        <row r="150">
          <cell r="A150">
            <v>41788</v>
          </cell>
          <cell r="B150" t="str">
            <v>incident</v>
          </cell>
          <cell r="C150" t="str">
            <v>non-incident</v>
          </cell>
          <cell r="D150" t="str">
            <v>incident</v>
          </cell>
        </row>
        <row r="151">
          <cell r="A151">
            <v>41789</v>
          </cell>
          <cell r="B151" t="str">
            <v>incident</v>
          </cell>
          <cell r="C151" t="str">
            <v>incident</v>
          </cell>
          <cell r="D151" t="str">
            <v>incident</v>
          </cell>
        </row>
        <row r="152">
          <cell r="A152">
            <v>41790</v>
          </cell>
          <cell r="B152" t="str">
            <v>weekend</v>
          </cell>
          <cell r="C152" t="str">
            <v>weekend</v>
          </cell>
          <cell r="D152" t="str">
            <v>weekend</v>
          </cell>
        </row>
      </sheetData>
      <sheetData sheetId="4">
        <row r="1">
          <cell r="L1">
            <v>0.625</v>
          </cell>
          <cell r="M1">
            <v>0.83333333333333337</v>
          </cell>
        </row>
        <row r="2">
          <cell r="K2">
            <v>25</v>
          </cell>
          <cell r="U2">
            <v>36</v>
          </cell>
        </row>
        <row r="4">
          <cell r="B4">
            <v>41640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J1" t="str">
            <v>location</v>
          </cell>
        </row>
        <row r="2">
          <cell r="I2">
            <v>0.5625</v>
          </cell>
          <cell r="J2">
            <v>44</v>
          </cell>
          <cell r="K2">
            <v>4.9999999999999956</v>
          </cell>
        </row>
        <row r="3">
          <cell r="I3">
            <v>0.6875</v>
          </cell>
          <cell r="J3">
            <v>42</v>
          </cell>
          <cell r="K3">
            <v>11.999999999999989</v>
          </cell>
        </row>
        <row r="4">
          <cell r="I4">
            <v>0.3125</v>
          </cell>
          <cell r="J4">
            <v>33</v>
          </cell>
          <cell r="K4">
            <v>10.5</v>
          </cell>
        </row>
        <row r="5">
          <cell r="I5">
            <v>0.625</v>
          </cell>
          <cell r="J5">
            <v>40</v>
          </cell>
          <cell r="K5">
            <v>7.0000000000000124</v>
          </cell>
        </row>
        <row r="6">
          <cell r="I6">
            <v>0.75</v>
          </cell>
          <cell r="J6">
            <v>30</v>
          </cell>
          <cell r="K6">
            <v>1.5000000000000027</v>
          </cell>
        </row>
        <row r="7">
          <cell r="I7">
            <v>0.625</v>
          </cell>
          <cell r="J7">
            <v>32</v>
          </cell>
          <cell r="K7">
            <v>7.9999999999999929</v>
          </cell>
        </row>
        <row r="8">
          <cell r="I8">
            <v>0.66666666666666663</v>
          </cell>
          <cell r="J8">
            <v>33</v>
          </cell>
          <cell r="K8">
            <v>2.5000000000000044</v>
          </cell>
        </row>
        <row r="9">
          <cell r="I9">
            <v>0.75</v>
          </cell>
          <cell r="J9">
            <v>35</v>
          </cell>
          <cell r="K9">
            <v>2.5000000000000044</v>
          </cell>
        </row>
        <row r="10">
          <cell r="I10">
            <v>0.35416666666666669</v>
          </cell>
          <cell r="J10">
            <v>38</v>
          </cell>
          <cell r="K10">
            <v>7.9999999999999929</v>
          </cell>
        </row>
        <row r="11">
          <cell r="I11">
            <v>0.66666666666666663</v>
          </cell>
          <cell r="J11">
            <v>45</v>
          </cell>
          <cell r="K11">
            <v>1.5000000000000027</v>
          </cell>
        </row>
        <row r="12">
          <cell r="I12">
            <v>0.72916666666666663</v>
          </cell>
          <cell r="J12">
            <v>37</v>
          </cell>
          <cell r="K12">
            <v>4.0000000000000071</v>
          </cell>
        </row>
        <row r="13">
          <cell r="I13">
            <v>0.77083333333333337</v>
          </cell>
          <cell r="J13">
            <v>39</v>
          </cell>
          <cell r="K13">
            <v>4.9999999999999956</v>
          </cell>
        </row>
        <row r="14">
          <cell r="I14">
            <v>0.8125</v>
          </cell>
          <cell r="J14">
            <v>35</v>
          </cell>
          <cell r="K14">
            <v>4.9999999999999956</v>
          </cell>
        </row>
        <row r="15">
          <cell r="I15">
            <v>0.45833333333333331</v>
          </cell>
          <cell r="J15">
            <v>33</v>
          </cell>
          <cell r="K15">
            <v>0.50000000000000089</v>
          </cell>
        </row>
        <row r="16">
          <cell r="I16">
            <v>0.72916666666666663</v>
          </cell>
          <cell r="J16">
            <v>37</v>
          </cell>
          <cell r="K16">
            <v>2.0000000000000142</v>
          </cell>
        </row>
        <row r="17">
          <cell r="I17">
            <v>0.6875</v>
          </cell>
          <cell r="J17">
            <v>45</v>
          </cell>
          <cell r="K17">
            <v>8.5000000000000142</v>
          </cell>
        </row>
        <row r="18">
          <cell r="I18">
            <v>0.61458333333333337</v>
          </cell>
          <cell r="J18">
            <v>43</v>
          </cell>
          <cell r="K18">
            <v>8.999999999999968</v>
          </cell>
        </row>
        <row r="19">
          <cell r="I19">
            <v>0.72916666666666663</v>
          </cell>
          <cell r="J19">
            <v>45</v>
          </cell>
          <cell r="K19">
            <v>12.000000000000021</v>
          </cell>
        </row>
        <row r="20">
          <cell r="I20">
            <v>0.72916666666666663</v>
          </cell>
          <cell r="J20">
            <v>38</v>
          </cell>
          <cell r="K20">
            <v>10.000000000000018</v>
          </cell>
        </row>
        <row r="21">
          <cell r="I21">
            <v>0.47916666666666669</v>
          </cell>
          <cell r="J21">
            <v>43</v>
          </cell>
          <cell r="K21">
            <v>12.500000000000002</v>
          </cell>
        </row>
        <row r="22">
          <cell r="I22">
            <v>0.75</v>
          </cell>
          <cell r="J22">
            <v>38</v>
          </cell>
          <cell r="K22">
            <v>5.0000000000000089</v>
          </cell>
        </row>
        <row r="23">
          <cell r="I23">
            <v>0.66666666666666663</v>
          </cell>
          <cell r="J23">
            <v>35</v>
          </cell>
          <cell r="K23">
            <v>9.000000000000016</v>
          </cell>
        </row>
        <row r="24">
          <cell r="I24">
            <v>0.78125</v>
          </cell>
          <cell r="J24">
            <v>43</v>
          </cell>
          <cell r="K24">
            <v>1.7499999999999938</v>
          </cell>
        </row>
        <row r="25">
          <cell r="I25">
            <v>0.33333333333333331</v>
          </cell>
          <cell r="J25">
            <v>36</v>
          </cell>
          <cell r="K25">
            <v>10.5</v>
          </cell>
        </row>
        <row r="26">
          <cell r="I26">
            <v>0.66666666666666663</v>
          </cell>
          <cell r="J26">
            <v>37</v>
          </cell>
          <cell r="K26">
            <v>2.0000000000000142</v>
          </cell>
        </row>
        <row r="27">
          <cell r="I27">
            <v>0.27083333333333331</v>
          </cell>
          <cell r="J27">
            <v>15</v>
          </cell>
          <cell r="K27">
            <v>20</v>
          </cell>
        </row>
        <row r="28">
          <cell r="I28">
            <v>0.64583333333333337</v>
          </cell>
          <cell r="J28">
            <v>40</v>
          </cell>
          <cell r="K28">
            <v>5.9999999999999787</v>
          </cell>
        </row>
        <row r="29">
          <cell r="I29">
            <v>0.66666666666666663</v>
          </cell>
          <cell r="J29">
            <v>38</v>
          </cell>
          <cell r="K29">
            <v>12.000000000000021</v>
          </cell>
        </row>
        <row r="30">
          <cell r="I30">
            <v>0.35416666666666669</v>
          </cell>
          <cell r="J30">
            <v>37</v>
          </cell>
          <cell r="K30">
            <v>17.499999999999996</v>
          </cell>
        </row>
        <row r="31">
          <cell r="I31">
            <v>0.39583333333333331</v>
          </cell>
          <cell r="J31">
            <v>32</v>
          </cell>
          <cell r="K31">
            <v>4.5</v>
          </cell>
        </row>
        <row r="32">
          <cell r="I32">
            <v>0.35416666666666669</v>
          </cell>
          <cell r="J32">
            <v>33</v>
          </cell>
          <cell r="K32">
            <v>1.4999999999999987</v>
          </cell>
        </row>
        <row r="33">
          <cell r="I33">
            <v>0.5</v>
          </cell>
          <cell r="J33">
            <v>37</v>
          </cell>
          <cell r="K33">
            <v>83.999999999999986</v>
          </cell>
        </row>
        <row r="34">
          <cell r="I34">
            <v>0.70833333333333337</v>
          </cell>
          <cell r="J34">
            <v>30</v>
          </cell>
          <cell r="K34">
            <v>6</v>
          </cell>
        </row>
        <row r="35">
          <cell r="I35">
            <v>0.70833333333333337</v>
          </cell>
          <cell r="J35">
            <v>38</v>
          </cell>
          <cell r="K35">
            <v>4.9999999999999822</v>
          </cell>
        </row>
        <row r="36">
          <cell r="I36">
            <v>0.33333333333333331</v>
          </cell>
          <cell r="J36">
            <v>28</v>
          </cell>
          <cell r="K36">
            <v>5.0000000000000018</v>
          </cell>
        </row>
        <row r="37">
          <cell r="I37">
            <v>0.70833333333333337</v>
          </cell>
          <cell r="J37">
            <v>8</v>
          </cell>
          <cell r="K37">
            <v>0.24999999999999911</v>
          </cell>
        </row>
        <row r="38">
          <cell r="I38">
            <v>0.33333333333333331</v>
          </cell>
          <cell r="J38">
            <v>30</v>
          </cell>
          <cell r="K38">
            <v>4.0000000000000018</v>
          </cell>
        </row>
        <row r="39">
          <cell r="I39">
            <v>0.45833333333333331</v>
          </cell>
          <cell r="J39">
            <v>42</v>
          </cell>
          <cell r="K39">
            <v>2.0000000000000036</v>
          </cell>
        </row>
        <row r="40">
          <cell r="I40">
            <v>0.75</v>
          </cell>
          <cell r="J40">
            <v>35</v>
          </cell>
          <cell r="K40">
            <v>13.5</v>
          </cell>
        </row>
        <row r="41">
          <cell r="I41">
            <v>0.33333333333333331</v>
          </cell>
          <cell r="J41">
            <v>41</v>
          </cell>
          <cell r="K41">
            <v>2.0000000000000036</v>
          </cell>
        </row>
        <row r="42">
          <cell r="I42">
            <v>0.625</v>
          </cell>
          <cell r="J42">
            <v>35</v>
          </cell>
          <cell r="K42">
            <v>1.9999999999999929</v>
          </cell>
        </row>
        <row r="43">
          <cell r="I43">
            <v>0.58333333333333337</v>
          </cell>
          <cell r="J43">
            <v>43</v>
          </cell>
          <cell r="K43">
            <v>14.999999999999986</v>
          </cell>
        </row>
        <row r="44">
          <cell r="I44">
            <v>0.66666666666666663</v>
          </cell>
          <cell r="J44">
            <v>35</v>
          </cell>
          <cell r="K44">
            <v>4.0000000000000071</v>
          </cell>
        </row>
        <row r="45">
          <cell r="I45">
            <v>0.70833333333333337</v>
          </cell>
          <cell r="J45">
            <v>37</v>
          </cell>
          <cell r="K45">
            <v>4.499999999999984</v>
          </cell>
        </row>
        <row r="46">
          <cell r="I46">
            <v>0.54166666666666663</v>
          </cell>
          <cell r="J46">
            <v>27</v>
          </cell>
          <cell r="K46">
            <v>40</v>
          </cell>
        </row>
        <row r="47">
          <cell r="I47">
            <v>0.77083333333333337</v>
          </cell>
          <cell r="J47">
            <v>38</v>
          </cell>
          <cell r="K47">
            <v>1.4999999999999947</v>
          </cell>
        </row>
        <row r="48">
          <cell r="I48">
            <v>0.70833333333333337</v>
          </cell>
          <cell r="J48">
            <v>45</v>
          </cell>
          <cell r="K48">
            <v>7.4999999999999734</v>
          </cell>
        </row>
        <row r="49">
          <cell r="I49">
            <v>0.4375</v>
          </cell>
          <cell r="J49">
            <v>26</v>
          </cell>
          <cell r="K49">
            <v>0.50000000000000089</v>
          </cell>
        </row>
        <row r="50">
          <cell r="I50">
            <v>0.625</v>
          </cell>
          <cell r="J50">
            <v>45</v>
          </cell>
          <cell r="K50">
            <v>2.5000000000000044</v>
          </cell>
        </row>
        <row r="51">
          <cell r="I51">
            <v>0.72916666666666663</v>
          </cell>
          <cell r="J51">
            <v>38</v>
          </cell>
          <cell r="K51">
            <v>6.0000000000000107</v>
          </cell>
        </row>
        <row r="52">
          <cell r="I52">
            <v>0.67708333333333337</v>
          </cell>
          <cell r="J52">
            <v>35</v>
          </cell>
          <cell r="K52">
            <v>1.2499999999999956</v>
          </cell>
        </row>
        <row r="53">
          <cell r="I53">
            <v>0.72916666666666663</v>
          </cell>
          <cell r="J53">
            <v>40</v>
          </cell>
          <cell r="K53">
            <v>10.000000000000018</v>
          </cell>
        </row>
        <row r="54">
          <cell r="I54">
            <v>0.66666666666666663</v>
          </cell>
          <cell r="J54">
            <v>38</v>
          </cell>
          <cell r="K54">
            <v>8.0000000000000142</v>
          </cell>
        </row>
        <row r="55">
          <cell r="I55">
            <v>0.79166666666666663</v>
          </cell>
          <cell r="J55">
            <v>40</v>
          </cell>
          <cell r="K55">
            <v>2.5000000000000044</v>
          </cell>
        </row>
        <row r="56">
          <cell r="I56">
            <v>0.84375</v>
          </cell>
          <cell r="J56">
            <v>27</v>
          </cell>
          <cell r="K56">
            <v>0.74999999999999734</v>
          </cell>
        </row>
        <row r="57">
          <cell r="I57">
            <v>0.58333333333333337</v>
          </cell>
          <cell r="J57">
            <v>12</v>
          </cell>
          <cell r="K57">
            <v>4.5</v>
          </cell>
        </row>
        <row r="58">
          <cell r="I58">
            <v>0.61458333333333337</v>
          </cell>
          <cell r="J58">
            <v>35</v>
          </cell>
          <cell r="K58">
            <v>11.249999999999984</v>
          </cell>
        </row>
        <row r="59">
          <cell r="I59">
            <v>0.54166666666666663</v>
          </cell>
          <cell r="J59">
            <v>0</v>
          </cell>
          <cell r="K59">
            <v>0</v>
          </cell>
        </row>
        <row r="60">
          <cell r="I60">
            <v>0.75</v>
          </cell>
          <cell r="J60">
            <v>35</v>
          </cell>
          <cell r="K60">
            <v>4.9999999999999956</v>
          </cell>
        </row>
        <row r="61">
          <cell r="I61">
            <v>0.60416666666666663</v>
          </cell>
          <cell r="J61">
            <v>37</v>
          </cell>
          <cell r="K61">
            <v>12.000000000000021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thanXuan" refreshedDate="41948.693614814816" createdVersion="4" refreshedVersion="4" minRefreshableVersion="3" recordCount="165">
  <cacheSource type="worksheet">
    <worksheetSource ref="A1:G1048576" sheet="EB PM"/>
  </cacheSource>
  <cacheFields count="7">
    <cacheField name="Date" numFmtId="0">
      <sharedItems containsNonDate="0" containsDate="1" containsString="0" containsBlank="1" minDate="2014-01-01T00:00:00" maxDate="2014-06-01T00:00:00"/>
    </cacheField>
    <cacheField name="PeMS" numFmtId="0">
      <sharedItems containsBlank="1" count="8">
        <s v="holiday"/>
        <s v="regular"/>
        <s v="weekend"/>
        <s v="incident"/>
        <s v="bad data"/>
        <s v="other"/>
        <s v="NO DATA"/>
        <m/>
      </sharedItems>
    </cacheField>
    <cacheField name="PeMS_combine_other" numFmtId="0">
      <sharedItems containsBlank="1" count="6">
        <s v="holiday"/>
        <s v="regular"/>
        <s v="weekend"/>
        <s v="incident"/>
        <s v="other"/>
        <m/>
      </sharedItems>
    </cacheField>
    <cacheField name="CHP Severity" numFmtId="0">
      <sharedItems containsString="0" containsBlank="1" containsNumber="1" containsInteger="1" minValue="0" maxValue="3729"/>
    </cacheField>
    <cacheField name="CHP" numFmtId="0">
      <sharedItems containsBlank="1" count="5">
        <s v="holiday"/>
        <s v="incident"/>
        <s v="non-incident"/>
        <s v="weekend"/>
        <m/>
      </sharedItems>
    </cacheField>
    <cacheField name="PeMS &amp; CHP" numFmtId="0">
      <sharedItems containsBlank="1" count="8">
        <s v="holiday"/>
        <s v="incident"/>
        <s v="regular"/>
        <s v="weekend"/>
        <s v="bad data"/>
        <s v="other"/>
        <s v="NO DATA"/>
        <m/>
      </sharedItems>
    </cacheField>
    <cacheField name="# Incidnet_InZone" numFmtId="0">
      <sharedItems containsString="0" containsBlank="1" containsNumber="1" containsInteger="1" minValue="0" maxValue="3" count="5">
        <n v="0"/>
        <n v="1"/>
        <n v="2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thanXuan" refreshedDate="41948.695388310189" createdVersion="4" refreshedVersion="4" minRefreshableVersion="3" recordCount="235">
  <cacheSource type="worksheet">
    <worksheetSource ref="A1:G1048576" sheet="WB AM"/>
  </cacheSource>
  <cacheFields count="7">
    <cacheField name="Date" numFmtId="0">
      <sharedItems containsNonDate="0" containsDate="1" containsString="0" containsBlank="1" minDate="2014-01-01T00:00:00" maxDate="2014-06-01T00:00:00"/>
    </cacheField>
    <cacheField name="PeMS" numFmtId="0">
      <sharedItems containsBlank="1"/>
    </cacheField>
    <cacheField name="PeMS_combine_other" numFmtId="0">
      <sharedItems containsBlank="1" count="6">
        <s v="holiday"/>
        <s v="regular"/>
        <s v="weekend"/>
        <s v="incident"/>
        <s v="other"/>
        <m/>
      </sharedItems>
    </cacheField>
    <cacheField name="CHP Severity" numFmtId="0">
      <sharedItems containsString="0" containsBlank="1" containsNumber="1" containsInteger="1" minValue="0" maxValue="1489"/>
    </cacheField>
    <cacheField name="CHP" numFmtId="0">
      <sharedItems containsBlank="1" count="5">
        <s v="holiday"/>
        <s v="incident"/>
        <s v="non-incident"/>
        <s v="weekend"/>
        <m/>
      </sharedItems>
    </cacheField>
    <cacheField name="PeMS &amp; CHP" numFmtId="0">
      <sharedItems containsBlank="1" count="7">
        <s v="holiday"/>
        <s v="incident"/>
        <s v="regular"/>
        <s v="weekend"/>
        <s v="other"/>
        <s v="NO DATA"/>
        <m/>
      </sharedItems>
    </cacheField>
    <cacheField name="# Incidnet_InZone" numFmtId="0">
      <sharedItems containsString="0" containsBlank="1" containsNumber="1" containsInteger="1" minValue="0" maxValue="2" count="4">
        <n v="0"/>
        <n v="1"/>
        <n v="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thanXuan" refreshedDate="41948.70143090278" createdVersion="4" refreshedVersion="4" minRefreshableVersion="3" recordCount="384">
  <cacheSource type="worksheet">
    <worksheetSource ref="A1:M1048576" sheet="CHP EB"/>
  </cacheSource>
  <cacheFields count="13">
    <cacheField name="Date" numFmtId="0">
      <sharedItems containsNonDate="0" containsDate="1" containsString="0" containsBlank="1" minDate="2014-01-01T00:00:00" maxDate="2014-05-31T00:00:00"/>
    </cacheField>
    <cacheField name="ML Lanes Blocked" numFmtId="0">
      <sharedItems containsString="0" containsBlank="1" containsNumber="1" containsInteger="1" minValue="0" maxValue="5" count="7">
        <n v="2"/>
        <n v="0"/>
        <n v="1"/>
        <n v="5"/>
        <n v="3"/>
        <n v="4"/>
        <m/>
      </sharedItems>
    </cacheField>
    <cacheField name="Start Time" numFmtId="0">
      <sharedItems containsDate="1" containsBlank="1" containsMixedTypes="1" minDate="1899-12-30T00:01:00" maxDate="1956-08-02T00:00:00"/>
    </cacheField>
    <cacheField name="End Time" numFmtId="0">
      <sharedItems containsNonDate="0" containsDate="1" containsString="0" containsBlank="1" minDate="1899-12-30T00:56:00" maxDate="1956-08-01T00:21:00"/>
    </cacheField>
    <cacheField name="Duration [min]" numFmtId="0">
      <sharedItems containsString="0" containsBlank="1" containsNumber="1" containsInteger="1" minValue="0" maxValue="695" count="116">
        <n v="54"/>
        <n v="37"/>
        <n v="19"/>
        <n v="269"/>
        <n v="25"/>
        <n v="20"/>
        <n v="71"/>
        <n v="23"/>
        <n v="62"/>
        <n v="104"/>
        <n v="5"/>
        <n v="57"/>
        <n v="17"/>
        <n v="26"/>
        <n v="18"/>
        <n v="42"/>
        <n v="21"/>
        <m/>
        <n v="47"/>
        <n v="46"/>
        <n v="11"/>
        <n v="16"/>
        <n v="102"/>
        <n v="33"/>
        <n v="56"/>
        <n v="45"/>
        <n v="74"/>
        <n v="15"/>
        <n v="53"/>
        <n v="97"/>
        <n v="28"/>
        <n v="43"/>
        <n v="31"/>
        <n v="27"/>
        <n v="76"/>
        <n v="177"/>
        <n v="82"/>
        <n v="24"/>
        <n v="196"/>
        <n v="67"/>
        <n v="32"/>
        <n v="38"/>
        <n v="73"/>
        <n v="30"/>
        <n v="114"/>
        <n v="34"/>
        <n v="13"/>
        <n v="12"/>
        <n v="85"/>
        <n v="126"/>
        <n v="29"/>
        <n v="111"/>
        <n v="35"/>
        <n v="92"/>
        <n v="145"/>
        <n v="58"/>
        <n v="132"/>
        <n v="137"/>
        <n v="40"/>
        <n v="51"/>
        <n v="118"/>
        <n v="285"/>
        <n v="41"/>
        <n v="50"/>
        <n v="81"/>
        <n v="148"/>
        <n v="63"/>
        <n v="68"/>
        <n v="39"/>
        <n v="72"/>
        <n v="107"/>
        <n v="22"/>
        <n v="436"/>
        <n v="69"/>
        <n v="100"/>
        <n v="49"/>
        <n v="238"/>
        <n v="64"/>
        <n v="75"/>
        <n v="170"/>
        <n v="52"/>
        <n v="2"/>
        <n v="87"/>
        <n v="70"/>
        <n v="78"/>
        <n v="36"/>
        <n v="0"/>
        <n v="139"/>
        <n v="61"/>
        <n v="320"/>
        <n v="163"/>
        <n v="83"/>
        <n v="96"/>
        <n v="1"/>
        <n v="59"/>
        <n v="55"/>
        <n v="60"/>
        <n v="186"/>
        <n v="86"/>
        <n v="48"/>
        <n v="94"/>
        <n v="695"/>
        <n v="127"/>
        <n v="93"/>
        <n v="164"/>
        <n v="101"/>
        <n v="184"/>
        <n v="99"/>
        <n v="89"/>
        <n v="65"/>
        <n v="252"/>
        <n v="183"/>
        <n v="243"/>
        <n v="110"/>
        <n v="116"/>
        <n v="109"/>
      </sharedItems>
    </cacheField>
    <cacheField name="Location [mile]" numFmtId="0">
      <sharedItems containsString="0" containsBlank="1" containsNumber="1" minValue="1.9" maxValue="52.3"/>
    </cacheField>
    <cacheField name="Lanes * Duration" numFmtId="0">
      <sharedItems containsString="0" containsBlank="1" containsNumber="1" containsInteger="1" minValue="0" maxValue="3475"/>
    </cacheField>
    <cacheField name="Duration Bin" numFmtId="0">
      <sharedItems containsBlank="1" count="5">
        <s v="45-75"/>
        <s v="15-45"/>
        <s v="75+"/>
        <s v="0-15"/>
        <m/>
      </sharedItems>
    </cacheField>
    <cacheField name="flag_InZone" numFmtId="0">
      <sharedItems containsString="0" containsBlank="1" containsNumber="1" containsInteger="1" minValue="0" maxValue="1"/>
    </cacheField>
    <cacheField name="flag_AM" numFmtId="0">
      <sharedItems containsString="0" containsBlank="1" containsNumber="1" containsInteger="1" minValue="0" maxValue="1"/>
    </cacheField>
    <cacheField name="flag_PM" numFmtId="0">
      <sharedItems containsString="0" containsBlank="1" containsNumber="1" containsInteger="1" minValue="0" maxValue="1"/>
    </cacheField>
    <cacheField name="flag_AM_InZone" numFmtId="0">
      <sharedItems containsString="0" containsBlank="1" containsNumber="1" containsInteger="1" minValue="0" maxValue="1" count="3">
        <n v="0"/>
        <n v="1"/>
        <m/>
      </sharedItems>
    </cacheField>
    <cacheField name="flag_PM_InZone" numFmtId="0">
      <sharedItems containsString="0" containsBlank="1" containsNumber="1" containsInteger="1" minValue="0" maxValue="1" count="3">
        <n v="0"/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thanXuan" refreshedDate="41949.38125648148" createdVersion="4" refreshedVersion="4" minRefreshableVersion="3" recordCount="477">
  <cacheSource type="worksheet">
    <worksheetSource ref="A1:M1048576" sheet="CHP WB"/>
  </cacheSource>
  <cacheFields count="13">
    <cacheField name="Date" numFmtId="0">
      <sharedItems containsNonDate="0" containsDate="1" containsString="0" containsBlank="1" minDate="2014-01-01T00:00:00" maxDate="2014-06-01T00:00:00"/>
    </cacheField>
    <cacheField name="ML Lanes Blocked" numFmtId="0">
      <sharedItems containsString="0" containsBlank="1" containsNumber="1" containsInteger="1" minValue="0" maxValue="5" count="7">
        <n v="0"/>
        <n v="1"/>
        <n v="2"/>
        <n v="3"/>
        <n v="5"/>
        <n v="4"/>
        <m/>
      </sharedItems>
    </cacheField>
    <cacheField name="Start Time" numFmtId="0">
      <sharedItems containsDate="1" containsBlank="1" containsMixedTypes="1" minDate="1899-12-30T00:19:00" maxDate="1899-12-30T23:50:00"/>
    </cacheField>
    <cacheField name="End Time" numFmtId="0">
      <sharedItems containsNonDate="0" containsDate="1" containsString="0" containsBlank="1" minDate="1899-12-30T00:50:00" maxDate="1899-12-31T07:11:00"/>
    </cacheField>
    <cacheField name="Duration [min]" numFmtId="0">
      <sharedItems containsString="0" containsBlank="1" containsNumber="1" containsInteger="1" minValue="2" maxValue="745" count="129">
        <n v="48"/>
        <n v="60"/>
        <n v="62"/>
        <n v="37"/>
        <n v="40"/>
        <n v="57"/>
        <n v="55"/>
        <n v="83"/>
        <n v="31"/>
        <n v="33"/>
        <n v="38"/>
        <n v="24"/>
        <n v="43"/>
        <n v="29"/>
        <n v="133"/>
        <n v="39"/>
        <n v="47"/>
        <n v="26"/>
        <n v="92"/>
        <n v="16"/>
        <n v="64"/>
        <n v="126"/>
        <n v="36"/>
        <n v="20"/>
        <n v="34"/>
        <n v="44"/>
        <n v="102"/>
        <n v="49"/>
        <n v="28"/>
        <n v="25"/>
        <n v="100"/>
        <n v="340"/>
        <n v="139"/>
        <n v="17"/>
        <n v="61"/>
        <n v="15"/>
        <n v="30"/>
        <n v="41"/>
        <m/>
        <n v="27"/>
        <n v="149"/>
        <n v="93"/>
        <n v="145"/>
        <n v="76"/>
        <n v="639"/>
        <n v="81"/>
        <n v="53"/>
        <n v="80"/>
        <n v="18"/>
        <n v="42"/>
        <n v="161"/>
        <n v="32"/>
        <n v="23"/>
        <n v="50"/>
        <n v="52"/>
        <n v="51"/>
        <n v="35"/>
        <n v="46"/>
        <n v="68"/>
        <n v="89"/>
        <n v="99"/>
        <n v="21"/>
        <n v="121"/>
        <n v="395"/>
        <n v="84"/>
        <n v="173"/>
        <n v="69"/>
        <n v="3"/>
        <n v="19"/>
        <n v="54"/>
        <n v="22"/>
        <n v="56"/>
        <n v="58"/>
        <n v="276"/>
        <n v="106"/>
        <n v="6"/>
        <n v="177"/>
        <n v="202"/>
        <n v="187"/>
        <n v="103"/>
        <n v="96"/>
        <n v="72"/>
        <n v="87"/>
        <n v="122"/>
        <n v="70"/>
        <n v="45"/>
        <n v="77"/>
        <n v="134"/>
        <n v="114"/>
        <n v="86"/>
        <n v="113"/>
        <n v="229"/>
        <n v="226"/>
        <n v="745"/>
        <n v="151"/>
        <n v="301"/>
        <n v="143"/>
        <n v="131"/>
        <n v="633"/>
        <n v="247"/>
        <n v="59"/>
        <n v="293"/>
        <n v="294"/>
        <n v="170"/>
        <n v="2"/>
        <n v="159"/>
        <n v="141"/>
        <n v="90"/>
        <n v="63"/>
        <n v="171"/>
        <n v="182"/>
        <n v="211"/>
        <n v="91"/>
        <n v="676"/>
        <n v="119"/>
        <n v="78"/>
        <n v="79"/>
        <n v="88"/>
        <n v="107"/>
        <n v="336"/>
        <n v="474"/>
        <n v="212"/>
        <n v="73"/>
        <n v="67"/>
        <n v="85"/>
        <n v="169"/>
        <n v="407"/>
        <n v="94"/>
        <n v="65"/>
      </sharedItems>
    </cacheField>
    <cacheField name="Location [mile]" numFmtId="0">
      <sharedItems containsString="0" containsBlank="1" containsNumber="1" minValue="0" maxValue="52.1"/>
    </cacheField>
    <cacheField name="Lanes * Duration" numFmtId="0">
      <sharedItems containsString="0" containsBlank="1" containsNumber="1" containsInteger="1" minValue="0" maxValue="2370"/>
    </cacheField>
    <cacheField name="Duration Bin" numFmtId="0">
      <sharedItems containsBlank="1" count="5">
        <s v="45-75"/>
        <s v="15-45"/>
        <s v="75+"/>
        <s v="0-15"/>
        <m/>
      </sharedItems>
    </cacheField>
    <cacheField name="flag_InZone" numFmtId="0">
      <sharedItems containsString="0" containsBlank="1" containsNumber="1" containsInteger="1" minValue="0" maxValue="1"/>
    </cacheField>
    <cacheField name="flag_AM" numFmtId="0">
      <sharedItems containsString="0" containsBlank="1" containsNumber="1" containsInteger="1" minValue="0" maxValue="1"/>
    </cacheField>
    <cacheField name="flag_PM" numFmtId="0">
      <sharedItems containsString="0" containsBlank="1" containsNumber="1" containsInteger="1" minValue="0" maxValue="1"/>
    </cacheField>
    <cacheField name="flag_AM_InZone" numFmtId="0">
      <sharedItems containsString="0" containsBlank="1" containsNumber="1" containsInteger="1" minValue="0" maxValue="1" count="3">
        <n v="0"/>
        <n v="1"/>
        <m/>
      </sharedItems>
    </cacheField>
    <cacheField name="flag_PM_InZone" numFmtId="0">
      <sharedItems containsString="0" containsBlank="1" containsNumber="1" containsInteger="1" minValue="0" maxValue="1" count="3">
        <n v="0"/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thanXuan" refreshedDate="41949.39011388889" createdVersion="4" refreshedVersion="4" minRefreshableVersion="3" recordCount="235">
  <cacheSource type="worksheet">
    <worksheetSource ref="A1:G1048576" sheet="WB PM"/>
  </cacheSource>
  <cacheFields count="7">
    <cacheField name="Date" numFmtId="0">
      <sharedItems containsNonDate="0" containsDate="1" containsString="0" containsBlank="1" minDate="2014-01-01T00:00:00" maxDate="2014-06-01T00:00:00"/>
    </cacheField>
    <cacheField name="PeMS" numFmtId="0">
      <sharedItems containsBlank="1"/>
    </cacheField>
    <cacheField name="PeMS_combine_other" numFmtId="0">
      <sharedItems containsBlank="1" count="6">
        <s v="holiday"/>
        <s v="regular"/>
        <s v="weekend"/>
        <s v="incident"/>
        <s v="other"/>
        <m/>
      </sharedItems>
    </cacheField>
    <cacheField name="CHP Severity" numFmtId="0">
      <sharedItems containsString="0" containsBlank="1" containsNumber="1" containsInteger="1" minValue="0" maxValue="2370"/>
    </cacheField>
    <cacheField name="CHP" numFmtId="0">
      <sharedItems containsBlank="1" count="5">
        <s v="holiday"/>
        <s v="incident"/>
        <s v="non-incident"/>
        <s v="weekend"/>
        <m/>
      </sharedItems>
    </cacheField>
    <cacheField name="PeMS &amp; CHP" numFmtId="0">
      <sharedItems containsBlank="1" count="7">
        <s v="holiday"/>
        <s v="incident"/>
        <s v="regular"/>
        <s v="weekend"/>
        <s v="other"/>
        <s v="NO DATA"/>
        <m/>
      </sharedItems>
    </cacheField>
    <cacheField name="# Incidnet_InZone" numFmtId="0">
      <sharedItems containsString="0" containsBlank="1" containsNumber="1" containsInteger="1" minValue="0" maxValue="4" count="6">
        <n v="0"/>
        <n v="1"/>
        <n v="4"/>
        <n v="2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EthanXuan" refreshedDate="41949.390906828703" createdVersion="4" refreshedVersion="4" minRefreshableVersion="3" recordCount="153">
  <cacheSource type="worksheet">
    <worksheetSource ref="A1:G1048576" sheet="EB AM"/>
  </cacheSource>
  <cacheFields count="7">
    <cacheField name="Date" numFmtId="0">
      <sharedItems containsNonDate="0" containsDate="1" containsString="0" containsBlank="1" minDate="2014-01-01T00:00:00" maxDate="2014-06-01T00:00:00"/>
    </cacheField>
    <cacheField name="PeMS" numFmtId="0">
      <sharedItems containsBlank="1"/>
    </cacheField>
    <cacheField name="PeMS_combine_other" numFmtId="0">
      <sharedItems containsBlank="1" count="6">
        <s v="holiday"/>
        <s v="regular"/>
        <s v="weekend"/>
        <s v="incident"/>
        <s v="other"/>
        <m/>
      </sharedItems>
    </cacheField>
    <cacheField name="CHP Severity" numFmtId="0">
      <sharedItems containsString="0" containsBlank="1" containsNumber="1" containsInteger="1" minValue="0" maxValue="397"/>
    </cacheField>
    <cacheField name="CHP" numFmtId="0">
      <sharedItems containsBlank="1" count="5">
        <s v="holiday"/>
        <s v="non-incident"/>
        <s v="weekend"/>
        <s v="incident"/>
        <m/>
      </sharedItems>
    </cacheField>
    <cacheField name="PeMS &amp; CHP" numFmtId="0">
      <sharedItems containsBlank="1" count="7">
        <s v="holiday"/>
        <s v="regular"/>
        <s v="weekend"/>
        <s v="incident"/>
        <s v="bad data"/>
        <s v="NO DATA"/>
        <m/>
      </sharedItems>
    </cacheField>
    <cacheField name="# Incidnet_InZone" numFmtId="0">
      <sharedItems containsString="0" containsBlank="1" containsNumber="1" containsInteger="1" minValue="0" maxValue="4" count="5">
        <n v="0"/>
        <n v="1"/>
        <n v="2"/>
        <n v="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EthanXuan" refreshedDate="41953.628017476854" createdVersion="4" refreshedVersion="4" minRefreshableVersion="3" recordCount="843">
  <cacheSource type="worksheet">
    <worksheetSource ref="A1:N1048576" sheet="CHP"/>
  </cacheSource>
  <cacheFields count="14">
    <cacheField name="Direction" numFmtId="0">
      <sharedItems containsBlank="1"/>
    </cacheField>
    <cacheField name="Date" numFmtId="0">
      <sharedItems containsNonDate="0" containsDate="1" containsString="0" containsBlank="1" minDate="2014-01-01T00:00:00" maxDate="2014-06-01T00:00:00"/>
    </cacheField>
    <cacheField name="ML Lanes Blocked" numFmtId="0">
      <sharedItems containsString="0" containsBlank="1" containsNumber="1" containsInteger="1" minValue="0" maxValue="5" count="7">
        <n v="0"/>
        <n v="1"/>
        <n v="2"/>
        <n v="3"/>
        <n v="5"/>
        <n v="4"/>
        <m/>
      </sharedItems>
    </cacheField>
    <cacheField name="Start Time" numFmtId="0">
      <sharedItems containsDate="1" containsBlank="1" containsMixedTypes="1" minDate="1899-12-30T00:00:00" maxDate="1956-08-02T00:00:00"/>
    </cacheField>
    <cacheField name="End Time" numFmtId="0">
      <sharedItems containsNonDate="0" containsDate="1" containsString="0" containsBlank="1" minDate="1899-12-30T00:00:00" maxDate="1956-08-01T00:21:00"/>
    </cacheField>
    <cacheField name="Duration [min]" numFmtId="0">
      <sharedItems containsString="0" containsBlank="1" containsNumber="1" containsInteger="1" minValue="0" maxValue="745" count="165">
        <n v="48"/>
        <n v="60"/>
        <n v="62"/>
        <n v="37"/>
        <n v="40"/>
        <n v="57"/>
        <n v="55"/>
        <n v="83"/>
        <n v="31"/>
        <n v="33"/>
        <n v="38"/>
        <n v="24"/>
        <n v="43"/>
        <n v="29"/>
        <n v="133"/>
        <n v="39"/>
        <n v="47"/>
        <n v="26"/>
        <n v="92"/>
        <n v="16"/>
        <n v="64"/>
        <n v="126"/>
        <n v="36"/>
        <n v="20"/>
        <n v="34"/>
        <n v="44"/>
        <n v="102"/>
        <n v="49"/>
        <n v="28"/>
        <n v="25"/>
        <n v="100"/>
        <n v="340"/>
        <n v="139"/>
        <n v="17"/>
        <n v="61"/>
        <n v="15"/>
        <n v="30"/>
        <n v="41"/>
        <n v="0"/>
        <n v="27"/>
        <n v="149"/>
        <n v="93"/>
        <n v="145"/>
        <n v="76"/>
        <n v="639"/>
        <n v="81"/>
        <n v="53"/>
        <n v="80"/>
        <n v="18"/>
        <n v="42"/>
        <n v="161"/>
        <n v="32"/>
        <n v="23"/>
        <n v="50"/>
        <n v="52"/>
        <n v="51"/>
        <n v="35"/>
        <n v="46"/>
        <n v="68"/>
        <n v="89"/>
        <n v="99"/>
        <n v="21"/>
        <n v="121"/>
        <n v="395"/>
        <n v="84"/>
        <n v="173"/>
        <n v="69"/>
        <n v="3"/>
        <n v="19"/>
        <n v="54"/>
        <n v="22"/>
        <n v="56"/>
        <n v="58"/>
        <n v="276"/>
        <n v="106"/>
        <n v="6"/>
        <n v="177"/>
        <n v="202"/>
        <n v="187"/>
        <n v="103"/>
        <n v="96"/>
        <n v="72"/>
        <n v="87"/>
        <n v="122"/>
        <n v="70"/>
        <n v="45"/>
        <n v="77"/>
        <n v="134"/>
        <n v="114"/>
        <n v="86"/>
        <n v="113"/>
        <n v="229"/>
        <n v="226"/>
        <n v="745"/>
        <n v="151"/>
        <n v="301"/>
        <n v="143"/>
        <n v="131"/>
        <n v="633"/>
        <n v="247"/>
        <n v="59"/>
        <n v="293"/>
        <n v="294"/>
        <n v="170"/>
        <n v="2"/>
        <n v="159"/>
        <n v="141"/>
        <n v="90"/>
        <n v="63"/>
        <n v="171"/>
        <n v="182"/>
        <n v="211"/>
        <n v="91"/>
        <n v="676"/>
        <n v="119"/>
        <n v="78"/>
        <n v="79"/>
        <n v="88"/>
        <n v="107"/>
        <n v="336"/>
        <n v="474"/>
        <n v="212"/>
        <n v="73"/>
        <n v="67"/>
        <n v="85"/>
        <n v="169"/>
        <n v="407"/>
        <n v="94"/>
        <n v="65"/>
        <n v="269"/>
        <n v="71"/>
        <n v="104"/>
        <n v="5"/>
        <n v="11"/>
        <n v="74"/>
        <n v="97"/>
        <n v="82"/>
        <n v="196"/>
        <n v="13"/>
        <n v="12"/>
        <n v="111"/>
        <n v="132"/>
        <n v="137"/>
        <n v="118"/>
        <n v="285"/>
        <n v="148"/>
        <n v="436"/>
        <n v="238"/>
        <n v="75"/>
        <n v="320"/>
        <n v="163"/>
        <n v="1"/>
        <n v="186"/>
        <n v="695"/>
        <n v="127"/>
        <n v="164"/>
        <n v="101"/>
        <n v="184"/>
        <n v="252"/>
        <n v="183"/>
        <n v="243"/>
        <n v="110"/>
        <n v="116"/>
        <n v="109"/>
        <m/>
      </sharedItems>
    </cacheField>
    <cacheField name="Location [mile]" numFmtId="0">
      <sharedItems containsString="0" containsBlank="1" containsNumber="1" minValue="0" maxValue="52.3"/>
    </cacheField>
    <cacheField name="Lanes * Duration" numFmtId="0">
      <sharedItems containsString="0" containsBlank="1" containsNumber="1" containsInteger="1" minValue="0" maxValue="3475"/>
    </cacheField>
    <cacheField name="Duration Bin" numFmtId="0">
      <sharedItems containsBlank="1" count="5">
        <s v="45-75"/>
        <s v="15-45"/>
        <s v="75+"/>
        <s v="0-15"/>
        <m/>
      </sharedItems>
    </cacheField>
    <cacheField name="flag_InZone" numFmtId="0">
      <sharedItems containsString="0" containsBlank="1" containsNumber="1" containsInteger="1" minValue="0" maxValue="1"/>
    </cacheField>
    <cacheField name="flag_AM" numFmtId="0">
      <sharedItems containsString="0" containsBlank="1" containsNumber="1" containsInteger="1" minValue="0" maxValue="1"/>
    </cacheField>
    <cacheField name="flag_PM" numFmtId="0">
      <sharedItems containsString="0" containsBlank="1" containsNumber="1" containsInteger="1" minValue="0" maxValue="1"/>
    </cacheField>
    <cacheField name="flag_AM_InZone" numFmtId="0">
      <sharedItems containsString="0" containsBlank="1" containsNumber="1" containsInteger="1" minValue="0" maxValue="1" count="3">
        <n v="0"/>
        <n v="1"/>
        <m/>
      </sharedItems>
    </cacheField>
    <cacheField name="flag_PM_InZone" numFmtId="0">
      <sharedItems containsString="0" containsBlank="1" containsNumber="1" containsInteger="1" minValue="0" maxValue="1" count="3">
        <n v="0"/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d v="2014-01-01T00:00:00"/>
    <x v="0"/>
    <x v="0"/>
    <n v="0"/>
    <x v="0"/>
    <x v="0"/>
    <x v="0"/>
  </r>
  <r>
    <d v="2014-01-02T00:00:00"/>
    <x v="1"/>
    <x v="1"/>
    <n v="19"/>
    <x v="1"/>
    <x v="1"/>
    <x v="1"/>
  </r>
  <r>
    <d v="2014-01-03T00:00:00"/>
    <x v="1"/>
    <x v="1"/>
    <n v="0"/>
    <x v="2"/>
    <x v="2"/>
    <x v="0"/>
  </r>
  <r>
    <d v="2014-01-04T00:00:00"/>
    <x v="2"/>
    <x v="2"/>
    <n v="0"/>
    <x v="3"/>
    <x v="3"/>
    <x v="0"/>
  </r>
  <r>
    <d v="2014-01-05T00:00:00"/>
    <x v="2"/>
    <x v="2"/>
    <n v="0"/>
    <x v="3"/>
    <x v="3"/>
    <x v="0"/>
  </r>
  <r>
    <d v="2014-01-06T00:00:00"/>
    <x v="3"/>
    <x v="3"/>
    <n v="20"/>
    <x v="1"/>
    <x v="1"/>
    <x v="1"/>
  </r>
  <r>
    <d v="2014-01-07T00:00:00"/>
    <x v="1"/>
    <x v="1"/>
    <n v="0"/>
    <x v="2"/>
    <x v="2"/>
    <x v="0"/>
  </r>
  <r>
    <d v="2014-01-08T00:00:00"/>
    <x v="3"/>
    <x v="3"/>
    <n v="0"/>
    <x v="2"/>
    <x v="1"/>
    <x v="1"/>
  </r>
  <r>
    <d v="2014-01-09T00:00:00"/>
    <x v="4"/>
    <x v="4"/>
    <n v="0"/>
    <x v="2"/>
    <x v="4"/>
    <x v="0"/>
  </r>
  <r>
    <d v="2014-01-10T00:00:00"/>
    <x v="1"/>
    <x v="1"/>
    <n v="102"/>
    <x v="1"/>
    <x v="1"/>
    <x v="2"/>
  </r>
  <r>
    <d v="2014-01-11T00:00:00"/>
    <x v="2"/>
    <x v="2"/>
    <n v="0"/>
    <x v="3"/>
    <x v="3"/>
    <x v="0"/>
  </r>
  <r>
    <d v="2014-01-12T00:00:00"/>
    <x v="2"/>
    <x v="2"/>
    <n v="0"/>
    <x v="3"/>
    <x v="3"/>
    <x v="0"/>
  </r>
  <r>
    <d v="2014-01-13T00:00:00"/>
    <x v="1"/>
    <x v="1"/>
    <n v="0"/>
    <x v="2"/>
    <x v="2"/>
    <x v="0"/>
  </r>
  <r>
    <d v="2014-01-14T00:00:00"/>
    <x v="3"/>
    <x v="3"/>
    <n v="141"/>
    <x v="1"/>
    <x v="1"/>
    <x v="1"/>
  </r>
  <r>
    <d v="2014-01-15T00:00:00"/>
    <x v="1"/>
    <x v="1"/>
    <n v="78"/>
    <x v="1"/>
    <x v="1"/>
    <x v="2"/>
  </r>
  <r>
    <d v="2014-01-16T00:00:00"/>
    <x v="3"/>
    <x v="3"/>
    <n v="45"/>
    <x v="1"/>
    <x v="1"/>
    <x v="1"/>
  </r>
  <r>
    <d v="2014-01-17T00:00:00"/>
    <x v="1"/>
    <x v="1"/>
    <n v="74"/>
    <x v="1"/>
    <x v="1"/>
    <x v="1"/>
  </r>
  <r>
    <d v="2014-01-18T00:00:00"/>
    <x v="2"/>
    <x v="2"/>
    <n v="0"/>
    <x v="3"/>
    <x v="3"/>
    <x v="0"/>
  </r>
  <r>
    <d v="2014-01-19T00:00:00"/>
    <x v="2"/>
    <x v="2"/>
    <n v="0"/>
    <x v="3"/>
    <x v="3"/>
    <x v="0"/>
  </r>
  <r>
    <d v="2014-01-20T00:00:00"/>
    <x v="0"/>
    <x v="0"/>
    <n v="0"/>
    <x v="0"/>
    <x v="0"/>
    <x v="0"/>
  </r>
  <r>
    <d v="2014-01-21T00:00:00"/>
    <x v="1"/>
    <x v="1"/>
    <n v="0"/>
    <x v="2"/>
    <x v="2"/>
    <x v="0"/>
  </r>
  <r>
    <d v="2014-01-22T00:00:00"/>
    <x v="1"/>
    <x v="1"/>
    <n v="0"/>
    <x v="2"/>
    <x v="2"/>
    <x v="0"/>
  </r>
  <r>
    <d v="2014-01-23T00:00:00"/>
    <x v="1"/>
    <x v="1"/>
    <n v="54"/>
    <x v="1"/>
    <x v="1"/>
    <x v="1"/>
  </r>
  <r>
    <d v="2014-01-24T00:00:00"/>
    <x v="3"/>
    <x v="3"/>
    <n v="0"/>
    <x v="2"/>
    <x v="1"/>
    <x v="0"/>
  </r>
  <r>
    <d v="2014-01-25T00:00:00"/>
    <x v="2"/>
    <x v="2"/>
    <n v="0"/>
    <x v="3"/>
    <x v="3"/>
    <x v="0"/>
  </r>
  <r>
    <d v="2014-01-26T00:00:00"/>
    <x v="2"/>
    <x v="2"/>
    <n v="0"/>
    <x v="3"/>
    <x v="3"/>
    <x v="0"/>
  </r>
  <r>
    <d v="2014-01-27T00:00:00"/>
    <x v="1"/>
    <x v="1"/>
    <n v="0"/>
    <x v="2"/>
    <x v="2"/>
    <x v="1"/>
  </r>
  <r>
    <d v="2014-01-28T00:00:00"/>
    <x v="1"/>
    <x v="1"/>
    <n v="0"/>
    <x v="2"/>
    <x v="2"/>
    <x v="0"/>
  </r>
  <r>
    <d v="2014-01-29T00:00:00"/>
    <x v="1"/>
    <x v="1"/>
    <n v="0"/>
    <x v="2"/>
    <x v="2"/>
    <x v="0"/>
  </r>
  <r>
    <d v="2014-01-30T00:00:00"/>
    <x v="1"/>
    <x v="1"/>
    <n v="24"/>
    <x v="1"/>
    <x v="1"/>
    <x v="1"/>
  </r>
  <r>
    <d v="2014-01-31T00:00:00"/>
    <x v="1"/>
    <x v="1"/>
    <n v="0"/>
    <x v="2"/>
    <x v="2"/>
    <x v="0"/>
  </r>
  <r>
    <d v="2014-02-01T00:00:00"/>
    <x v="2"/>
    <x v="2"/>
    <n v="0"/>
    <x v="3"/>
    <x v="3"/>
    <x v="0"/>
  </r>
  <r>
    <d v="2014-02-02T00:00:00"/>
    <x v="2"/>
    <x v="2"/>
    <n v="0"/>
    <x v="3"/>
    <x v="3"/>
    <x v="0"/>
  </r>
  <r>
    <d v="2014-02-03T00:00:00"/>
    <x v="1"/>
    <x v="1"/>
    <n v="0"/>
    <x v="2"/>
    <x v="2"/>
    <x v="0"/>
  </r>
  <r>
    <d v="2014-02-04T00:00:00"/>
    <x v="1"/>
    <x v="1"/>
    <n v="0"/>
    <x v="2"/>
    <x v="2"/>
    <x v="0"/>
  </r>
  <r>
    <d v="2014-02-05T00:00:00"/>
    <x v="3"/>
    <x v="3"/>
    <n v="0"/>
    <x v="2"/>
    <x v="1"/>
    <x v="0"/>
  </r>
  <r>
    <d v="2014-02-06T00:00:00"/>
    <x v="1"/>
    <x v="1"/>
    <n v="0"/>
    <x v="2"/>
    <x v="2"/>
    <x v="0"/>
  </r>
  <r>
    <d v="2014-02-07T00:00:00"/>
    <x v="3"/>
    <x v="3"/>
    <n v="111"/>
    <x v="1"/>
    <x v="1"/>
    <x v="1"/>
  </r>
  <r>
    <d v="2014-02-08T00:00:00"/>
    <x v="2"/>
    <x v="2"/>
    <n v="0"/>
    <x v="3"/>
    <x v="3"/>
    <x v="0"/>
  </r>
  <r>
    <d v="2014-02-09T00:00:00"/>
    <x v="2"/>
    <x v="2"/>
    <n v="0"/>
    <x v="3"/>
    <x v="3"/>
    <x v="0"/>
  </r>
  <r>
    <d v="2014-02-10T00:00:00"/>
    <x v="3"/>
    <x v="3"/>
    <n v="15"/>
    <x v="1"/>
    <x v="1"/>
    <x v="1"/>
  </r>
  <r>
    <d v="2014-02-11T00:00:00"/>
    <x v="1"/>
    <x v="1"/>
    <n v="0"/>
    <x v="2"/>
    <x v="2"/>
    <x v="0"/>
  </r>
  <r>
    <d v="2014-02-12T00:00:00"/>
    <x v="1"/>
    <x v="1"/>
    <n v="0"/>
    <x v="2"/>
    <x v="2"/>
    <x v="0"/>
  </r>
  <r>
    <d v="2014-02-13T00:00:00"/>
    <x v="3"/>
    <x v="3"/>
    <n v="0"/>
    <x v="2"/>
    <x v="1"/>
    <x v="0"/>
  </r>
  <r>
    <d v="2014-02-14T00:00:00"/>
    <x v="1"/>
    <x v="1"/>
    <n v="369"/>
    <x v="1"/>
    <x v="1"/>
    <x v="3"/>
  </r>
  <r>
    <d v="2014-02-15T00:00:00"/>
    <x v="2"/>
    <x v="2"/>
    <n v="0"/>
    <x v="3"/>
    <x v="3"/>
    <x v="0"/>
  </r>
  <r>
    <d v="2014-02-16T00:00:00"/>
    <x v="2"/>
    <x v="2"/>
    <n v="0"/>
    <x v="3"/>
    <x v="3"/>
    <x v="0"/>
  </r>
  <r>
    <d v="2014-02-17T00:00:00"/>
    <x v="0"/>
    <x v="0"/>
    <n v="0"/>
    <x v="0"/>
    <x v="0"/>
    <x v="0"/>
  </r>
  <r>
    <d v="2014-02-18T00:00:00"/>
    <x v="1"/>
    <x v="1"/>
    <n v="164"/>
    <x v="1"/>
    <x v="1"/>
    <x v="1"/>
  </r>
  <r>
    <d v="2014-02-19T00:00:00"/>
    <x v="1"/>
    <x v="1"/>
    <n v="0"/>
    <x v="2"/>
    <x v="2"/>
    <x v="0"/>
  </r>
  <r>
    <d v="2014-02-20T00:00:00"/>
    <x v="3"/>
    <x v="3"/>
    <n v="73"/>
    <x v="1"/>
    <x v="1"/>
    <x v="1"/>
  </r>
  <r>
    <d v="2014-02-21T00:00:00"/>
    <x v="1"/>
    <x v="1"/>
    <n v="63"/>
    <x v="1"/>
    <x v="1"/>
    <x v="1"/>
  </r>
  <r>
    <d v="2014-02-22T00:00:00"/>
    <x v="2"/>
    <x v="2"/>
    <n v="0"/>
    <x v="3"/>
    <x v="3"/>
    <x v="0"/>
  </r>
  <r>
    <d v="2014-02-23T00:00:00"/>
    <x v="2"/>
    <x v="2"/>
    <n v="0"/>
    <x v="3"/>
    <x v="3"/>
    <x v="0"/>
  </r>
  <r>
    <d v="2014-02-24T00:00:00"/>
    <x v="1"/>
    <x v="1"/>
    <n v="0"/>
    <x v="2"/>
    <x v="2"/>
    <x v="0"/>
  </r>
  <r>
    <d v="2014-02-25T00:00:00"/>
    <x v="1"/>
    <x v="1"/>
    <n v="55"/>
    <x v="1"/>
    <x v="1"/>
    <x v="2"/>
  </r>
  <r>
    <d v="2014-02-26T00:00:00"/>
    <x v="1"/>
    <x v="1"/>
    <n v="0"/>
    <x v="2"/>
    <x v="2"/>
    <x v="0"/>
  </r>
  <r>
    <d v="2014-02-27T00:00:00"/>
    <x v="1"/>
    <x v="1"/>
    <n v="0"/>
    <x v="2"/>
    <x v="2"/>
    <x v="1"/>
  </r>
  <r>
    <d v="2014-02-28T00:00:00"/>
    <x v="5"/>
    <x v="4"/>
    <n v="0"/>
    <x v="2"/>
    <x v="5"/>
    <x v="0"/>
  </r>
  <r>
    <d v="2014-03-01T00:00:00"/>
    <x v="2"/>
    <x v="2"/>
    <n v="0"/>
    <x v="3"/>
    <x v="3"/>
    <x v="0"/>
  </r>
  <r>
    <d v="2014-03-02T00:00:00"/>
    <x v="2"/>
    <x v="2"/>
    <n v="0"/>
    <x v="3"/>
    <x v="3"/>
    <x v="0"/>
  </r>
  <r>
    <d v="2014-03-03T00:00:00"/>
    <x v="1"/>
    <x v="1"/>
    <n v="0"/>
    <x v="2"/>
    <x v="2"/>
    <x v="0"/>
  </r>
  <r>
    <d v="2014-03-04T00:00:00"/>
    <x v="1"/>
    <x v="1"/>
    <n v="0"/>
    <x v="2"/>
    <x v="2"/>
    <x v="0"/>
  </r>
  <r>
    <d v="2014-03-05T00:00:00"/>
    <x v="1"/>
    <x v="1"/>
    <n v="0"/>
    <x v="2"/>
    <x v="2"/>
    <x v="0"/>
  </r>
  <r>
    <d v="2014-03-06T00:00:00"/>
    <x v="1"/>
    <x v="1"/>
    <n v="51"/>
    <x v="1"/>
    <x v="1"/>
    <x v="1"/>
  </r>
  <r>
    <d v="2014-03-07T00:00:00"/>
    <x v="3"/>
    <x v="3"/>
    <n v="33"/>
    <x v="1"/>
    <x v="1"/>
    <x v="1"/>
  </r>
  <r>
    <d v="2014-03-08T00:00:00"/>
    <x v="2"/>
    <x v="2"/>
    <n v="0"/>
    <x v="3"/>
    <x v="3"/>
    <x v="0"/>
  </r>
  <r>
    <d v="2014-03-09T00:00:00"/>
    <x v="2"/>
    <x v="2"/>
    <n v="0"/>
    <x v="3"/>
    <x v="3"/>
    <x v="0"/>
  </r>
  <r>
    <d v="2014-03-10T00:00:00"/>
    <x v="1"/>
    <x v="1"/>
    <n v="0"/>
    <x v="2"/>
    <x v="2"/>
    <x v="0"/>
  </r>
  <r>
    <d v="2014-03-11T00:00:00"/>
    <x v="1"/>
    <x v="1"/>
    <n v="0"/>
    <x v="2"/>
    <x v="2"/>
    <x v="0"/>
  </r>
  <r>
    <d v="2014-03-12T00:00:00"/>
    <x v="1"/>
    <x v="1"/>
    <n v="0"/>
    <x v="2"/>
    <x v="2"/>
    <x v="0"/>
  </r>
  <r>
    <d v="2014-03-13T00:00:00"/>
    <x v="1"/>
    <x v="1"/>
    <n v="0"/>
    <x v="2"/>
    <x v="2"/>
    <x v="0"/>
  </r>
  <r>
    <d v="2014-03-14T00:00:00"/>
    <x v="1"/>
    <x v="1"/>
    <n v="0"/>
    <x v="2"/>
    <x v="2"/>
    <x v="0"/>
  </r>
  <r>
    <d v="2014-03-15T00:00:00"/>
    <x v="2"/>
    <x v="2"/>
    <n v="0"/>
    <x v="3"/>
    <x v="3"/>
    <x v="0"/>
  </r>
  <r>
    <d v="2014-03-16T00:00:00"/>
    <x v="2"/>
    <x v="2"/>
    <n v="0"/>
    <x v="3"/>
    <x v="3"/>
    <x v="0"/>
  </r>
  <r>
    <d v="2014-03-17T00:00:00"/>
    <x v="1"/>
    <x v="1"/>
    <n v="0"/>
    <x v="2"/>
    <x v="2"/>
    <x v="0"/>
  </r>
  <r>
    <d v="2014-03-18T00:00:00"/>
    <x v="1"/>
    <x v="1"/>
    <n v="22"/>
    <x v="1"/>
    <x v="1"/>
    <x v="1"/>
  </r>
  <r>
    <d v="2014-03-19T00:00:00"/>
    <x v="1"/>
    <x v="1"/>
    <n v="140"/>
    <x v="1"/>
    <x v="1"/>
    <x v="2"/>
  </r>
  <r>
    <d v="2014-03-20T00:00:00"/>
    <x v="1"/>
    <x v="1"/>
    <n v="78"/>
    <x v="1"/>
    <x v="1"/>
    <x v="1"/>
  </r>
  <r>
    <d v="2014-03-21T00:00:00"/>
    <x v="5"/>
    <x v="4"/>
    <n v="324"/>
    <x v="1"/>
    <x v="1"/>
    <x v="2"/>
  </r>
  <r>
    <d v="2014-03-22T00:00:00"/>
    <x v="2"/>
    <x v="2"/>
    <n v="0"/>
    <x v="3"/>
    <x v="3"/>
    <x v="0"/>
  </r>
  <r>
    <d v="2014-03-23T00:00:00"/>
    <x v="2"/>
    <x v="2"/>
    <n v="0"/>
    <x v="3"/>
    <x v="3"/>
    <x v="0"/>
  </r>
  <r>
    <d v="2014-03-24T00:00:00"/>
    <x v="3"/>
    <x v="3"/>
    <n v="0"/>
    <x v="2"/>
    <x v="1"/>
    <x v="0"/>
  </r>
  <r>
    <d v="2014-03-25T00:00:00"/>
    <x v="1"/>
    <x v="1"/>
    <n v="22"/>
    <x v="1"/>
    <x v="1"/>
    <x v="1"/>
  </r>
  <r>
    <d v="2014-03-26T00:00:00"/>
    <x v="1"/>
    <x v="1"/>
    <n v="0"/>
    <x v="2"/>
    <x v="2"/>
    <x v="0"/>
  </r>
  <r>
    <d v="2014-03-27T00:00:00"/>
    <x v="1"/>
    <x v="1"/>
    <n v="0"/>
    <x v="2"/>
    <x v="2"/>
    <x v="0"/>
  </r>
  <r>
    <d v="2014-03-28T00:00:00"/>
    <x v="1"/>
    <x v="1"/>
    <n v="56"/>
    <x v="1"/>
    <x v="1"/>
    <x v="1"/>
  </r>
  <r>
    <d v="2014-03-29T00:00:00"/>
    <x v="2"/>
    <x v="2"/>
    <n v="0"/>
    <x v="3"/>
    <x v="3"/>
    <x v="0"/>
  </r>
  <r>
    <d v="2014-03-30T00:00:00"/>
    <x v="2"/>
    <x v="2"/>
    <n v="0"/>
    <x v="3"/>
    <x v="3"/>
    <x v="0"/>
  </r>
  <r>
    <d v="2014-03-31T00:00:00"/>
    <x v="0"/>
    <x v="0"/>
    <n v="0"/>
    <x v="0"/>
    <x v="0"/>
    <x v="0"/>
  </r>
  <r>
    <d v="2014-04-01T00:00:00"/>
    <x v="4"/>
    <x v="4"/>
    <n v="0"/>
    <x v="2"/>
    <x v="4"/>
    <x v="0"/>
  </r>
  <r>
    <d v="2014-04-02T00:00:00"/>
    <x v="1"/>
    <x v="1"/>
    <n v="0"/>
    <x v="2"/>
    <x v="2"/>
    <x v="0"/>
  </r>
  <r>
    <d v="2014-04-03T00:00:00"/>
    <x v="1"/>
    <x v="1"/>
    <n v="0"/>
    <x v="2"/>
    <x v="2"/>
    <x v="0"/>
  </r>
  <r>
    <d v="2014-04-04T00:00:00"/>
    <x v="1"/>
    <x v="1"/>
    <n v="0"/>
    <x v="2"/>
    <x v="2"/>
    <x v="0"/>
  </r>
  <r>
    <d v="2014-04-05T00:00:00"/>
    <x v="2"/>
    <x v="2"/>
    <n v="0"/>
    <x v="3"/>
    <x v="3"/>
    <x v="0"/>
  </r>
  <r>
    <d v="2014-04-06T00:00:00"/>
    <x v="2"/>
    <x v="2"/>
    <n v="0"/>
    <x v="3"/>
    <x v="3"/>
    <x v="0"/>
  </r>
  <r>
    <d v="2014-04-07T00:00:00"/>
    <x v="1"/>
    <x v="1"/>
    <n v="0"/>
    <x v="2"/>
    <x v="2"/>
    <x v="0"/>
  </r>
  <r>
    <d v="2014-04-08T00:00:00"/>
    <x v="1"/>
    <x v="1"/>
    <n v="116"/>
    <x v="1"/>
    <x v="1"/>
    <x v="2"/>
  </r>
  <r>
    <d v="2014-04-09T00:00:00"/>
    <x v="1"/>
    <x v="1"/>
    <n v="51"/>
    <x v="1"/>
    <x v="1"/>
    <x v="1"/>
  </r>
  <r>
    <d v="2014-04-10T00:00:00"/>
    <x v="1"/>
    <x v="1"/>
    <n v="0"/>
    <x v="2"/>
    <x v="2"/>
    <x v="0"/>
  </r>
  <r>
    <d v="2014-04-11T00:00:00"/>
    <x v="3"/>
    <x v="3"/>
    <n v="88"/>
    <x v="1"/>
    <x v="1"/>
    <x v="3"/>
  </r>
  <r>
    <d v="2014-04-12T00:00:00"/>
    <x v="2"/>
    <x v="2"/>
    <n v="0"/>
    <x v="3"/>
    <x v="3"/>
    <x v="0"/>
  </r>
  <r>
    <d v="2014-04-13T00:00:00"/>
    <x v="2"/>
    <x v="2"/>
    <n v="0"/>
    <x v="3"/>
    <x v="3"/>
    <x v="0"/>
  </r>
  <r>
    <d v="2014-04-14T00:00:00"/>
    <x v="1"/>
    <x v="1"/>
    <n v="0"/>
    <x v="2"/>
    <x v="2"/>
    <x v="0"/>
  </r>
  <r>
    <d v="2014-04-15T00:00:00"/>
    <x v="3"/>
    <x v="3"/>
    <n v="57"/>
    <x v="1"/>
    <x v="1"/>
    <x v="1"/>
  </r>
  <r>
    <d v="2014-04-16T00:00:00"/>
    <x v="1"/>
    <x v="1"/>
    <n v="186"/>
    <x v="1"/>
    <x v="1"/>
    <x v="1"/>
  </r>
  <r>
    <d v="2014-04-17T00:00:00"/>
    <x v="1"/>
    <x v="1"/>
    <n v="41"/>
    <x v="1"/>
    <x v="1"/>
    <x v="1"/>
  </r>
  <r>
    <d v="2014-04-18T00:00:00"/>
    <x v="0"/>
    <x v="0"/>
    <n v="32"/>
    <x v="0"/>
    <x v="0"/>
    <x v="1"/>
  </r>
  <r>
    <d v="2014-04-19T00:00:00"/>
    <x v="2"/>
    <x v="2"/>
    <n v="0"/>
    <x v="3"/>
    <x v="3"/>
    <x v="0"/>
  </r>
  <r>
    <d v="2014-04-20T00:00:00"/>
    <x v="2"/>
    <x v="2"/>
    <n v="0"/>
    <x v="3"/>
    <x v="3"/>
    <x v="0"/>
  </r>
  <r>
    <d v="2014-04-21T00:00:00"/>
    <x v="0"/>
    <x v="0"/>
    <n v="0"/>
    <x v="0"/>
    <x v="0"/>
    <x v="0"/>
  </r>
  <r>
    <d v="2014-04-22T00:00:00"/>
    <x v="1"/>
    <x v="1"/>
    <n v="0"/>
    <x v="2"/>
    <x v="2"/>
    <x v="0"/>
  </r>
  <r>
    <d v="2014-04-23T00:00:00"/>
    <x v="1"/>
    <x v="1"/>
    <n v="94"/>
    <x v="1"/>
    <x v="1"/>
    <x v="1"/>
  </r>
  <r>
    <d v="2014-04-24T00:00:00"/>
    <x v="5"/>
    <x v="4"/>
    <n v="3729"/>
    <x v="1"/>
    <x v="1"/>
    <x v="2"/>
  </r>
  <r>
    <d v="2014-04-25T00:00:00"/>
    <x v="1"/>
    <x v="1"/>
    <n v="0"/>
    <x v="2"/>
    <x v="2"/>
    <x v="0"/>
  </r>
  <r>
    <d v="2014-04-26T00:00:00"/>
    <x v="2"/>
    <x v="2"/>
    <n v="0"/>
    <x v="3"/>
    <x v="3"/>
    <x v="0"/>
  </r>
  <r>
    <d v="2014-04-27T00:00:00"/>
    <x v="2"/>
    <x v="2"/>
    <n v="0"/>
    <x v="3"/>
    <x v="3"/>
    <x v="0"/>
  </r>
  <r>
    <d v="2014-04-28T00:00:00"/>
    <x v="1"/>
    <x v="1"/>
    <n v="0"/>
    <x v="2"/>
    <x v="2"/>
    <x v="0"/>
  </r>
  <r>
    <d v="2014-04-29T00:00:00"/>
    <x v="1"/>
    <x v="1"/>
    <n v="0"/>
    <x v="2"/>
    <x v="2"/>
    <x v="0"/>
  </r>
  <r>
    <d v="2014-04-30T00:00:00"/>
    <x v="1"/>
    <x v="1"/>
    <n v="0"/>
    <x v="2"/>
    <x v="2"/>
    <x v="0"/>
  </r>
  <r>
    <d v="2014-05-01T00:00:00"/>
    <x v="3"/>
    <x v="3"/>
    <n v="81"/>
    <x v="1"/>
    <x v="1"/>
    <x v="1"/>
  </r>
  <r>
    <d v="2014-05-02T00:00:00"/>
    <x v="1"/>
    <x v="1"/>
    <n v="58"/>
    <x v="1"/>
    <x v="1"/>
    <x v="2"/>
  </r>
  <r>
    <d v="2014-05-03T00:00:00"/>
    <x v="2"/>
    <x v="2"/>
    <n v="0"/>
    <x v="3"/>
    <x v="3"/>
    <x v="0"/>
  </r>
  <r>
    <d v="2014-05-04T00:00:00"/>
    <x v="2"/>
    <x v="2"/>
    <n v="0"/>
    <x v="3"/>
    <x v="3"/>
    <x v="0"/>
  </r>
  <r>
    <d v="2014-05-05T00:00:00"/>
    <x v="1"/>
    <x v="1"/>
    <n v="0"/>
    <x v="2"/>
    <x v="2"/>
    <x v="0"/>
  </r>
  <r>
    <d v="2014-05-06T00:00:00"/>
    <x v="1"/>
    <x v="1"/>
    <n v="41"/>
    <x v="1"/>
    <x v="1"/>
    <x v="1"/>
  </r>
  <r>
    <d v="2014-05-07T00:00:00"/>
    <x v="1"/>
    <x v="1"/>
    <n v="0"/>
    <x v="2"/>
    <x v="2"/>
    <x v="0"/>
  </r>
  <r>
    <d v="2014-05-08T00:00:00"/>
    <x v="1"/>
    <x v="1"/>
    <n v="50"/>
    <x v="1"/>
    <x v="1"/>
    <x v="1"/>
  </r>
  <r>
    <d v="2014-05-09T00:00:00"/>
    <x v="1"/>
    <x v="1"/>
    <n v="0"/>
    <x v="2"/>
    <x v="2"/>
    <x v="1"/>
  </r>
  <r>
    <d v="2014-05-10T00:00:00"/>
    <x v="2"/>
    <x v="2"/>
    <n v="0"/>
    <x v="3"/>
    <x v="3"/>
    <x v="0"/>
  </r>
  <r>
    <d v="2014-05-11T00:00:00"/>
    <x v="2"/>
    <x v="2"/>
    <n v="0"/>
    <x v="3"/>
    <x v="3"/>
    <x v="0"/>
  </r>
  <r>
    <d v="2014-05-12T00:00:00"/>
    <x v="1"/>
    <x v="1"/>
    <n v="27"/>
    <x v="1"/>
    <x v="1"/>
    <x v="1"/>
  </r>
  <r>
    <d v="2014-05-13T00:00:00"/>
    <x v="3"/>
    <x v="3"/>
    <n v="89"/>
    <x v="1"/>
    <x v="1"/>
    <x v="1"/>
  </r>
  <r>
    <d v="2014-05-14T00:00:00"/>
    <x v="3"/>
    <x v="3"/>
    <n v="0"/>
    <x v="2"/>
    <x v="1"/>
    <x v="0"/>
  </r>
  <r>
    <d v="2014-05-15T00:00:00"/>
    <x v="1"/>
    <x v="1"/>
    <n v="215"/>
    <x v="1"/>
    <x v="1"/>
    <x v="2"/>
  </r>
  <r>
    <d v="2014-05-16T00:00:00"/>
    <x v="3"/>
    <x v="3"/>
    <n v="0"/>
    <x v="2"/>
    <x v="1"/>
    <x v="0"/>
  </r>
  <r>
    <d v="2014-05-17T00:00:00"/>
    <x v="2"/>
    <x v="2"/>
    <n v="0"/>
    <x v="3"/>
    <x v="3"/>
    <x v="0"/>
  </r>
  <r>
    <d v="2014-05-18T00:00:00"/>
    <x v="2"/>
    <x v="2"/>
    <n v="0"/>
    <x v="3"/>
    <x v="3"/>
    <x v="0"/>
  </r>
  <r>
    <d v="2014-05-19T00:00:00"/>
    <x v="5"/>
    <x v="4"/>
    <n v="150"/>
    <x v="1"/>
    <x v="1"/>
    <x v="1"/>
  </r>
  <r>
    <d v="2014-05-20T00:00:00"/>
    <x v="1"/>
    <x v="1"/>
    <n v="0"/>
    <x v="2"/>
    <x v="2"/>
    <x v="0"/>
  </r>
  <r>
    <d v="2014-05-21T00:00:00"/>
    <x v="6"/>
    <x v="4"/>
    <n v="57"/>
    <x v="1"/>
    <x v="1"/>
    <x v="1"/>
  </r>
  <r>
    <d v="2014-05-22T00:00:00"/>
    <x v="6"/>
    <x v="4"/>
    <n v="0"/>
    <x v="2"/>
    <x v="6"/>
    <x v="0"/>
  </r>
  <r>
    <d v="2014-05-23T00:00:00"/>
    <x v="5"/>
    <x v="4"/>
    <n v="28"/>
    <x v="1"/>
    <x v="1"/>
    <x v="1"/>
  </r>
  <r>
    <d v="2014-05-24T00:00:00"/>
    <x v="2"/>
    <x v="2"/>
    <n v="0"/>
    <x v="3"/>
    <x v="3"/>
    <x v="0"/>
  </r>
  <r>
    <d v="2014-05-25T00:00:00"/>
    <x v="2"/>
    <x v="2"/>
    <n v="0"/>
    <x v="3"/>
    <x v="3"/>
    <x v="0"/>
  </r>
  <r>
    <d v="2014-05-26T00:00:00"/>
    <x v="0"/>
    <x v="0"/>
    <n v="0"/>
    <x v="0"/>
    <x v="0"/>
    <x v="0"/>
  </r>
  <r>
    <d v="2014-05-27T00:00:00"/>
    <x v="3"/>
    <x v="3"/>
    <n v="232"/>
    <x v="1"/>
    <x v="1"/>
    <x v="1"/>
  </r>
  <r>
    <d v="2014-05-28T00:00:00"/>
    <x v="1"/>
    <x v="1"/>
    <n v="42"/>
    <x v="1"/>
    <x v="1"/>
    <x v="1"/>
  </r>
  <r>
    <d v="2014-05-29T00:00:00"/>
    <x v="3"/>
    <x v="3"/>
    <n v="0"/>
    <x v="2"/>
    <x v="1"/>
    <x v="0"/>
  </r>
  <r>
    <d v="2014-05-30T00:00:00"/>
    <x v="3"/>
    <x v="3"/>
    <n v="43"/>
    <x v="1"/>
    <x v="1"/>
    <x v="2"/>
  </r>
  <r>
    <d v="2014-05-31T00:00:00"/>
    <x v="2"/>
    <x v="2"/>
    <n v="0"/>
    <x v="3"/>
    <x v="3"/>
    <x v="0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  <r>
    <m/>
    <x v="7"/>
    <x v="5"/>
    <m/>
    <x v="4"/>
    <x v="7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5">
  <r>
    <d v="2014-01-01T00:00:00"/>
    <s v="holiday"/>
    <x v="0"/>
    <n v="0"/>
    <x v="0"/>
    <x v="0"/>
    <x v="0"/>
  </r>
  <r>
    <d v="2014-01-02T00:00:00"/>
    <s v="regular"/>
    <x v="1"/>
    <n v="31"/>
    <x v="1"/>
    <x v="1"/>
    <x v="1"/>
  </r>
  <r>
    <d v="2014-01-03T00:00:00"/>
    <s v="regular"/>
    <x v="1"/>
    <n v="0"/>
    <x v="2"/>
    <x v="2"/>
    <x v="0"/>
  </r>
  <r>
    <d v="2014-01-04T00:00:00"/>
    <s v="weekend"/>
    <x v="2"/>
    <n v="0"/>
    <x v="3"/>
    <x v="3"/>
    <x v="0"/>
  </r>
  <r>
    <d v="2014-01-05T00:00:00"/>
    <s v="weekend"/>
    <x v="2"/>
    <n v="0"/>
    <x v="3"/>
    <x v="3"/>
    <x v="0"/>
  </r>
  <r>
    <d v="2014-01-06T00:00:00"/>
    <s v="regular"/>
    <x v="1"/>
    <n v="38"/>
    <x v="1"/>
    <x v="1"/>
    <x v="1"/>
  </r>
  <r>
    <d v="2014-01-07T00:00:00"/>
    <s v="regular"/>
    <x v="1"/>
    <n v="0"/>
    <x v="2"/>
    <x v="2"/>
    <x v="0"/>
  </r>
  <r>
    <d v="2014-01-08T00:00:00"/>
    <s v="regular"/>
    <x v="1"/>
    <n v="0"/>
    <x v="2"/>
    <x v="2"/>
    <x v="0"/>
  </r>
  <r>
    <d v="2014-01-09T00:00:00"/>
    <s v="regular"/>
    <x v="1"/>
    <n v="0"/>
    <x v="2"/>
    <x v="2"/>
    <x v="0"/>
  </r>
  <r>
    <d v="2014-01-10T00:00:00"/>
    <s v="regular"/>
    <x v="1"/>
    <n v="0"/>
    <x v="2"/>
    <x v="2"/>
    <x v="0"/>
  </r>
  <r>
    <d v="2014-01-11T00:00:00"/>
    <s v="weekend"/>
    <x v="2"/>
    <n v="0"/>
    <x v="3"/>
    <x v="3"/>
    <x v="0"/>
  </r>
  <r>
    <d v="2014-01-12T00:00:00"/>
    <s v="weekend"/>
    <x v="2"/>
    <n v="0"/>
    <x v="3"/>
    <x v="3"/>
    <x v="0"/>
  </r>
  <r>
    <d v="2014-01-13T00:00:00"/>
    <s v="incident"/>
    <x v="3"/>
    <n v="36"/>
    <x v="1"/>
    <x v="1"/>
    <x v="1"/>
  </r>
  <r>
    <d v="2014-01-14T00:00:00"/>
    <s v="regular"/>
    <x v="1"/>
    <n v="34"/>
    <x v="1"/>
    <x v="1"/>
    <x v="1"/>
  </r>
  <r>
    <d v="2014-01-15T00:00:00"/>
    <s v="regular"/>
    <x v="1"/>
    <n v="0"/>
    <x v="2"/>
    <x v="2"/>
    <x v="0"/>
  </r>
  <r>
    <d v="2014-01-16T00:00:00"/>
    <s v="regular"/>
    <x v="1"/>
    <n v="0"/>
    <x v="2"/>
    <x v="2"/>
    <x v="0"/>
  </r>
  <r>
    <d v="2014-01-17T00:00:00"/>
    <s v="regular"/>
    <x v="1"/>
    <n v="0"/>
    <x v="2"/>
    <x v="2"/>
    <x v="0"/>
  </r>
  <r>
    <d v="2014-01-18T00:00:00"/>
    <s v="weekend"/>
    <x v="2"/>
    <n v="0"/>
    <x v="3"/>
    <x v="3"/>
    <x v="0"/>
  </r>
  <r>
    <d v="2014-01-19T00:00:00"/>
    <s v="weekend"/>
    <x v="2"/>
    <n v="61"/>
    <x v="3"/>
    <x v="3"/>
    <x v="1"/>
  </r>
  <r>
    <d v="2014-01-20T00:00:00"/>
    <s v="holiday"/>
    <x v="0"/>
    <n v="0"/>
    <x v="0"/>
    <x v="0"/>
    <x v="0"/>
  </r>
  <r>
    <d v="2014-01-21T00:00:00"/>
    <s v="regular"/>
    <x v="1"/>
    <n v="0"/>
    <x v="2"/>
    <x v="2"/>
    <x v="0"/>
  </r>
  <r>
    <d v="2014-01-22T00:00:00"/>
    <s v="regular"/>
    <x v="1"/>
    <n v="0"/>
    <x v="2"/>
    <x v="2"/>
    <x v="0"/>
  </r>
  <r>
    <d v="2014-01-23T00:00:00"/>
    <s v="regular"/>
    <x v="1"/>
    <n v="0"/>
    <x v="2"/>
    <x v="2"/>
    <x v="0"/>
  </r>
  <r>
    <d v="2014-01-24T00:00:00"/>
    <s v="regular"/>
    <x v="1"/>
    <n v="0"/>
    <x v="2"/>
    <x v="2"/>
    <x v="0"/>
  </r>
  <r>
    <d v="2014-01-25T00:00:00"/>
    <s v="weekend"/>
    <x v="2"/>
    <n v="0"/>
    <x v="3"/>
    <x v="3"/>
    <x v="0"/>
  </r>
  <r>
    <d v="2014-01-26T00:00:00"/>
    <s v="weekend"/>
    <x v="2"/>
    <n v="26"/>
    <x v="3"/>
    <x v="3"/>
    <x v="1"/>
  </r>
  <r>
    <d v="2014-01-27T00:00:00"/>
    <s v="regular"/>
    <x v="1"/>
    <n v="0"/>
    <x v="2"/>
    <x v="2"/>
    <x v="0"/>
  </r>
  <r>
    <d v="2014-01-28T00:00:00"/>
    <s v="regular"/>
    <x v="1"/>
    <n v="162"/>
    <x v="1"/>
    <x v="1"/>
    <x v="1"/>
  </r>
  <r>
    <d v="2014-01-29T00:00:00"/>
    <s v="regular"/>
    <x v="1"/>
    <n v="0"/>
    <x v="2"/>
    <x v="2"/>
    <x v="0"/>
  </r>
  <r>
    <d v="2014-01-30T00:00:00"/>
    <s v="incident"/>
    <x v="3"/>
    <n v="0"/>
    <x v="2"/>
    <x v="1"/>
    <x v="0"/>
  </r>
  <r>
    <d v="2014-01-31T00:00:00"/>
    <s v="regular"/>
    <x v="1"/>
    <n v="0"/>
    <x v="2"/>
    <x v="2"/>
    <x v="0"/>
  </r>
  <r>
    <d v="2014-02-01T00:00:00"/>
    <s v="weekend"/>
    <x v="2"/>
    <n v="0"/>
    <x v="3"/>
    <x v="3"/>
    <x v="0"/>
  </r>
  <r>
    <d v="2014-02-02T00:00:00"/>
    <s v="weekend"/>
    <x v="2"/>
    <n v="0"/>
    <x v="3"/>
    <x v="3"/>
    <x v="0"/>
  </r>
  <r>
    <d v="2014-02-03T00:00:00"/>
    <s v="regular"/>
    <x v="1"/>
    <n v="33"/>
    <x v="1"/>
    <x v="1"/>
    <x v="1"/>
  </r>
  <r>
    <d v="2014-02-04T00:00:00"/>
    <s v="incident"/>
    <x v="3"/>
    <n v="0"/>
    <x v="2"/>
    <x v="1"/>
    <x v="0"/>
  </r>
  <r>
    <d v="2014-02-05T00:00:00"/>
    <s v="regular"/>
    <x v="1"/>
    <n v="0"/>
    <x v="2"/>
    <x v="2"/>
    <x v="0"/>
  </r>
  <r>
    <d v="2014-02-06T00:00:00"/>
    <s v="regular"/>
    <x v="1"/>
    <n v="51"/>
    <x v="1"/>
    <x v="1"/>
    <x v="1"/>
  </r>
  <r>
    <d v="2014-02-07T00:00:00"/>
    <s v="regular"/>
    <x v="1"/>
    <n v="27"/>
    <x v="1"/>
    <x v="1"/>
    <x v="1"/>
  </r>
  <r>
    <d v="2014-02-08T00:00:00"/>
    <s v="weekend"/>
    <x v="2"/>
    <n v="0"/>
    <x v="3"/>
    <x v="3"/>
    <x v="0"/>
  </r>
  <r>
    <d v="2014-02-09T00:00:00"/>
    <s v="weekend"/>
    <x v="2"/>
    <n v="0"/>
    <x v="3"/>
    <x v="3"/>
    <x v="0"/>
  </r>
  <r>
    <d v="2014-02-10T00:00:00"/>
    <s v="regular"/>
    <x v="1"/>
    <n v="27"/>
    <x v="1"/>
    <x v="1"/>
    <x v="1"/>
  </r>
  <r>
    <d v="2014-02-11T00:00:00"/>
    <s v="regular"/>
    <x v="1"/>
    <n v="0"/>
    <x v="2"/>
    <x v="2"/>
    <x v="0"/>
  </r>
  <r>
    <d v="2014-02-12T00:00:00"/>
    <s v="incident"/>
    <x v="3"/>
    <n v="68"/>
    <x v="1"/>
    <x v="1"/>
    <x v="1"/>
  </r>
  <r>
    <d v="2014-02-13T00:00:00"/>
    <s v="regular"/>
    <x v="1"/>
    <n v="0"/>
    <x v="2"/>
    <x v="2"/>
    <x v="0"/>
  </r>
  <r>
    <d v="2014-02-14T00:00:00"/>
    <s v="incident"/>
    <x v="3"/>
    <n v="0"/>
    <x v="2"/>
    <x v="1"/>
    <x v="0"/>
  </r>
  <r>
    <d v="2014-02-15T00:00:00"/>
    <s v="weekend"/>
    <x v="2"/>
    <n v="0"/>
    <x v="3"/>
    <x v="3"/>
    <x v="0"/>
  </r>
  <r>
    <d v="2014-02-16T00:00:00"/>
    <s v="weekend"/>
    <x v="2"/>
    <n v="0"/>
    <x v="3"/>
    <x v="3"/>
    <x v="0"/>
  </r>
  <r>
    <d v="2014-02-17T00:00:00"/>
    <s v="holiday"/>
    <x v="0"/>
    <n v="0"/>
    <x v="0"/>
    <x v="0"/>
    <x v="0"/>
  </r>
  <r>
    <d v="2014-02-18T00:00:00"/>
    <s v="regular"/>
    <x v="1"/>
    <n v="0"/>
    <x v="2"/>
    <x v="2"/>
    <x v="0"/>
  </r>
  <r>
    <d v="2014-02-19T00:00:00"/>
    <s v="regular"/>
    <x v="1"/>
    <n v="0"/>
    <x v="2"/>
    <x v="2"/>
    <x v="0"/>
  </r>
  <r>
    <d v="2014-02-20T00:00:00"/>
    <s v="regular"/>
    <x v="1"/>
    <n v="0"/>
    <x v="2"/>
    <x v="2"/>
    <x v="0"/>
  </r>
  <r>
    <d v="2014-02-21T00:00:00"/>
    <s v="regular"/>
    <x v="1"/>
    <n v="0"/>
    <x v="2"/>
    <x v="2"/>
    <x v="0"/>
  </r>
  <r>
    <d v="2014-02-22T00:00:00"/>
    <s v="weekend"/>
    <x v="2"/>
    <n v="0"/>
    <x v="3"/>
    <x v="3"/>
    <x v="0"/>
  </r>
  <r>
    <d v="2014-02-23T00:00:00"/>
    <s v="weekend"/>
    <x v="2"/>
    <n v="0"/>
    <x v="3"/>
    <x v="3"/>
    <x v="0"/>
  </r>
  <r>
    <d v="2014-02-24T00:00:00"/>
    <s v="incident"/>
    <x v="3"/>
    <n v="0"/>
    <x v="2"/>
    <x v="1"/>
    <x v="0"/>
  </r>
  <r>
    <d v="2014-02-25T00:00:00"/>
    <s v="regular"/>
    <x v="1"/>
    <n v="0"/>
    <x v="2"/>
    <x v="2"/>
    <x v="0"/>
  </r>
  <r>
    <d v="2014-02-26T00:00:00"/>
    <s v="regular"/>
    <x v="1"/>
    <n v="0"/>
    <x v="2"/>
    <x v="2"/>
    <x v="0"/>
  </r>
  <r>
    <d v="2014-02-27T00:00:00"/>
    <s v="regular"/>
    <x v="1"/>
    <n v="0"/>
    <x v="2"/>
    <x v="2"/>
    <x v="0"/>
  </r>
  <r>
    <d v="2014-02-28T00:00:00"/>
    <s v="regular"/>
    <x v="1"/>
    <n v="265"/>
    <x v="1"/>
    <x v="1"/>
    <x v="2"/>
  </r>
  <r>
    <d v="2014-03-01T00:00:00"/>
    <s v="weekend"/>
    <x v="2"/>
    <n v="16"/>
    <x v="3"/>
    <x v="3"/>
    <x v="1"/>
  </r>
  <r>
    <d v="2014-03-02T00:00:00"/>
    <s v="weekend"/>
    <x v="2"/>
    <n v="0"/>
    <x v="3"/>
    <x v="3"/>
    <x v="0"/>
  </r>
  <r>
    <d v="2014-03-03T00:00:00"/>
    <s v="incident"/>
    <x v="3"/>
    <n v="0"/>
    <x v="2"/>
    <x v="1"/>
    <x v="0"/>
  </r>
  <r>
    <d v="2014-03-04T00:00:00"/>
    <s v="regular"/>
    <x v="1"/>
    <n v="0"/>
    <x v="2"/>
    <x v="2"/>
    <x v="0"/>
  </r>
  <r>
    <d v="2014-03-05T00:00:00"/>
    <s v="regular"/>
    <x v="1"/>
    <n v="63"/>
    <x v="1"/>
    <x v="1"/>
    <x v="2"/>
  </r>
  <r>
    <d v="2014-03-06T00:00:00"/>
    <s v="regular"/>
    <x v="1"/>
    <n v="0"/>
    <x v="2"/>
    <x v="2"/>
    <x v="0"/>
  </r>
  <r>
    <d v="2014-03-07T00:00:00"/>
    <s v="regular"/>
    <x v="1"/>
    <n v="0"/>
    <x v="2"/>
    <x v="2"/>
    <x v="0"/>
  </r>
  <r>
    <d v="2014-03-08T00:00:00"/>
    <s v="weekend"/>
    <x v="2"/>
    <n v="0"/>
    <x v="3"/>
    <x v="3"/>
    <x v="0"/>
  </r>
  <r>
    <d v="2014-03-09T00:00:00"/>
    <s v="weekend"/>
    <x v="2"/>
    <n v="0"/>
    <x v="3"/>
    <x v="3"/>
    <x v="0"/>
  </r>
  <r>
    <d v="2014-03-10T00:00:00"/>
    <s v="regular"/>
    <x v="1"/>
    <n v="0"/>
    <x v="2"/>
    <x v="2"/>
    <x v="0"/>
  </r>
  <r>
    <d v="2014-03-11T00:00:00"/>
    <s v="regular"/>
    <x v="1"/>
    <n v="15"/>
    <x v="1"/>
    <x v="1"/>
    <x v="1"/>
  </r>
  <r>
    <d v="2014-03-12T00:00:00"/>
    <s v="regular"/>
    <x v="1"/>
    <n v="92"/>
    <x v="1"/>
    <x v="1"/>
    <x v="1"/>
  </r>
  <r>
    <d v="2014-03-13T00:00:00"/>
    <s v="regular"/>
    <x v="1"/>
    <n v="0"/>
    <x v="2"/>
    <x v="2"/>
    <x v="0"/>
  </r>
  <r>
    <d v="2014-03-14T00:00:00"/>
    <s v="regular"/>
    <x v="1"/>
    <n v="0"/>
    <x v="2"/>
    <x v="2"/>
    <x v="0"/>
  </r>
  <r>
    <d v="2014-03-15T00:00:00"/>
    <s v="weekend"/>
    <x v="2"/>
    <n v="0"/>
    <x v="3"/>
    <x v="3"/>
    <x v="0"/>
  </r>
  <r>
    <d v="2014-03-16T00:00:00"/>
    <s v="weekend"/>
    <x v="2"/>
    <n v="0"/>
    <x v="3"/>
    <x v="3"/>
    <x v="0"/>
  </r>
  <r>
    <d v="2014-03-17T00:00:00"/>
    <s v="regular"/>
    <x v="1"/>
    <n v="0"/>
    <x v="2"/>
    <x v="2"/>
    <x v="0"/>
  </r>
  <r>
    <d v="2014-03-18T00:00:00"/>
    <s v="regular"/>
    <x v="1"/>
    <n v="0"/>
    <x v="2"/>
    <x v="2"/>
    <x v="0"/>
  </r>
  <r>
    <d v="2014-03-19T00:00:00"/>
    <s v="regular"/>
    <x v="1"/>
    <n v="0"/>
    <x v="2"/>
    <x v="2"/>
    <x v="0"/>
  </r>
  <r>
    <d v="2014-03-20T00:00:00"/>
    <s v="regular"/>
    <x v="1"/>
    <n v="0"/>
    <x v="2"/>
    <x v="2"/>
    <x v="0"/>
  </r>
  <r>
    <d v="2014-03-21T00:00:00"/>
    <s v="regular"/>
    <x v="1"/>
    <n v="0"/>
    <x v="2"/>
    <x v="2"/>
    <x v="0"/>
  </r>
  <r>
    <d v="2014-03-22T00:00:00"/>
    <s v="weekend"/>
    <x v="2"/>
    <n v="0"/>
    <x v="3"/>
    <x v="3"/>
    <x v="0"/>
  </r>
  <r>
    <d v="2014-03-23T00:00:00"/>
    <s v="weekend"/>
    <x v="2"/>
    <n v="0"/>
    <x v="3"/>
    <x v="3"/>
    <x v="0"/>
  </r>
  <r>
    <d v="2014-03-24T00:00:00"/>
    <s v="regular"/>
    <x v="1"/>
    <n v="0"/>
    <x v="2"/>
    <x v="2"/>
    <x v="0"/>
  </r>
  <r>
    <d v="2014-03-25T00:00:00"/>
    <s v="regular"/>
    <x v="1"/>
    <n v="0"/>
    <x v="2"/>
    <x v="2"/>
    <x v="0"/>
  </r>
  <r>
    <d v="2014-03-26T00:00:00"/>
    <s v="regular"/>
    <x v="1"/>
    <n v="1235"/>
    <x v="1"/>
    <x v="1"/>
    <x v="1"/>
  </r>
  <r>
    <d v="2014-03-27T00:00:00"/>
    <s v="regular"/>
    <x v="1"/>
    <n v="16"/>
    <x v="1"/>
    <x v="1"/>
    <x v="1"/>
  </r>
  <r>
    <d v="2014-03-28T00:00:00"/>
    <s v="regular"/>
    <x v="1"/>
    <n v="0"/>
    <x v="2"/>
    <x v="2"/>
    <x v="0"/>
  </r>
  <r>
    <d v="2014-03-29T00:00:00"/>
    <s v="weekend"/>
    <x v="2"/>
    <n v="0"/>
    <x v="3"/>
    <x v="3"/>
    <x v="0"/>
  </r>
  <r>
    <d v="2014-03-30T00:00:00"/>
    <s v="weekend"/>
    <x v="2"/>
    <n v="0"/>
    <x v="3"/>
    <x v="3"/>
    <x v="0"/>
  </r>
  <r>
    <d v="2014-03-31T00:00:00"/>
    <s v="holiday"/>
    <x v="0"/>
    <n v="15"/>
    <x v="0"/>
    <x v="0"/>
    <x v="1"/>
  </r>
  <r>
    <d v="2014-04-01T00:00:00"/>
    <s v="regular"/>
    <x v="1"/>
    <n v="1489"/>
    <x v="1"/>
    <x v="1"/>
    <x v="2"/>
  </r>
  <r>
    <d v="2014-04-02T00:00:00"/>
    <s v="regular"/>
    <x v="1"/>
    <n v="170"/>
    <x v="1"/>
    <x v="1"/>
    <x v="1"/>
  </r>
  <r>
    <d v="2014-04-03T00:00:00"/>
    <s v="other"/>
    <x v="4"/>
    <n v="0"/>
    <x v="2"/>
    <x v="4"/>
    <x v="0"/>
  </r>
  <r>
    <d v="2014-04-04T00:00:00"/>
    <s v="regular"/>
    <x v="1"/>
    <n v="0"/>
    <x v="2"/>
    <x v="2"/>
    <x v="0"/>
  </r>
  <r>
    <d v="2014-04-05T00:00:00"/>
    <s v="weekend"/>
    <x v="2"/>
    <n v="0"/>
    <x v="3"/>
    <x v="3"/>
    <x v="0"/>
  </r>
  <r>
    <d v="2014-04-06T00:00:00"/>
    <s v="weekend"/>
    <x v="2"/>
    <n v="0"/>
    <x v="3"/>
    <x v="3"/>
    <x v="0"/>
  </r>
  <r>
    <d v="2014-04-07T00:00:00"/>
    <s v="incident"/>
    <x v="3"/>
    <n v="46"/>
    <x v="1"/>
    <x v="1"/>
    <x v="2"/>
  </r>
  <r>
    <d v="2014-04-08T00:00:00"/>
    <s v="regular"/>
    <x v="1"/>
    <n v="0"/>
    <x v="2"/>
    <x v="2"/>
    <x v="0"/>
  </r>
  <r>
    <d v="2014-04-09T00:00:00"/>
    <s v="regular"/>
    <x v="1"/>
    <n v="29"/>
    <x v="1"/>
    <x v="1"/>
    <x v="1"/>
  </r>
  <r>
    <d v="2014-04-10T00:00:00"/>
    <s v="regular"/>
    <x v="1"/>
    <n v="90"/>
    <x v="1"/>
    <x v="1"/>
    <x v="1"/>
  </r>
  <r>
    <d v="2014-04-11T00:00:00"/>
    <s v="regular"/>
    <x v="1"/>
    <n v="364"/>
    <x v="1"/>
    <x v="1"/>
    <x v="1"/>
  </r>
  <r>
    <d v="2014-04-12T00:00:00"/>
    <s v="weekend"/>
    <x v="2"/>
    <n v="0"/>
    <x v="3"/>
    <x v="3"/>
    <x v="0"/>
  </r>
  <r>
    <d v="2014-04-13T00:00:00"/>
    <s v="weekend"/>
    <x v="2"/>
    <n v="0"/>
    <x v="3"/>
    <x v="3"/>
    <x v="0"/>
  </r>
  <r>
    <d v="2014-04-14T00:00:00"/>
    <s v="regular"/>
    <x v="1"/>
    <n v="30"/>
    <x v="1"/>
    <x v="1"/>
    <x v="1"/>
  </r>
  <r>
    <d v="2014-04-15T00:00:00"/>
    <s v="regular"/>
    <x v="1"/>
    <n v="0"/>
    <x v="2"/>
    <x v="2"/>
    <x v="0"/>
  </r>
  <r>
    <d v="2014-04-16T00:00:00"/>
    <s v="regular"/>
    <x v="1"/>
    <n v="197"/>
    <x v="1"/>
    <x v="1"/>
    <x v="2"/>
  </r>
  <r>
    <d v="2014-04-17T00:00:00"/>
    <s v="incident"/>
    <x v="3"/>
    <n v="0"/>
    <x v="2"/>
    <x v="1"/>
    <x v="0"/>
  </r>
  <r>
    <d v="2014-04-18T00:00:00"/>
    <s v="holiday"/>
    <x v="0"/>
    <n v="0"/>
    <x v="0"/>
    <x v="0"/>
    <x v="0"/>
  </r>
  <r>
    <d v="2014-04-19T00:00:00"/>
    <s v="weekend"/>
    <x v="2"/>
    <n v="0"/>
    <x v="3"/>
    <x v="3"/>
    <x v="0"/>
  </r>
  <r>
    <d v="2014-04-20T00:00:00"/>
    <s v="weekend"/>
    <x v="2"/>
    <n v="0"/>
    <x v="3"/>
    <x v="3"/>
    <x v="0"/>
  </r>
  <r>
    <d v="2014-04-21T00:00:00"/>
    <s v="holiday"/>
    <x v="0"/>
    <n v="0"/>
    <x v="0"/>
    <x v="0"/>
    <x v="0"/>
  </r>
  <r>
    <d v="2014-04-22T00:00:00"/>
    <s v="incident"/>
    <x v="3"/>
    <n v="69"/>
    <x v="1"/>
    <x v="1"/>
    <x v="1"/>
  </r>
  <r>
    <d v="2014-04-23T00:00:00"/>
    <s v="incident"/>
    <x v="3"/>
    <n v="0"/>
    <x v="2"/>
    <x v="1"/>
    <x v="0"/>
  </r>
  <r>
    <d v="2014-04-24T00:00:00"/>
    <s v="regular"/>
    <x v="1"/>
    <n v="0"/>
    <x v="2"/>
    <x v="2"/>
    <x v="0"/>
  </r>
  <r>
    <d v="2014-04-25T00:00:00"/>
    <s v="other"/>
    <x v="4"/>
    <n v="0"/>
    <x v="2"/>
    <x v="4"/>
    <x v="0"/>
  </r>
  <r>
    <d v="2014-04-26T00:00:00"/>
    <s v="weekend"/>
    <x v="2"/>
    <n v="0"/>
    <x v="3"/>
    <x v="3"/>
    <x v="0"/>
  </r>
  <r>
    <d v="2014-04-27T00:00:00"/>
    <s v="weekend"/>
    <x v="2"/>
    <n v="0"/>
    <x v="3"/>
    <x v="3"/>
    <x v="0"/>
  </r>
  <r>
    <d v="2014-04-28T00:00:00"/>
    <s v="incident"/>
    <x v="3"/>
    <n v="0"/>
    <x v="2"/>
    <x v="1"/>
    <x v="0"/>
  </r>
  <r>
    <d v="2014-04-29T00:00:00"/>
    <s v="regular"/>
    <x v="1"/>
    <n v="0"/>
    <x v="2"/>
    <x v="2"/>
    <x v="0"/>
  </r>
  <r>
    <d v="2014-04-30T00:00:00"/>
    <s v="regular"/>
    <x v="1"/>
    <n v="21"/>
    <x v="1"/>
    <x v="1"/>
    <x v="1"/>
  </r>
  <r>
    <d v="2014-05-01T00:00:00"/>
    <s v="regular"/>
    <x v="1"/>
    <n v="0"/>
    <x v="2"/>
    <x v="2"/>
    <x v="0"/>
  </r>
  <r>
    <d v="2014-05-02T00:00:00"/>
    <s v="regular"/>
    <x v="1"/>
    <n v="0"/>
    <x v="2"/>
    <x v="2"/>
    <x v="0"/>
  </r>
  <r>
    <d v="2014-05-03T00:00:00"/>
    <s v="weekend"/>
    <x v="2"/>
    <n v="0"/>
    <x v="3"/>
    <x v="3"/>
    <x v="0"/>
  </r>
  <r>
    <d v="2014-05-04T00:00:00"/>
    <s v="weekend"/>
    <x v="2"/>
    <n v="0"/>
    <x v="3"/>
    <x v="3"/>
    <x v="0"/>
  </r>
  <r>
    <d v="2014-05-05T00:00:00"/>
    <s v="regular"/>
    <x v="1"/>
    <n v="0"/>
    <x v="2"/>
    <x v="2"/>
    <x v="0"/>
  </r>
  <r>
    <d v="2014-05-06T00:00:00"/>
    <s v="other"/>
    <x v="4"/>
    <n v="0"/>
    <x v="2"/>
    <x v="4"/>
    <x v="0"/>
  </r>
  <r>
    <d v="2014-05-07T00:00:00"/>
    <s v="regular"/>
    <x v="1"/>
    <n v="0"/>
    <x v="2"/>
    <x v="2"/>
    <x v="0"/>
  </r>
  <r>
    <d v="2014-05-08T00:00:00"/>
    <s v="regular"/>
    <x v="1"/>
    <n v="0"/>
    <x v="2"/>
    <x v="2"/>
    <x v="0"/>
  </r>
  <r>
    <d v="2014-05-09T00:00:00"/>
    <s v="regular"/>
    <x v="1"/>
    <n v="76"/>
    <x v="1"/>
    <x v="1"/>
    <x v="1"/>
  </r>
  <r>
    <d v="2014-05-10T00:00:00"/>
    <s v="weekend"/>
    <x v="2"/>
    <n v="0"/>
    <x v="3"/>
    <x v="3"/>
    <x v="0"/>
  </r>
  <r>
    <d v="2014-05-11T00:00:00"/>
    <s v="weekend"/>
    <x v="2"/>
    <n v="0"/>
    <x v="3"/>
    <x v="3"/>
    <x v="0"/>
  </r>
  <r>
    <d v="2014-05-12T00:00:00"/>
    <s v="incident"/>
    <x v="3"/>
    <n v="0"/>
    <x v="2"/>
    <x v="1"/>
    <x v="0"/>
  </r>
  <r>
    <d v="2014-05-13T00:00:00"/>
    <s v="regular"/>
    <x v="1"/>
    <n v="0"/>
    <x v="2"/>
    <x v="2"/>
    <x v="0"/>
  </r>
  <r>
    <d v="2014-05-14T00:00:00"/>
    <s v="regular"/>
    <x v="1"/>
    <n v="26"/>
    <x v="1"/>
    <x v="1"/>
    <x v="1"/>
  </r>
  <r>
    <d v="2014-05-15T00:00:00"/>
    <s v="regular"/>
    <x v="1"/>
    <n v="0"/>
    <x v="2"/>
    <x v="2"/>
    <x v="0"/>
  </r>
  <r>
    <d v="2014-05-16T00:00:00"/>
    <s v="regular"/>
    <x v="1"/>
    <n v="0"/>
    <x v="2"/>
    <x v="2"/>
    <x v="0"/>
  </r>
  <r>
    <d v="2014-05-17T00:00:00"/>
    <s v="weekend"/>
    <x v="2"/>
    <n v="0"/>
    <x v="3"/>
    <x v="3"/>
    <x v="0"/>
  </r>
  <r>
    <d v="2014-05-18T00:00:00"/>
    <s v="weekend"/>
    <x v="2"/>
    <n v="0"/>
    <x v="3"/>
    <x v="3"/>
    <x v="0"/>
  </r>
  <r>
    <d v="2014-05-19T00:00:00"/>
    <s v="regular"/>
    <x v="1"/>
    <n v="0"/>
    <x v="2"/>
    <x v="2"/>
    <x v="0"/>
  </r>
  <r>
    <d v="2014-05-20T00:00:00"/>
    <s v="regular"/>
    <x v="1"/>
    <n v="0"/>
    <x v="2"/>
    <x v="2"/>
    <x v="0"/>
  </r>
  <r>
    <d v="2014-05-21T00:00:00"/>
    <s v="NO DATA"/>
    <x v="4"/>
    <n v="18"/>
    <x v="1"/>
    <x v="1"/>
    <x v="1"/>
  </r>
  <r>
    <d v="2014-05-22T00:00:00"/>
    <s v="NO DATA"/>
    <x v="4"/>
    <n v="0"/>
    <x v="2"/>
    <x v="5"/>
    <x v="0"/>
  </r>
  <r>
    <d v="2014-05-23T00:00:00"/>
    <s v="regular"/>
    <x v="1"/>
    <n v="0"/>
    <x v="2"/>
    <x v="2"/>
    <x v="0"/>
  </r>
  <r>
    <d v="2014-05-24T00:00:00"/>
    <s v="weekend"/>
    <x v="2"/>
    <n v="63"/>
    <x v="3"/>
    <x v="3"/>
    <x v="2"/>
  </r>
  <r>
    <d v="2014-05-25T00:00:00"/>
    <s v="weekend"/>
    <x v="2"/>
    <n v="0"/>
    <x v="3"/>
    <x v="3"/>
    <x v="0"/>
  </r>
  <r>
    <d v="2014-05-26T00:00:00"/>
    <s v="holiday"/>
    <x v="0"/>
    <n v="0"/>
    <x v="0"/>
    <x v="0"/>
    <x v="0"/>
  </r>
  <r>
    <d v="2014-05-27T00:00:00"/>
    <s v="regular"/>
    <x v="1"/>
    <n v="0"/>
    <x v="2"/>
    <x v="2"/>
    <x v="0"/>
  </r>
  <r>
    <d v="2014-05-28T00:00:00"/>
    <s v="regular"/>
    <x v="1"/>
    <n v="0"/>
    <x v="2"/>
    <x v="2"/>
    <x v="0"/>
  </r>
  <r>
    <d v="2014-05-29T00:00:00"/>
    <s v="other"/>
    <x v="4"/>
    <n v="0"/>
    <x v="2"/>
    <x v="4"/>
    <x v="0"/>
  </r>
  <r>
    <d v="2014-05-30T00:00:00"/>
    <s v="regular"/>
    <x v="1"/>
    <n v="0"/>
    <x v="2"/>
    <x v="2"/>
    <x v="0"/>
  </r>
  <r>
    <d v="2014-05-31T00:00:00"/>
    <s v="weekend"/>
    <x v="2"/>
    <n v="0"/>
    <x v="3"/>
    <x v="3"/>
    <x v="0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  <r>
    <m/>
    <m/>
    <x v="5"/>
    <m/>
    <x v="4"/>
    <x v="6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4">
  <r>
    <d v="2014-01-01T00:00:00"/>
    <x v="0"/>
    <d v="1899-12-30T13:42:00"/>
    <d v="1899-12-30T14:36:00"/>
    <x v="0"/>
    <n v="41.9"/>
    <n v="108"/>
    <x v="0"/>
    <n v="0"/>
    <n v="0"/>
    <n v="0"/>
    <x v="0"/>
    <x v="0"/>
  </r>
  <r>
    <d v="2014-01-01T00:00:00"/>
    <x v="1"/>
    <d v="1899-12-30T15:28:00"/>
    <d v="1899-12-30T16:05:00"/>
    <x v="1"/>
    <n v="4.0999999999999996"/>
    <n v="0"/>
    <x v="1"/>
    <n v="0"/>
    <n v="0"/>
    <n v="1"/>
    <x v="0"/>
    <x v="0"/>
  </r>
  <r>
    <d v="2014-01-02T00:00:00"/>
    <x v="2"/>
    <d v="1899-12-30T17:49:00"/>
    <d v="1899-12-30T18:08:00"/>
    <x v="2"/>
    <n v="26.9"/>
    <n v="19"/>
    <x v="1"/>
    <n v="1"/>
    <n v="0"/>
    <n v="1"/>
    <x v="0"/>
    <x v="1"/>
  </r>
  <r>
    <d v="2014-01-02T00:00:00"/>
    <x v="2"/>
    <d v="1899-12-30T09:35:00"/>
    <d v="1899-12-30T14:04:00"/>
    <x v="3"/>
    <n v="15.6"/>
    <n v="269"/>
    <x v="2"/>
    <n v="0"/>
    <n v="1"/>
    <n v="0"/>
    <x v="0"/>
    <x v="0"/>
  </r>
  <r>
    <d v="2014-01-06T00:00:00"/>
    <x v="2"/>
    <d v="1899-12-30T16:30:00"/>
    <d v="1899-12-30T16:55:00"/>
    <x v="4"/>
    <n v="40.4"/>
    <n v="25"/>
    <x v="1"/>
    <n v="0"/>
    <n v="0"/>
    <n v="1"/>
    <x v="0"/>
    <x v="0"/>
  </r>
  <r>
    <d v="2014-01-06T00:00:00"/>
    <x v="2"/>
    <d v="1899-12-30T17:15:00"/>
    <d v="1899-12-30T17:35:00"/>
    <x v="5"/>
    <n v="35.5"/>
    <n v="20"/>
    <x v="1"/>
    <n v="1"/>
    <n v="0"/>
    <n v="1"/>
    <x v="0"/>
    <x v="1"/>
  </r>
  <r>
    <d v="2014-01-07T00:00:00"/>
    <x v="3"/>
    <d v="1899-12-30T07:33:00"/>
    <d v="1899-12-30T08:44:00"/>
    <x v="6"/>
    <n v="32.200000000000003"/>
    <n v="355"/>
    <x v="0"/>
    <n v="1"/>
    <n v="1"/>
    <n v="0"/>
    <x v="1"/>
    <x v="0"/>
  </r>
  <r>
    <d v="2014-01-07T00:00:00"/>
    <x v="2"/>
    <d v="1899-12-30T07:45:00"/>
    <d v="1899-12-30T08:08:00"/>
    <x v="7"/>
    <n v="16.8"/>
    <n v="23"/>
    <x v="1"/>
    <n v="0"/>
    <n v="1"/>
    <n v="0"/>
    <x v="0"/>
    <x v="0"/>
  </r>
  <r>
    <d v="2014-01-07T00:00:00"/>
    <x v="0"/>
    <d v="1899-12-30T21:11:00"/>
    <d v="1899-12-30T22:13:00"/>
    <x v="8"/>
    <n v="41.9"/>
    <n v="124"/>
    <x v="0"/>
    <n v="0"/>
    <n v="0"/>
    <n v="0"/>
    <x v="0"/>
    <x v="0"/>
  </r>
  <r>
    <d v="2014-01-08T00:00:00"/>
    <x v="2"/>
    <d v="1899-12-30T14:50:00"/>
    <d v="1899-12-30T16:34:00"/>
    <x v="9"/>
    <n v="39.200000000000003"/>
    <n v="104"/>
    <x v="2"/>
    <n v="0"/>
    <n v="0"/>
    <n v="1"/>
    <x v="0"/>
    <x v="0"/>
  </r>
  <r>
    <d v="2014-01-08T00:00:00"/>
    <x v="1"/>
    <d v="1899-12-30T17:55:00"/>
    <d v="1899-12-30T18:00:00"/>
    <x v="10"/>
    <n v="31.1"/>
    <n v="0"/>
    <x v="3"/>
    <n v="1"/>
    <n v="0"/>
    <n v="1"/>
    <x v="0"/>
    <x v="1"/>
  </r>
  <r>
    <d v="2014-01-08T00:00:00"/>
    <x v="0"/>
    <d v="1899-12-30T16:23:00"/>
    <d v="1899-12-30T17:20:00"/>
    <x v="11"/>
    <n v="19.899999999999999"/>
    <n v="114"/>
    <x v="0"/>
    <n v="0"/>
    <n v="0"/>
    <n v="1"/>
    <x v="0"/>
    <x v="0"/>
  </r>
  <r>
    <d v="2014-01-08T00:00:00"/>
    <x v="2"/>
    <d v="1899-12-30T20:42:00"/>
    <d v="1899-12-30T20:59:00"/>
    <x v="12"/>
    <n v="29.8"/>
    <n v="17"/>
    <x v="1"/>
    <n v="1"/>
    <n v="0"/>
    <n v="0"/>
    <x v="0"/>
    <x v="0"/>
  </r>
  <r>
    <d v="2014-01-09T00:00:00"/>
    <x v="1"/>
    <d v="1899-12-30T07:32:00"/>
    <d v="1899-12-30T08:09:00"/>
    <x v="1"/>
    <n v="31.1"/>
    <n v="0"/>
    <x v="1"/>
    <n v="1"/>
    <n v="1"/>
    <n v="0"/>
    <x v="1"/>
    <x v="0"/>
  </r>
  <r>
    <d v="2014-01-09T00:00:00"/>
    <x v="2"/>
    <d v="1899-12-30T17:44:00"/>
    <d v="1899-12-30T18:10:00"/>
    <x v="13"/>
    <n v="51.9"/>
    <n v="26"/>
    <x v="1"/>
    <n v="0"/>
    <n v="0"/>
    <n v="1"/>
    <x v="0"/>
    <x v="0"/>
  </r>
  <r>
    <d v="2014-01-09T00:00:00"/>
    <x v="2"/>
    <d v="1899-12-30T19:59:00"/>
    <d v="1899-12-30T20:17:00"/>
    <x v="14"/>
    <n v="44.5"/>
    <n v="18"/>
    <x v="1"/>
    <n v="0"/>
    <n v="0"/>
    <n v="1"/>
    <x v="0"/>
    <x v="0"/>
  </r>
  <r>
    <d v="2014-01-10T00:00:00"/>
    <x v="2"/>
    <d v="1899-12-30T16:54:00"/>
    <d v="1899-12-30T17:12:00"/>
    <x v="14"/>
    <n v="28.4"/>
    <n v="18"/>
    <x v="1"/>
    <n v="1"/>
    <n v="0"/>
    <n v="1"/>
    <x v="0"/>
    <x v="1"/>
  </r>
  <r>
    <d v="2014-01-10T00:00:00"/>
    <x v="0"/>
    <d v="1899-12-30T17:10:00"/>
    <d v="1899-12-30T17:52:00"/>
    <x v="15"/>
    <n v="26.3"/>
    <n v="84"/>
    <x v="1"/>
    <n v="1"/>
    <n v="0"/>
    <n v="1"/>
    <x v="0"/>
    <x v="1"/>
  </r>
  <r>
    <d v="2014-01-10T00:00:00"/>
    <x v="2"/>
    <d v="1956-08-01T00:00:00"/>
    <d v="1956-08-01T00:21:00"/>
    <x v="16"/>
    <n v="23.2"/>
    <n v="21"/>
    <x v="1"/>
    <n v="0"/>
    <n v="0"/>
    <n v="0"/>
    <x v="0"/>
    <x v="0"/>
  </r>
  <r>
    <d v="2014-01-13T00:00:00"/>
    <x v="1"/>
    <s v="Nothing"/>
    <m/>
    <x v="17"/>
    <m/>
    <n v="0"/>
    <x v="3"/>
    <n v="0"/>
    <n v="0"/>
    <n v="0"/>
    <x v="0"/>
    <x v="0"/>
  </r>
  <r>
    <d v="2014-01-14T00:00:00"/>
    <x v="4"/>
    <d v="1899-12-30T15:02:00"/>
    <d v="1899-12-30T15:49:00"/>
    <x v="18"/>
    <n v="33.200000000000003"/>
    <n v="141"/>
    <x v="0"/>
    <n v="1"/>
    <n v="0"/>
    <n v="1"/>
    <x v="0"/>
    <x v="1"/>
  </r>
  <r>
    <d v="2014-01-15T00:00:00"/>
    <x v="2"/>
    <d v="1899-12-30T15:59:00"/>
    <d v="1899-12-30T16:45:00"/>
    <x v="19"/>
    <n v="35"/>
    <n v="46"/>
    <x v="0"/>
    <n v="1"/>
    <n v="0"/>
    <n v="1"/>
    <x v="0"/>
    <x v="1"/>
  </r>
  <r>
    <d v="2014-01-15T00:00:00"/>
    <x v="2"/>
    <d v="1899-12-30T17:58:00"/>
    <d v="1899-12-30T18:09:00"/>
    <x v="20"/>
    <n v="36.6"/>
    <n v="11"/>
    <x v="3"/>
    <n v="0"/>
    <n v="0"/>
    <n v="1"/>
    <x v="0"/>
    <x v="0"/>
  </r>
  <r>
    <d v="2014-01-15T00:00:00"/>
    <x v="0"/>
    <d v="1899-12-30T19:16:00"/>
    <d v="1899-12-30T19:32:00"/>
    <x v="21"/>
    <n v="25.2"/>
    <n v="32"/>
    <x v="1"/>
    <n v="1"/>
    <n v="0"/>
    <n v="1"/>
    <x v="0"/>
    <x v="1"/>
  </r>
  <r>
    <d v="2014-01-15T00:00:00"/>
    <x v="0"/>
    <d v="1899-12-30T17:05:00"/>
    <d v="1899-12-30T18:47:00"/>
    <x v="22"/>
    <n v="20.6"/>
    <n v="204"/>
    <x v="2"/>
    <n v="0"/>
    <n v="0"/>
    <n v="1"/>
    <x v="0"/>
    <x v="0"/>
  </r>
  <r>
    <d v="2014-01-16T00:00:00"/>
    <x v="2"/>
    <d v="1899-12-30T08:17:00"/>
    <d v="1899-12-30T08:50:00"/>
    <x v="23"/>
    <n v="36.6"/>
    <n v="33"/>
    <x v="1"/>
    <n v="0"/>
    <n v="1"/>
    <n v="0"/>
    <x v="0"/>
    <x v="0"/>
  </r>
  <r>
    <d v="2014-01-16T00:00:00"/>
    <x v="0"/>
    <d v="1899-12-30T16:06:00"/>
    <d v="1899-12-30T17:02:00"/>
    <x v="24"/>
    <n v="45.8"/>
    <n v="112"/>
    <x v="0"/>
    <n v="0"/>
    <n v="0"/>
    <n v="1"/>
    <x v="0"/>
    <x v="0"/>
  </r>
  <r>
    <d v="2014-01-16T00:00:00"/>
    <x v="2"/>
    <d v="1899-12-30T17:35:00"/>
    <d v="1899-12-30T18:20:00"/>
    <x v="25"/>
    <n v="35.6"/>
    <n v="45"/>
    <x v="0"/>
    <n v="1"/>
    <n v="0"/>
    <n v="1"/>
    <x v="0"/>
    <x v="1"/>
  </r>
  <r>
    <d v="2014-01-16T00:00:00"/>
    <x v="2"/>
    <d v="1899-12-30T21:39:00"/>
    <d v="1899-12-30T22:12:00"/>
    <x v="23"/>
    <n v="35.5"/>
    <n v="33"/>
    <x v="1"/>
    <n v="1"/>
    <n v="0"/>
    <n v="0"/>
    <x v="0"/>
    <x v="0"/>
  </r>
  <r>
    <d v="2014-01-16T00:00:00"/>
    <x v="2"/>
    <d v="1899-12-30T17:54:00"/>
    <d v="1899-12-30T18:40:00"/>
    <x v="19"/>
    <n v="41.1"/>
    <n v="46"/>
    <x v="0"/>
    <n v="0"/>
    <n v="0"/>
    <n v="1"/>
    <x v="0"/>
    <x v="0"/>
  </r>
  <r>
    <d v="2014-01-17T00:00:00"/>
    <x v="2"/>
    <d v="1899-12-30T18:56:00"/>
    <d v="1899-12-30T20:10:00"/>
    <x v="26"/>
    <n v="33.200000000000003"/>
    <n v="74"/>
    <x v="0"/>
    <n v="1"/>
    <n v="0"/>
    <n v="1"/>
    <x v="0"/>
    <x v="1"/>
  </r>
  <r>
    <d v="2014-01-17T00:00:00"/>
    <x v="2"/>
    <d v="1899-12-30T18:07:00"/>
    <d v="1899-12-30T18:52:00"/>
    <x v="25"/>
    <n v="16.8"/>
    <n v="45"/>
    <x v="0"/>
    <n v="0"/>
    <n v="0"/>
    <n v="1"/>
    <x v="0"/>
    <x v="0"/>
  </r>
  <r>
    <d v="2014-01-17T00:00:00"/>
    <x v="2"/>
    <d v="1899-12-30T14:14:00"/>
    <d v="1899-12-30T14:29:00"/>
    <x v="27"/>
    <n v="38.1"/>
    <n v="15"/>
    <x v="1"/>
    <n v="0"/>
    <n v="0"/>
    <n v="0"/>
    <x v="0"/>
    <x v="0"/>
  </r>
  <r>
    <d v="2014-01-17T00:00:00"/>
    <x v="2"/>
    <d v="1899-12-30T20:14:00"/>
    <d v="1899-12-30T21:07:00"/>
    <x v="28"/>
    <n v="29.8"/>
    <n v="53"/>
    <x v="0"/>
    <n v="1"/>
    <n v="0"/>
    <n v="0"/>
    <x v="0"/>
    <x v="0"/>
  </r>
  <r>
    <d v="2014-01-17T00:00:00"/>
    <x v="2"/>
    <d v="1899-12-30T17:04:00"/>
    <d v="1899-12-30T18:41:00"/>
    <x v="29"/>
    <n v="39.9"/>
    <n v="97"/>
    <x v="2"/>
    <n v="0"/>
    <n v="0"/>
    <n v="1"/>
    <x v="0"/>
    <x v="0"/>
  </r>
  <r>
    <d v="2014-01-20T00:00:00"/>
    <x v="2"/>
    <d v="1899-12-30T18:23:00"/>
    <d v="1899-12-30T19:20:00"/>
    <x v="11"/>
    <n v="36.200000000000003"/>
    <n v="57"/>
    <x v="0"/>
    <n v="0"/>
    <n v="0"/>
    <n v="1"/>
    <x v="0"/>
    <x v="0"/>
  </r>
  <r>
    <d v="2014-01-20T00:00:00"/>
    <x v="2"/>
    <d v="1899-12-30T11:57:00"/>
    <d v="1899-12-30T12:18:00"/>
    <x v="16"/>
    <n v="47.4"/>
    <n v="21"/>
    <x v="1"/>
    <n v="0"/>
    <n v="0"/>
    <n v="0"/>
    <x v="0"/>
    <x v="0"/>
  </r>
  <r>
    <d v="2014-01-20T00:00:00"/>
    <x v="2"/>
    <d v="1899-12-30T16:45:00"/>
    <d v="1899-12-30T17:05:00"/>
    <x v="5"/>
    <n v="36.200000000000003"/>
    <n v="20"/>
    <x v="1"/>
    <n v="0"/>
    <n v="0"/>
    <n v="1"/>
    <x v="0"/>
    <x v="0"/>
  </r>
  <r>
    <d v="2014-01-20T00:00:00"/>
    <x v="1"/>
    <d v="1899-12-30T15:20:00"/>
    <d v="1899-12-30T15:48:00"/>
    <x v="30"/>
    <n v="20.9"/>
    <n v="0"/>
    <x v="1"/>
    <n v="0"/>
    <n v="0"/>
    <n v="1"/>
    <x v="0"/>
    <x v="0"/>
  </r>
  <r>
    <d v="2014-01-21T00:00:00"/>
    <x v="1"/>
    <s v="Nothing"/>
    <m/>
    <x v="17"/>
    <m/>
    <n v="0"/>
    <x v="3"/>
    <n v="0"/>
    <n v="0"/>
    <n v="0"/>
    <x v="0"/>
    <x v="0"/>
  </r>
  <r>
    <d v="2014-01-22T00:00:00"/>
    <x v="2"/>
    <d v="1899-12-30T18:09:00"/>
    <d v="1899-12-30T18:55:00"/>
    <x v="19"/>
    <n v="39.9"/>
    <n v="46"/>
    <x v="0"/>
    <n v="0"/>
    <n v="0"/>
    <n v="1"/>
    <x v="0"/>
    <x v="0"/>
  </r>
  <r>
    <d v="2014-01-22T00:00:00"/>
    <x v="2"/>
    <d v="1899-12-30T08:01:00"/>
    <d v="1899-12-30T08:44:00"/>
    <x v="31"/>
    <n v="4.0999999999999996"/>
    <n v="43"/>
    <x v="1"/>
    <n v="0"/>
    <n v="1"/>
    <n v="0"/>
    <x v="0"/>
    <x v="0"/>
  </r>
  <r>
    <d v="2014-01-22T00:00:00"/>
    <x v="2"/>
    <d v="1899-12-30T19:46:00"/>
    <d v="1899-12-30T20:17:00"/>
    <x v="32"/>
    <n v="39.6"/>
    <n v="31"/>
    <x v="1"/>
    <n v="0"/>
    <n v="0"/>
    <n v="1"/>
    <x v="0"/>
    <x v="0"/>
  </r>
  <r>
    <d v="2014-01-23T00:00:00"/>
    <x v="0"/>
    <d v="1899-12-30T16:24:00"/>
    <d v="1899-12-30T16:51:00"/>
    <x v="33"/>
    <n v="27.4"/>
    <n v="54"/>
    <x v="1"/>
    <n v="1"/>
    <n v="0"/>
    <n v="1"/>
    <x v="0"/>
    <x v="1"/>
  </r>
  <r>
    <d v="2014-01-23T00:00:00"/>
    <x v="2"/>
    <d v="1899-12-30T07:22:00"/>
    <d v="1899-12-30T08:38:00"/>
    <x v="34"/>
    <n v="36.9"/>
    <n v="76"/>
    <x v="2"/>
    <n v="0"/>
    <n v="1"/>
    <n v="0"/>
    <x v="0"/>
    <x v="0"/>
  </r>
  <r>
    <d v="2014-01-23T00:00:00"/>
    <x v="2"/>
    <d v="1899-12-30T07:18:00"/>
    <d v="1899-12-30T10:15:00"/>
    <x v="35"/>
    <n v="45.8"/>
    <n v="177"/>
    <x v="2"/>
    <n v="0"/>
    <n v="1"/>
    <n v="0"/>
    <x v="0"/>
    <x v="0"/>
  </r>
  <r>
    <d v="2014-01-24T00:00:00"/>
    <x v="4"/>
    <d v="1899-12-30T19:28:00"/>
    <d v="1899-12-30T20:50:00"/>
    <x v="36"/>
    <n v="36.9"/>
    <n v="246"/>
    <x v="2"/>
    <n v="0"/>
    <n v="0"/>
    <n v="1"/>
    <x v="0"/>
    <x v="0"/>
  </r>
  <r>
    <d v="2014-01-24T00:00:00"/>
    <x v="1"/>
    <d v="1899-12-30T12:28:00"/>
    <d v="1899-12-30T12:44:00"/>
    <x v="21"/>
    <n v="28.4"/>
    <n v="0"/>
    <x v="1"/>
    <n v="1"/>
    <n v="0"/>
    <n v="0"/>
    <x v="0"/>
    <x v="0"/>
  </r>
  <r>
    <d v="2014-01-24T00:00:00"/>
    <x v="0"/>
    <d v="1899-12-30T01:43:00"/>
    <d v="1899-12-30T02:04:00"/>
    <x v="16"/>
    <n v="51.9"/>
    <n v="42"/>
    <x v="1"/>
    <n v="0"/>
    <n v="0"/>
    <n v="0"/>
    <x v="0"/>
    <x v="0"/>
  </r>
  <r>
    <d v="2014-01-24T00:00:00"/>
    <x v="2"/>
    <d v="1899-12-30T21:11:00"/>
    <d v="1899-12-30T21:35:00"/>
    <x v="37"/>
    <n v="34.200000000000003"/>
    <n v="24"/>
    <x v="1"/>
    <n v="1"/>
    <n v="0"/>
    <n v="0"/>
    <x v="0"/>
    <x v="0"/>
  </r>
  <r>
    <d v="2014-01-27T00:00:00"/>
    <x v="1"/>
    <s v="Not found"/>
    <m/>
    <x v="17"/>
    <m/>
    <n v="0"/>
    <x v="3"/>
    <n v="0"/>
    <n v="0"/>
    <n v="0"/>
    <x v="0"/>
    <x v="0"/>
  </r>
  <r>
    <d v="2014-01-27T00:00:00"/>
    <x v="2"/>
    <d v="1899-12-30T14:39:00"/>
    <d v="1899-12-30T17:55:00"/>
    <x v="38"/>
    <n v="20.6"/>
    <n v="196"/>
    <x v="2"/>
    <n v="0"/>
    <n v="0"/>
    <n v="1"/>
    <x v="0"/>
    <x v="0"/>
  </r>
  <r>
    <d v="2014-01-27T00:00:00"/>
    <x v="1"/>
    <d v="1899-12-30T14:05:00"/>
    <d v="1899-12-30T15:12:00"/>
    <x v="39"/>
    <n v="33.200000000000003"/>
    <n v="0"/>
    <x v="0"/>
    <n v="1"/>
    <n v="0"/>
    <n v="1"/>
    <x v="0"/>
    <x v="1"/>
  </r>
  <r>
    <d v="2014-01-27T00:00:00"/>
    <x v="2"/>
    <d v="1899-12-30T15:24:00"/>
    <d v="1899-12-30T15:56:00"/>
    <x v="40"/>
    <n v="19.899999999999999"/>
    <n v="32"/>
    <x v="1"/>
    <n v="0"/>
    <n v="0"/>
    <n v="1"/>
    <x v="0"/>
    <x v="0"/>
  </r>
  <r>
    <d v="2014-01-27T00:00:00"/>
    <x v="2"/>
    <d v="1899-12-30T10:29:00"/>
    <d v="1899-12-30T10:46:00"/>
    <x v="12"/>
    <n v="1.9"/>
    <n v="17"/>
    <x v="1"/>
    <n v="0"/>
    <n v="0"/>
    <n v="0"/>
    <x v="0"/>
    <x v="0"/>
  </r>
  <r>
    <d v="2014-01-28T00:00:00"/>
    <x v="2"/>
    <d v="1899-12-30T15:53:00"/>
    <d v="1899-12-30T17:00:00"/>
    <x v="39"/>
    <n v="36.200000000000003"/>
    <n v="67"/>
    <x v="0"/>
    <n v="0"/>
    <n v="0"/>
    <n v="1"/>
    <x v="0"/>
    <x v="0"/>
  </r>
  <r>
    <d v="2014-01-29T00:00:00"/>
    <x v="2"/>
    <d v="1899-12-30T06:44:00"/>
    <d v="1899-12-30T07:22:00"/>
    <x v="41"/>
    <n v="51.9"/>
    <n v="38"/>
    <x v="1"/>
    <n v="0"/>
    <n v="1"/>
    <n v="0"/>
    <x v="0"/>
    <x v="0"/>
  </r>
  <r>
    <d v="2014-01-29T00:00:00"/>
    <x v="1"/>
    <d v="1899-12-30T05:19:00"/>
    <d v="1899-12-30T05:47:00"/>
    <x v="30"/>
    <n v="37.9"/>
    <n v="0"/>
    <x v="1"/>
    <n v="0"/>
    <n v="1"/>
    <n v="0"/>
    <x v="0"/>
    <x v="0"/>
  </r>
  <r>
    <d v="2014-01-30T00:00:00"/>
    <x v="0"/>
    <d v="1899-12-30T16:28:00"/>
    <d v="1899-12-30T17:01:00"/>
    <x v="23"/>
    <n v="41.9"/>
    <n v="66"/>
    <x v="1"/>
    <n v="0"/>
    <n v="0"/>
    <n v="1"/>
    <x v="0"/>
    <x v="0"/>
  </r>
  <r>
    <d v="2014-01-30T00:00:00"/>
    <x v="0"/>
    <d v="1899-12-30T20:00:00"/>
    <d v="1899-12-30T21:13:00"/>
    <x v="42"/>
    <n v="23.2"/>
    <n v="146"/>
    <x v="0"/>
    <n v="0"/>
    <n v="0"/>
    <n v="0"/>
    <x v="0"/>
    <x v="0"/>
  </r>
  <r>
    <d v="2014-01-30T00:00:00"/>
    <x v="2"/>
    <d v="1899-12-30T15:32:00"/>
    <d v="1899-12-30T15:47:00"/>
    <x v="27"/>
    <n v="36.200000000000003"/>
    <n v="15"/>
    <x v="1"/>
    <n v="0"/>
    <n v="0"/>
    <n v="1"/>
    <x v="0"/>
    <x v="0"/>
  </r>
  <r>
    <d v="2014-01-30T00:00:00"/>
    <x v="1"/>
    <d v="1899-12-30T01:08:00"/>
    <d v="1899-12-30T01:24:00"/>
    <x v="21"/>
    <n v="35"/>
    <n v="0"/>
    <x v="1"/>
    <n v="1"/>
    <n v="0"/>
    <n v="0"/>
    <x v="0"/>
    <x v="0"/>
  </r>
  <r>
    <d v="2014-01-30T00:00:00"/>
    <x v="2"/>
    <d v="1899-12-30T18:05:00"/>
    <d v="1899-12-30T18:29:00"/>
    <x v="37"/>
    <n v="34.200000000000003"/>
    <n v="24"/>
    <x v="1"/>
    <n v="1"/>
    <n v="0"/>
    <n v="1"/>
    <x v="0"/>
    <x v="1"/>
  </r>
  <r>
    <d v="2014-01-30T00:00:00"/>
    <x v="1"/>
    <d v="1899-12-30T11:57:00"/>
    <d v="1899-12-30T12:27:00"/>
    <x v="43"/>
    <n v="39.6"/>
    <n v="0"/>
    <x v="1"/>
    <n v="0"/>
    <n v="0"/>
    <n v="0"/>
    <x v="0"/>
    <x v="0"/>
  </r>
  <r>
    <d v="2014-01-30T00:00:00"/>
    <x v="0"/>
    <d v="1899-12-30T18:42:00"/>
    <d v="1899-12-30T19:00:00"/>
    <x v="14"/>
    <n v="23.7"/>
    <n v="36"/>
    <x v="1"/>
    <n v="0"/>
    <n v="0"/>
    <n v="1"/>
    <x v="0"/>
    <x v="0"/>
  </r>
  <r>
    <d v="2014-01-31T00:00:00"/>
    <x v="2"/>
    <d v="1899-12-30T16:10:00"/>
    <d v="1899-12-30T18:04:00"/>
    <x v="44"/>
    <n v="5.9"/>
    <n v="114"/>
    <x v="2"/>
    <n v="0"/>
    <n v="0"/>
    <n v="1"/>
    <x v="0"/>
    <x v="0"/>
  </r>
  <r>
    <d v="2014-02-03T00:00:00"/>
    <x v="0"/>
    <d v="1899-12-30T16:11:00"/>
    <d v="1899-12-30T16:45:00"/>
    <x v="45"/>
    <n v="48.8"/>
    <n v="68"/>
    <x v="1"/>
    <n v="0"/>
    <n v="0"/>
    <n v="1"/>
    <x v="0"/>
    <x v="0"/>
  </r>
  <r>
    <d v="2014-02-03T00:00:00"/>
    <x v="2"/>
    <d v="1899-12-30T09:00:00"/>
    <d v="1899-12-30T09:17:00"/>
    <x v="12"/>
    <n v="26.3"/>
    <n v="17"/>
    <x v="1"/>
    <n v="1"/>
    <n v="1"/>
    <n v="0"/>
    <x v="1"/>
    <x v="0"/>
  </r>
  <r>
    <d v="2014-02-04T00:00:00"/>
    <x v="2"/>
    <d v="1899-12-30T17:10:00"/>
    <d v="1899-12-30T17:23:00"/>
    <x v="46"/>
    <n v="38.1"/>
    <n v="13"/>
    <x v="3"/>
    <n v="0"/>
    <n v="0"/>
    <n v="1"/>
    <x v="0"/>
    <x v="0"/>
  </r>
  <r>
    <d v="2014-02-04T00:00:00"/>
    <x v="2"/>
    <d v="1899-12-30T16:29:00"/>
    <d v="1899-12-30T16:50:00"/>
    <x v="16"/>
    <n v="45.8"/>
    <n v="21"/>
    <x v="1"/>
    <n v="0"/>
    <n v="0"/>
    <n v="1"/>
    <x v="0"/>
    <x v="0"/>
  </r>
  <r>
    <d v="2014-02-05T00:00:00"/>
    <x v="1"/>
    <d v="1899-12-30T16:34:00"/>
    <d v="1899-12-30T16:46:00"/>
    <x v="47"/>
    <n v="48.4"/>
    <n v="0"/>
    <x v="3"/>
    <n v="0"/>
    <n v="0"/>
    <n v="1"/>
    <x v="0"/>
    <x v="0"/>
  </r>
  <r>
    <d v="2014-02-05T00:00:00"/>
    <x v="2"/>
    <d v="1899-12-30T14:05:00"/>
    <d v="1899-12-30T14:37:00"/>
    <x v="40"/>
    <n v="24"/>
    <n v="32"/>
    <x v="1"/>
    <n v="0"/>
    <n v="0"/>
    <n v="0"/>
    <x v="0"/>
    <x v="0"/>
  </r>
  <r>
    <d v="2014-02-05T00:00:00"/>
    <x v="2"/>
    <d v="1899-12-30T11:20:00"/>
    <d v="1899-12-30T11:37:00"/>
    <x v="12"/>
    <n v="42.2"/>
    <n v="17"/>
    <x v="1"/>
    <n v="0"/>
    <n v="0"/>
    <n v="0"/>
    <x v="0"/>
    <x v="0"/>
  </r>
  <r>
    <d v="2014-02-06T00:00:00"/>
    <x v="2"/>
    <d v="1899-12-30T14:50:00"/>
    <d v="1899-12-30T15:20:00"/>
    <x v="43"/>
    <n v="40.9"/>
    <n v="30"/>
    <x v="1"/>
    <n v="0"/>
    <n v="0"/>
    <n v="1"/>
    <x v="0"/>
    <x v="0"/>
  </r>
  <r>
    <d v="2014-02-06T00:00:00"/>
    <x v="0"/>
    <d v="1899-12-30T15:51:00"/>
    <d v="1899-12-30T17:16:00"/>
    <x v="48"/>
    <n v="7.2"/>
    <n v="170"/>
    <x v="2"/>
    <n v="0"/>
    <n v="0"/>
    <n v="1"/>
    <x v="0"/>
    <x v="0"/>
  </r>
  <r>
    <d v="2014-02-06T00:00:00"/>
    <x v="2"/>
    <d v="1899-12-30T17:55:00"/>
    <d v="1899-12-30T18:15:00"/>
    <x v="5"/>
    <n v="23.2"/>
    <n v="20"/>
    <x v="1"/>
    <n v="0"/>
    <n v="0"/>
    <n v="1"/>
    <x v="0"/>
    <x v="0"/>
  </r>
  <r>
    <d v="2014-02-06T00:00:00"/>
    <x v="0"/>
    <d v="1899-12-30T17:58:00"/>
    <d v="1899-12-30T18:22:00"/>
    <x v="37"/>
    <n v="44"/>
    <n v="48"/>
    <x v="1"/>
    <n v="0"/>
    <n v="0"/>
    <n v="1"/>
    <x v="0"/>
    <x v="0"/>
  </r>
  <r>
    <d v="2014-02-07T00:00:00"/>
    <x v="5"/>
    <d v="1899-12-30T17:29:00"/>
    <d v="1899-12-30T19:35:00"/>
    <x v="49"/>
    <n v="48.4"/>
    <n v="504"/>
    <x v="2"/>
    <n v="0"/>
    <n v="0"/>
    <n v="1"/>
    <x v="0"/>
    <x v="0"/>
  </r>
  <r>
    <d v="2014-02-07T00:00:00"/>
    <x v="2"/>
    <d v="1899-12-30T15:07:00"/>
    <d v="1899-12-30T15:39:00"/>
    <x v="40"/>
    <n v="15.6"/>
    <n v="32"/>
    <x v="1"/>
    <n v="0"/>
    <n v="0"/>
    <n v="1"/>
    <x v="0"/>
    <x v="0"/>
  </r>
  <r>
    <d v="2014-02-07T00:00:00"/>
    <x v="1"/>
    <d v="1899-12-30T13:43:00"/>
    <d v="1899-12-30T14:12:00"/>
    <x v="50"/>
    <n v="22.5"/>
    <n v="0"/>
    <x v="1"/>
    <n v="0"/>
    <n v="0"/>
    <n v="0"/>
    <x v="0"/>
    <x v="0"/>
  </r>
  <r>
    <d v="2014-02-07T00:00:00"/>
    <x v="2"/>
    <d v="1899-12-30T15:05:00"/>
    <d v="1899-12-30T16:56:00"/>
    <x v="51"/>
    <n v="29.8"/>
    <n v="111"/>
    <x v="2"/>
    <n v="1"/>
    <n v="0"/>
    <n v="1"/>
    <x v="0"/>
    <x v="1"/>
  </r>
  <r>
    <d v="2014-02-10T00:00:00"/>
    <x v="1"/>
    <d v="1899-12-30T17:43:00"/>
    <d v="1899-12-30T18:18:00"/>
    <x v="52"/>
    <n v="39.200000000000003"/>
    <n v="0"/>
    <x v="1"/>
    <n v="0"/>
    <n v="0"/>
    <n v="1"/>
    <x v="0"/>
    <x v="0"/>
  </r>
  <r>
    <d v="2014-02-10T00:00:00"/>
    <x v="2"/>
    <d v="1899-12-30T18:07:00"/>
    <d v="1899-12-30T18:22:00"/>
    <x v="27"/>
    <n v="26.3"/>
    <n v="15"/>
    <x v="1"/>
    <n v="1"/>
    <n v="0"/>
    <n v="1"/>
    <x v="0"/>
    <x v="1"/>
  </r>
  <r>
    <d v="2014-02-10T00:00:00"/>
    <x v="2"/>
    <d v="1899-12-30T17:09:00"/>
    <d v="1899-12-30T18:41:00"/>
    <x v="53"/>
    <n v="43.5"/>
    <n v="92"/>
    <x v="2"/>
    <n v="0"/>
    <n v="0"/>
    <n v="1"/>
    <x v="0"/>
    <x v="0"/>
  </r>
  <r>
    <d v="2014-02-11T00:00:00"/>
    <x v="4"/>
    <d v="1899-12-30T11:33:00"/>
    <d v="1899-12-30T13:58:00"/>
    <x v="54"/>
    <n v="41.9"/>
    <n v="435"/>
    <x v="2"/>
    <n v="0"/>
    <n v="0"/>
    <n v="0"/>
    <x v="0"/>
    <x v="0"/>
  </r>
  <r>
    <d v="2014-02-11T00:00:00"/>
    <x v="0"/>
    <d v="1899-12-30T10:19:00"/>
    <d v="1899-12-30T11:17:00"/>
    <x v="55"/>
    <n v="18.8"/>
    <n v="116"/>
    <x v="0"/>
    <n v="0"/>
    <n v="0"/>
    <n v="0"/>
    <x v="0"/>
    <x v="0"/>
  </r>
  <r>
    <d v="2014-02-11T00:00:00"/>
    <x v="2"/>
    <d v="1899-12-30T14:25:00"/>
    <d v="1899-12-30T14:41:00"/>
    <x v="21"/>
    <n v="38.1"/>
    <n v="16"/>
    <x v="1"/>
    <n v="0"/>
    <n v="0"/>
    <n v="0"/>
    <x v="0"/>
    <x v="0"/>
  </r>
  <r>
    <d v="2014-02-11T00:00:00"/>
    <x v="2"/>
    <d v="1899-12-30T08:27:00"/>
    <d v="1899-12-30T09:49:00"/>
    <x v="36"/>
    <n v="16.8"/>
    <n v="82"/>
    <x v="2"/>
    <n v="0"/>
    <n v="1"/>
    <n v="0"/>
    <x v="0"/>
    <x v="0"/>
  </r>
  <r>
    <d v="2014-02-11T00:00:00"/>
    <x v="2"/>
    <d v="1899-12-30T17:31:00"/>
    <d v="1899-12-30T19:43:00"/>
    <x v="56"/>
    <n v="38.1"/>
    <n v="132"/>
    <x v="2"/>
    <n v="0"/>
    <n v="0"/>
    <n v="1"/>
    <x v="0"/>
    <x v="0"/>
  </r>
  <r>
    <d v="2014-02-12T00:00:00"/>
    <x v="1"/>
    <s v="Nothing"/>
    <m/>
    <x v="17"/>
    <m/>
    <n v="0"/>
    <x v="3"/>
    <n v="0"/>
    <n v="0"/>
    <n v="0"/>
    <x v="0"/>
    <x v="0"/>
  </r>
  <r>
    <d v="2014-02-13T00:00:00"/>
    <x v="2"/>
    <d v="1899-12-30T18:10:00"/>
    <d v="1899-12-30T18:26:00"/>
    <x v="21"/>
    <n v="36.200000000000003"/>
    <n v="16"/>
    <x v="1"/>
    <n v="0"/>
    <n v="0"/>
    <n v="1"/>
    <x v="0"/>
    <x v="0"/>
  </r>
  <r>
    <d v="2014-02-14T00:00:00"/>
    <x v="2"/>
    <d v="1899-12-30T17:52:00"/>
    <d v="1899-12-30T18:16:00"/>
    <x v="37"/>
    <n v="30.1"/>
    <n v="24"/>
    <x v="1"/>
    <n v="1"/>
    <n v="0"/>
    <n v="1"/>
    <x v="0"/>
    <x v="1"/>
  </r>
  <r>
    <d v="2014-02-14T00:00:00"/>
    <x v="0"/>
    <d v="1899-12-30T17:35:00"/>
    <d v="1899-12-30T19:52:00"/>
    <x v="57"/>
    <n v="26.3"/>
    <n v="274"/>
    <x v="2"/>
    <n v="1"/>
    <n v="0"/>
    <n v="1"/>
    <x v="0"/>
    <x v="1"/>
  </r>
  <r>
    <d v="2014-02-14T00:00:00"/>
    <x v="2"/>
    <d v="1899-12-30T16:00:00"/>
    <d v="1899-12-30T16:40:00"/>
    <x v="58"/>
    <n v="49.8"/>
    <n v="40"/>
    <x v="1"/>
    <n v="0"/>
    <n v="0"/>
    <n v="1"/>
    <x v="0"/>
    <x v="0"/>
  </r>
  <r>
    <d v="2014-02-14T00:00:00"/>
    <x v="2"/>
    <d v="1899-12-30T15:51:00"/>
    <d v="1899-12-30T17:02:00"/>
    <x v="6"/>
    <n v="28.2"/>
    <n v="71"/>
    <x v="0"/>
    <n v="1"/>
    <n v="0"/>
    <n v="1"/>
    <x v="0"/>
    <x v="1"/>
  </r>
  <r>
    <d v="2014-02-14T00:00:00"/>
    <x v="0"/>
    <d v="1899-12-30T21:04:00"/>
    <d v="1899-12-30T21:55:00"/>
    <x v="59"/>
    <n v="34.200000000000003"/>
    <n v="102"/>
    <x v="0"/>
    <n v="1"/>
    <n v="0"/>
    <n v="0"/>
    <x v="0"/>
    <x v="0"/>
  </r>
  <r>
    <d v="2014-02-14T00:00:00"/>
    <x v="2"/>
    <d v="1899-12-30T10:25:00"/>
    <d v="1899-12-30T12:23:00"/>
    <x v="60"/>
    <n v="37.9"/>
    <n v="118"/>
    <x v="2"/>
    <n v="0"/>
    <n v="0"/>
    <n v="0"/>
    <x v="0"/>
    <x v="0"/>
  </r>
  <r>
    <d v="2014-02-17T00:00:00"/>
    <x v="0"/>
    <d v="1899-12-30T01:29:00"/>
    <d v="1899-12-30T06:14:00"/>
    <x v="61"/>
    <n v="24"/>
    <n v="570"/>
    <x v="2"/>
    <n v="0"/>
    <n v="1"/>
    <n v="0"/>
    <x v="0"/>
    <x v="0"/>
  </r>
  <r>
    <d v="2014-02-17T00:00:00"/>
    <x v="0"/>
    <d v="1899-12-30T06:57:00"/>
    <d v="1899-12-30T07:28:00"/>
    <x v="32"/>
    <n v="30"/>
    <n v="62"/>
    <x v="1"/>
    <n v="1"/>
    <n v="1"/>
    <n v="0"/>
    <x v="1"/>
    <x v="0"/>
  </r>
  <r>
    <d v="2014-02-17T00:00:00"/>
    <x v="2"/>
    <d v="1899-12-30T12:34:00"/>
    <d v="1899-12-30T12:55:00"/>
    <x v="16"/>
    <n v="14.2"/>
    <n v="21"/>
    <x v="1"/>
    <n v="0"/>
    <n v="0"/>
    <n v="0"/>
    <x v="0"/>
    <x v="0"/>
  </r>
  <r>
    <d v="2014-02-18T00:00:00"/>
    <x v="5"/>
    <d v="1899-12-30T14:24:00"/>
    <d v="1899-12-30T15:05:00"/>
    <x v="62"/>
    <n v="29.8"/>
    <n v="164"/>
    <x v="1"/>
    <n v="1"/>
    <n v="0"/>
    <n v="1"/>
    <x v="0"/>
    <x v="1"/>
  </r>
  <r>
    <d v="2014-02-19T00:00:00"/>
    <x v="1"/>
    <d v="1899-12-30T08:33:00"/>
    <d v="1899-12-30T09:23:00"/>
    <x v="63"/>
    <n v="32"/>
    <n v="0"/>
    <x v="0"/>
    <n v="1"/>
    <n v="1"/>
    <n v="0"/>
    <x v="1"/>
    <x v="0"/>
  </r>
  <r>
    <d v="2014-02-20T00:00:00"/>
    <x v="1"/>
    <s v="Not found"/>
    <m/>
    <x v="17"/>
    <m/>
    <n v="0"/>
    <x v="3"/>
    <n v="0"/>
    <n v="0"/>
    <n v="0"/>
    <x v="0"/>
    <x v="0"/>
  </r>
  <r>
    <d v="2014-02-20T00:00:00"/>
    <x v="1"/>
    <d v="1899-12-30T07:22:00"/>
    <d v="1899-12-30T08:43:00"/>
    <x v="64"/>
    <n v="4.9000000000000004"/>
    <n v="0"/>
    <x v="2"/>
    <n v="0"/>
    <n v="1"/>
    <n v="0"/>
    <x v="0"/>
    <x v="0"/>
  </r>
  <r>
    <d v="2014-02-20T00:00:00"/>
    <x v="2"/>
    <d v="1899-12-30T17:21:00"/>
    <d v="1899-12-30T18:34:00"/>
    <x v="42"/>
    <n v="33.200000000000003"/>
    <n v="73"/>
    <x v="0"/>
    <n v="1"/>
    <n v="0"/>
    <n v="1"/>
    <x v="0"/>
    <x v="1"/>
  </r>
  <r>
    <d v="2014-02-20T00:00:00"/>
    <x v="1"/>
    <d v="1899-12-30T18:02:00"/>
    <d v="1899-12-30T18:26:00"/>
    <x v="37"/>
    <n v="41.5"/>
    <n v="0"/>
    <x v="1"/>
    <n v="0"/>
    <n v="0"/>
    <n v="1"/>
    <x v="0"/>
    <x v="0"/>
  </r>
  <r>
    <d v="2014-02-21T00:00:00"/>
    <x v="1"/>
    <s v="Not found"/>
    <m/>
    <x v="17"/>
    <m/>
    <n v="0"/>
    <x v="3"/>
    <n v="0"/>
    <n v="0"/>
    <n v="0"/>
    <x v="0"/>
    <x v="0"/>
  </r>
  <r>
    <d v="2014-02-21T00:00:00"/>
    <x v="2"/>
    <d v="1899-12-30T19:34:00"/>
    <d v="1899-12-30T22:02:00"/>
    <x v="65"/>
    <n v="41.9"/>
    <n v="148"/>
    <x v="2"/>
    <n v="0"/>
    <n v="0"/>
    <n v="1"/>
    <x v="0"/>
    <x v="0"/>
  </r>
  <r>
    <d v="2014-02-21T00:00:00"/>
    <x v="2"/>
    <d v="1899-12-30T18:47:00"/>
    <d v="1899-12-30T19:50:00"/>
    <x v="66"/>
    <n v="26.3"/>
    <n v="63"/>
    <x v="0"/>
    <n v="1"/>
    <n v="0"/>
    <n v="1"/>
    <x v="0"/>
    <x v="1"/>
  </r>
  <r>
    <d v="2014-02-21T00:00:00"/>
    <x v="2"/>
    <d v="1899-12-30T16:12:00"/>
    <d v="1899-12-30T16:39:00"/>
    <x v="33"/>
    <n v="36.700000000000003"/>
    <n v="27"/>
    <x v="1"/>
    <n v="0"/>
    <n v="0"/>
    <n v="1"/>
    <x v="0"/>
    <x v="0"/>
  </r>
  <r>
    <d v="2014-02-21T00:00:00"/>
    <x v="0"/>
    <d v="1899-12-30T16:58:00"/>
    <d v="1899-12-30T18:09:00"/>
    <x v="6"/>
    <n v="22"/>
    <n v="142"/>
    <x v="0"/>
    <n v="0"/>
    <n v="0"/>
    <n v="1"/>
    <x v="0"/>
    <x v="0"/>
  </r>
  <r>
    <d v="2014-02-24T00:00:00"/>
    <x v="4"/>
    <d v="1899-12-30T08:12:00"/>
    <d v="1899-12-30T09:20:00"/>
    <x v="67"/>
    <n v="35.5"/>
    <n v="204"/>
    <x v="0"/>
    <n v="1"/>
    <n v="1"/>
    <n v="0"/>
    <x v="1"/>
    <x v="0"/>
  </r>
  <r>
    <d v="2014-02-25T00:00:00"/>
    <x v="2"/>
    <d v="1899-12-30T14:31:00"/>
    <d v="1899-12-30T15:10:00"/>
    <x v="68"/>
    <n v="34.200000000000003"/>
    <n v="39"/>
    <x v="1"/>
    <n v="1"/>
    <n v="0"/>
    <n v="1"/>
    <x v="0"/>
    <x v="1"/>
  </r>
  <r>
    <d v="2014-02-25T00:00:00"/>
    <x v="2"/>
    <d v="1899-12-30T18:15:00"/>
    <d v="1899-12-30T18:31:00"/>
    <x v="21"/>
    <n v="29.8"/>
    <n v="16"/>
    <x v="1"/>
    <n v="1"/>
    <n v="0"/>
    <n v="1"/>
    <x v="0"/>
    <x v="1"/>
  </r>
  <r>
    <d v="2014-02-25T00:00:00"/>
    <x v="1"/>
    <d v="1899-12-30T09:19:00"/>
    <d v="1899-12-30T09:40:00"/>
    <x v="16"/>
    <n v="29.7"/>
    <n v="0"/>
    <x v="1"/>
    <n v="1"/>
    <n v="1"/>
    <n v="0"/>
    <x v="1"/>
    <x v="0"/>
  </r>
  <r>
    <d v="2014-02-26T00:00:00"/>
    <x v="2"/>
    <d v="1899-12-30T06:34:00"/>
    <d v="1899-12-30T07:46:00"/>
    <x v="69"/>
    <n v="38.1"/>
    <n v="72"/>
    <x v="0"/>
    <n v="0"/>
    <n v="1"/>
    <n v="0"/>
    <x v="0"/>
    <x v="0"/>
  </r>
  <r>
    <d v="2014-02-27T00:00:00"/>
    <x v="1"/>
    <d v="1899-12-30T16:00:00"/>
    <d v="1899-12-30T16:15:00"/>
    <x v="27"/>
    <n v="35.700000000000003"/>
    <n v="0"/>
    <x v="1"/>
    <n v="1"/>
    <n v="0"/>
    <n v="1"/>
    <x v="0"/>
    <x v="1"/>
  </r>
  <r>
    <d v="2014-02-27T00:00:00"/>
    <x v="0"/>
    <d v="1899-12-30T05:31:00"/>
    <d v="1899-12-30T06:03:00"/>
    <x v="40"/>
    <n v="28.4"/>
    <n v="64"/>
    <x v="1"/>
    <n v="1"/>
    <n v="1"/>
    <n v="0"/>
    <x v="1"/>
    <x v="0"/>
  </r>
  <r>
    <d v="2014-02-27T00:00:00"/>
    <x v="0"/>
    <d v="1899-12-30T06:28:00"/>
    <d v="1899-12-30T06:59:00"/>
    <x v="32"/>
    <n v="5.9"/>
    <n v="62"/>
    <x v="1"/>
    <n v="0"/>
    <n v="1"/>
    <n v="0"/>
    <x v="0"/>
    <x v="0"/>
  </r>
  <r>
    <d v="2014-02-27T00:00:00"/>
    <x v="2"/>
    <d v="1899-12-30T09:13:00"/>
    <d v="1899-12-30T09:42:00"/>
    <x v="50"/>
    <n v="41.9"/>
    <n v="29"/>
    <x v="1"/>
    <n v="0"/>
    <n v="1"/>
    <n v="0"/>
    <x v="0"/>
    <x v="0"/>
  </r>
  <r>
    <d v="2014-02-27T00:00:00"/>
    <x v="2"/>
    <d v="1899-12-30T06:24:00"/>
    <d v="1899-12-30T08:11:00"/>
    <x v="70"/>
    <n v="23.2"/>
    <n v="107"/>
    <x v="2"/>
    <n v="0"/>
    <n v="1"/>
    <n v="0"/>
    <x v="0"/>
    <x v="0"/>
  </r>
  <r>
    <d v="2014-02-27T00:00:00"/>
    <x v="2"/>
    <d v="1899-12-30T16:09:00"/>
    <d v="1899-12-30T16:49:00"/>
    <x v="58"/>
    <n v="49.8"/>
    <n v="40"/>
    <x v="1"/>
    <n v="0"/>
    <n v="0"/>
    <n v="1"/>
    <x v="0"/>
    <x v="0"/>
  </r>
  <r>
    <d v="2014-02-27T00:00:00"/>
    <x v="2"/>
    <d v="1899-12-30T08:45:00"/>
    <d v="1899-12-30T09:07:00"/>
    <x v="71"/>
    <n v="31.1"/>
    <n v="22"/>
    <x v="1"/>
    <n v="1"/>
    <n v="1"/>
    <n v="0"/>
    <x v="1"/>
    <x v="0"/>
  </r>
  <r>
    <d v="2014-02-28T00:00:00"/>
    <x v="3"/>
    <d v="1899-12-30T04:33:00"/>
    <d v="1899-12-30T11:49:00"/>
    <x v="72"/>
    <n v="14.2"/>
    <n v="2180"/>
    <x v="2"/>
    <n v="0"/>
    <n v="1"/>
    <n v="0"/>
    <x v="0"/>
    <x v="0"/>
  </r>
  <r>
    <d v="2014-02-28T00:00:00"/>
    <x v="4"/>
    <d v="1899-12-30T17:45:00"/>
    <d v="1899-12-30T19:51:00"/>
    <x v="49"/>
    <n v="4.9000000000000004"/>
    <n v="378"/>
    <x v="2"/>
    <n v="0"/>
    <n v="0"/>
    <n v="1"/>
    <x v="0"/>
    <x v="0"/>
  </r>
  <r>
    <d v="2014-02-28T00:00:00"/>
    <x v="2"/>
    <d v="1899-12-30T07:58:00"/>
    <d v="1899-12-30T08:15:00"/>
    <x v="12"/>
    <n v="36.200000000000003"/>
    <n v="17"/>
    <x v="1"/>
    <n v="0"/>
    <n v="1"/>
    <n v="0"/>
    <x v="0"/>
    <x v="0"/>
  </r>
  <r>
    <d v="2014-02-28T00:00:00"/>
    <x v="2"/>
    <d v="1899-12-30T07:53:00"/>
    <d v="1899-12-30T08:35:00"/>
    <x v="15"/>
    <n v="29.8"/>
    <n v="42"/>
    <x v="1"/>
    <n v="1"/>
    <n v="1"/>
    <n v="0"/>
    <x v="1"/>
    <x v="0"/>
  </r>
  <r>
    <d v="2014-02-28T00:00:00"/>
    <x v="2"/>
    <d v="1899-12-30T15:21:00"/>
    <d v="1899-12-30T16:30:00"/>
    <x v="73"/>
    <n v="41.1"/>
    <n v="69"/>
    <x v="0"/>
    <n v="0"/>
    <n v="0"/>
    <n v="1"/>
    <x v="0"/>
    <x v="0"/>
  </r>
  <r>
    <d v="2014-02-28T00:00:00"/>
    <x v="0"/>
    <d v="1899-12-30T07:46:00"/>
    <d v="1899-12-30T09:26:00"/>
    <x v="74"/>
    <n v="21.5"/>
    <n v="200"/>
    <x v="2"/>
    <n v="0"/>
    <n v="1"/>
    <n v="0"/>
    <x v="0"/>
    <x v="0"/>
  </r>
  <r>
    <d v="2014-02-28T00:00:00"/>
    <x v="0"/>
    <d v="1899-12-30T08:38:00"/>
    <d v="1899-12-30T09:27:00"/>
    <x v="75"/>
    <n v="19.899999999999999"/>
    <n v="98"/>
    <x v="0"/>
    <n v="0"/>
    <n v="1"/>
    <n v="0"/>
    <x v="0"/>
    <x v="0"/>
  </r>
  <r>
    <d v="2014-02-28T00:00:00"/>
    <x v="2"/>
    <d v="1899-12-30T09:02:00"/>
    <d v="1899-12-30T09:40:00"/>
    <x v="41"/>
    <n v="27.8"/>
    <n v="38"/>
    <x v="1"/>
    <n v="1"/>
    <n v="1"/>
    <n v="0"/>
    <x v="1"/>
    <x v="0"/>
  </r>
  <r>
    <d v="2014-02-28T00:00:00"/>
    <x v="0"/>
    <d v="1899-12-30T09:32:00"/>
    <d v="1899-12-30T10:01:00"/>
    <x v="50"/>
    <n v="19.899999999999999"/>
    <n v="58"/>
    <x v="1"/>
    <n v="0"/>
    <n v="1"/>
    <n v="0"/>
    <x v="0"/>
    <x v="0"/>
  </r>
  <r>
    <d v="2014-02-28T00:00:00"/>
    <x v="2"/>
    <d v="1899-12-30T05:44:00"/>
    <d v="1899-12-30T09:42:00"/>
    <x v="76"/>
    <n v="33.200000000000003"/>
    <n v="238"/>
    <x v="2"/>
    <n v="1"/>
    <n v="1"/>
    <n v="0"/>
    <x v="1"/>
    <x v="0"/>
  </r>
  <r>
    <d v="2014-02-28T00:00:00"/>
    <x v="2"/>
    <d v="1899-12-30T06:22:00"/>
    <d v="1899-12-30T07:26:00"/>
    <x v="77"/>
    <n v="25.8"/>
    <n v="64"/>
    <x v="0"/>
    <n v="1"/>
    <n v="1"/>
    <n v="0"/>
    <x v="1"/>
    <x v="0"/>
  </r>
  <r>
    <d v="2014-03-03T00:00:00"/>
    <x v="0"/>
    <d v="1899-12-30T15:40:00"/>
    <d v="1899-12-30T16:25:00"/>
    <x v="25"/>
    <n v="45.8"/>
    <n v="90"/>
    <x v="0"/>
    <n v="0"/>
    <n v="0"/>
    <n v="1"/>
    <x v="0"/>
    <x v="0"/>
  </r>
  <r>
    <d v="2014-03-03T00:00:00"/>
    <x v="2"/>
    <d v="1899-12-30T12:06:00"/>
    <d v="1899-12-30T12:56:00"/>
    <x v="63"/>
    <n v="43.5"/>
    <n v="50"/>
    <x v="0"/>
    <n v="0"/>
    <n v="0"/>
    <n v="0"/>
    <x v="0"/>
    <x v="0"/>
  </r>
  <r>
    <d v="2014-03-03T00:00:00"/>
    <x v="1"/>
    <d v="1899-12-30T21:00:00"/>
    <d v="1899-12-30T22:15:00"/>
    <x v="78"/>
    <n v="23.2"/>
    <n v="0"/>
    <x v="2"/>
    <n v="0"/>
    <n v="0"/>
    <n v="0"/>
    <x v="0"/>
    <x v="0"/>
  </r>
  <r>
    <d v="2014-03-04T00:00:00"/>
    <x v="1"/>
    <s v="Nothing"/>
    <m/>
    <x v="17"/>
    <m/>
    <n v="0"/>
    <x v="3"/>
    <n v="0"/>
    <n v="0"/>
    <n v="0"/>
    <x v="0"/>
    <x v="0"/>
  </r>
  <r>
    <d v="2014-03-05T00:00:00"/>
    <x v="2"/>
    <d v="1899-12-30T15:36:00"/>
    <d v="1899-12-30T16:02:00"/>
    <x v="13"/>
    <n v="39.9"/>
    <n v="26"/>
    <x v="1"/>
    <n v="0"/>
    <n v="0"/>
    <n v="1"/>
    <x v="0"/>
    <x v="0"/>
  </r>
  <r>
    <d v="2014-03-05T00:00:00"/>
    <x v="2"/>
    <d v="1899-12-30T16:30:00"/>
    <d v="1899-12-30T17:09:00"/>
    <x v="68"/>
    <n v="52.3"/>
    <n v="39"/>
    <x v="1"/>
    <n v="0"/>
    <n v="0"/>
    <n v="1"/>
    <x v="0"/>
    <x v="0"/>
  </r>
  <r>
    <d v="2014-03-05T00:00:00"/>
    <x v="2"/>
    <d v="1899-12-30T22:41:00"/>
    <d v="1899-12-30T22:59:00"/>
    <x v="14"/>
    <n v="32.5"/>
    <n v="18"/>
    <x v="1"/>
    <n v="1"/>
    <n v="0"/>
    <n v="0"/>
    <x v="0"/>
    <x v="0"/>
  </r>
  <r>
    <d v="2014-03-05T00:00:00"/>
    <x v="2"/>
    <d v="1899-12-30T00:38:00"/>
    <d v="1899-12-30T01:08:00"/>
    <x v="43"/>
    <n v="48.4"/>
    <n v="30"/>
    <x v="1"/>
    <n v="0"/>
    <n v="0"/>
    <n v="0"/>
    <x v="0"/>
    <x v="0"/>
  </r>
  <r>
    <d v="2014-03-06T00:00:00"/>
    <x v="2"/>
    <d v="1899-12-30T19:08:00"/>
    <d v="1899-12-30T19:59:00"/>
    <x v="59"/>
    <n v="31.1"/>
    <n v="51"/>
    <x v="0"/>
    <n v="1"/>
    <n v="0"/>
    <n v="1"/>
    <x v="0"/>
    <x v="1"/>
  </r>
  <r>
    <d v="2014-03-07T00:00:00"/>
    <x v="4"/>
    <d v="1899-12-30T16:09:00"/>
    <d v="1899-12-30T18:59:00"/>
    <x v="79"/>
    <n v="39.200000000000003"/>
    <n v="510"/>
    <x v="2"/>
    <n v="0"/>
    <n v="0"/>
    <n v="1"/>
    <x v="0"/>
    <x v="0"/>
  </r>
  <r>
    <d v="2014-03-07T00:00:00"/>
    <x v="0"/>
    <d v="1899-12-30T09:26:00"/>
    <d v="1899-12-30T10:20:00"/>
    <x v="0"/>
    <n v="32.200000000000003"/>
    <n v="108"/>
    <x v="0"/>
    <n v="1"/>
    <n v="1"/>
    <n v="0"/>
    <x v="1"/>
    <x v="0"/>
  </r>
  <r>
    <d v="2014-03-07T00:00:00"/>
    <x v="2"/>
    <d v="1899-12-30T13:53:00"/>
    <d v="1899-12-30T14:13:00"/>
    <x v="5"/>
    <n v="32.9"/>
    <n v="20"/>
    <x v="1"/>
    <n v="1"/>
    <n v="0"/>
    <n v="0"/>
    <x v="0"/>
    <x v="0"/>
  </r>
  <r>
    <d v="2014-03-07T00:00:00"/>
    <x v="2"/>
    <d v="1899-12-30T15:01:00"/>
    <d v="1899-12-30T15:34:00"/>
    <x v="23"/>
    <n v="33.200000000000003"/>
    <n v="33"/>
    <x v="1"/>
    <n v="1"/>
    <n v="0"/>
    <n v="1"/>
    <x v="0"/>
    <x v="1"/>
  </r>
  <r>
    <d v="2014-03-07T00:00:00"/>
    <x v="0"/>
    <d v="1899-12-30T12:51:00"/>
    <d v="1899-12-30T13:59:00"/>
    <x v="67"/>
    <n v="39.9"/>
    <n v="136"/>
    <x v="0"/>
    <n v="0"/>
    <n v="0"/>
    <n v="0"/>
    <x v="0"/>
    <x v="0"/>
  </r>
  <r>
    <d v="2014-03-07T00:00:00"/>
    <x v="2"/>
    <d v="1899-12-30T17:16:00"/>
    <d v="1899-12-30T17:44:00"/>
    <x v="30"/>
    <n v="36.200000000000003"/>
    <n v="28"/>
    <x v="1"/>
    <n v="0"/>
    <n v="0"/>
    <n v="1"/>
    <x v="0"/>
    <x v="0"/>
  </r>
  <r>
    <d v="2014-03-07T00:00:00"/>
    <x v="2"/>
    <d v="1899-12-30T20:04:00"/>
    <d v="1899-12-30T20:25:00"/>
    <x v="16"/>
    <n v="32.200000000000003"/>
    <n v="21"/>
    <x v="1"/>
    <n v="1"/>
    <n v="0"/>
    <n v="0"/>
    <x v="0"/>
    <x v="0"/>
  </r>
  <r>
    <d v="2014-03-10T00:00:00"/>
    <x v="0"/>
    <d v="1899-12-30T08:35:00"/>
    <d v="1899-12-30T08:56:00"/>
    <x v="16"/>
    <n v="36.200000000000003"/>
    <n v="42"/>
    <x v="1"/>
    <n v="0"/>
    <n v="1"/>
    <n v="0"/>
    <x v="0"/>
    <x v="0"/>
  </r>
  <r>
    <d v="2014-03-10T00:00:00"/>
    <x v="4"/>
    <d v="1899-12-30T09:32:00"/>
    <d v="1899-12-30T10:30:00"/>
    <x v="55"/>
    <n v="31.1"/>
    <n v="174"/>
    <x v="0"/>
    <n v="1"/>
    <n v="1"/>
    <n v="0"/>
    <x v="1"/>
    <x v="0"/>
  </r>
  <r>
    <d v="2014-03-10T00:00:00"/>
    <x v="0"/>
    <d v="1899-12-30T10:07:00"/>
    <d v="1899-12-30T10:31:00"/>
    <x v="37"/>
    <n v="22.5"/>
    <n v="48"/>
    <x v="1"/>
    <n v="0"/>
    <n v="0"/>
    <n v="0"/>
    <x v="0"/>
    <x v="0"/>
  </r>
  <r>
    <d v="2014-03-10T00:00:00"/>
    <x v="2"/>
    <d v="1899-12-30T08:54:00"/>
    <d v="1899-12-30T09:46:00"/>
    <x v="80"/>
    <n v="33.1"/>
    <n v="52"/>
    <x v="0"/>
    <n v="1"/>
    <n v="1"/>
    <n v="0"/>
    <x v="1"/>
    <x v="0"/>
  </r>
  <r>
    <d v="2014-03-10T00:00:00"/>
    <x v="1"/>
    <d v="1899-12-30T20:59:00"/>
    <d v="1899-12-30T21:18:00"/>
    <x v="2"/>
    <n v="48.4"/>
    <n v="0"/>
    <x v="1"/>
    <n v="0"/>
    <n v="0"/>
    <n v="0"/>
    <x v="0"/>
    <x v="0"/>
  </r>
  <r>
    <d v="2014-03-11T00:00:00"/>
    <x v="1"/>
    <d v="1899-12-30T13:52:00"/>
    <d v="1899-12-30T14:20:00"/>
    <x v="30"/>
    <n v="33.200000000000003"/>
    <n v="0"/>
    <x v="1"/>
    <n v="1"/>
    <n v="0"/>
    <n v="0"/>
    <x v="0"/>
    <x v="0"/>
  </r>
  <r>
    <d v="2014-03-11T00:00:00"/>
    <x v="0"/>
    <d v="1899-12-30T06:01:00"/>
    <d v="1899-12-30T06:41:00"/>
    <x v="58"/>
    <n v="36.700000000000003"/>
    <n v="80"/>
    <x v="1"/>
    <n v="0"/>
    <n v="1"/>
    <n v="0"/>
    <x v="0"/>
    <x v="0"/>
  </r>
  <r>
    <d v="2014-03-12T00:00:00"/>
    <x v="2"/>
    <d v="1899-12-30T17:45:00"/>
    <d v="1899-12-30T18:12:00"/>
    <x v="33"/>
    <n v="41.9"/>
    <n v="27"/>
    <x v="1"/>
    <n v="0"/>
    <n v="0"/>
    <n v="1"/>
    <x v="0"/>
    <x v="0"/>
  </r>
  <r>
    <d v="2014-03-12T00:00:00"/>
    <x v="2"/>
    <d v="1899-12-30T07:40:00"/>
    <d v="1899-12-30T08:21:00"/>
    <x v="62"/>
    <n v="33.700000000000003"/>
    <n v="41"/>
    <x v="1"/>
    <n v="1"/>
    <n v="1"/>
    <n v="0"/>
    <x v="1"/>
    <x v="0"/>
  </r>
  <r>
    <d v="2014-03-12T00:00:00"/>
    <x v="2"/>
    <d v="1899-12-30T10:18:00"/>
    <d v="1899-12-30T10:48:00"/>
    <x v="43"/>
    <n v="15.6"/>
    <n v="30"/>
    <x v="1"/>
    <n v="0"/>
    <n v="0"/>
    <n v="0"/>
    <x v="0"/>
    <x v="0"/>
  </r>
  <r>
    <d v="2014-03-13T00:00:00"/>
    <x v="2"/>
    <d v="1899-12-30T18:41:00"/>
    <d v="1899-12-30T19:07:00"/>
    <x v="13"/>
    <n v="19.899999999999999"/>
    <n v="26"/>
    <x v="1"/>
    <n v="0"/>
    <n v="0"/>
    <n v="1"/>
    <x v="0"/>
    <x v="0"/>
  </r>
  <r>
    <d v="2014-03-13T00:00:00"/>
    <x v="2"/>
    <d v="1899-12-30T20:30:00"/>
    <d v="1899-12-30T21:19:00"/>
    <x v="75"/>
    <n v="25.8"/>
    <n v="49"/>
    <x v="0"/>
    <n v="1"/>
    <n v="0"/>
    <n v="0"/>
    <x v="0"/>
    <x v="0"/>
  </r>
  <r>
    <d v="2014-03-13T00:00:00"/>
    <x v="2"/>
    <d v="1899-12-30T18:06:00"/>
    <d v="1899-12-30T18:22:00"/>
    <x v="21"/>
    <n v="19.899999999999999"/>
    <n v="16"/>
    <x v="1"/>
    <n v="0"/>
    <n v="0"/>
    <n v="1"/>
    <x v="0"/>
    <x v="0"/>
  </r>
  <r>
    <d v="2014-03-14T00:00:00"/>
    <x v="1"/>
    <d v="1899-12-30T08:33:00"/>
    <d v="1899-12-30T08:35:00"/>
    <x v="81"/>
    <n v="32.200000000000003"/>
    <n v="0"/>
    <x v="3"/>
    <n v="1"/>
    <n v="1"/>
    <n v="0"/>
    <x v="1"/>
    <x v="0"/>
  </r>
  <r>
    <d v="2014-03-14T00:00:00"/>
    <x v="2"/>
    <d v="1899-12-30T13:19:00"/>
    <d v="1899-12-30T14:15:00"/>
    <x v="24"/>
    <n v="36.9"/>
    <n v="56"/>
    <x v="0"/>
    <n v="0"/>
    <n v="0"/>
    <n v="0"/>
    <x v="0"/>
    <x v="0"/>
  </r>
  <r>
    <d v="2014-03-14T00:00:00"/>
    <x v="1"/>
    <d v="1899-12-30T09:54:00"/>
    <d v="1899-12-30T10:35:00"/>
    <x v="62"/>
    <n v="25.9"/>
    <n v="0"/>
    <x v="1"/>
    <n v="1"/>
    <n v="1"/>
    <n v="0"/>
    <x v="1"/>
    <x v="0"/>
  </r>
  <r>
    <d v="2014-03-14T00:00:00"/>
    <x v="2"/>
    <d v="1899-12-30T06:33:00"/>
    <d v="1899-12-30T07:16:00"/>
    <x v="31"/>
    <n v="16.8"/>
    <n v="43"/>
    <x v="1"/>
    <n v="0"/>
    <n v="1"/>
    <n v="0"/>
    <x v="0"/>
    <x v="0"/>
  </r>
  <r>
    <d v="2014-03-14T00:00:00"/>
    <x v="2"/>
    <d v="1899-12-30T18:25:00"/>
    <d v="1899-12-30T18:52:00"/>
    <x v="33"/>
    <n v="39.200000000000003"/>
    <n v="27"/>
    <x v="1"/>
    <n v="0"/>
    <n v="0"/>
    <n v="1"/>
    <x v="0"/>
    <x v="0"/>
  </r>
  <r>
    <d v="2014-03-14T00:00:00"/>
    <x v="2"/>
    <d v="1899-12-30T17:39:00"/>
    <d v="1899-12-30T19:04:00"/>
    <x v="48"/>
    <n v="36.9"/>
    <n v="85"/>
    <x v="2"/>
    <n v="0"/>
    <n v="0"/>
    <n v="1"/>
    <x v="0"/>
    <x v="0"/>
  </r>
  <r>
    <d v="2014-03-14T00:00:00"/>
    <x v="2"/>
    <d v="1899-12-30T09:04:00"/>
    <d v="1899-12-30T10:31:00"/>
    <x v="82"/>
    <n v="24.6"/>
    <n v="87"/>
    <x v="2"/>
    <n v="0"/>
    <n v="1"/>
    <n v="0"/>
    <x v="0"/>
    <x v="0"/>
  </r>
  <r>
    <d v="2014-03-17T00:00:00"/>
    <x v="2"/>
    <d v="1899-12-30T15:57:00"/>
    <d v="1899-12-30T16:16:00"/>
    <x v="2"/>
    <n v="11.1"/>
    <n v="19"/>
    <x v="1"/>
    <n v="0"/>
    <n v="0"/>
    <n v="1"/>
    <x v="0"/>
    <x v="0"/>
  </r>
  <r>
    <d v="2014-03-17T00:00:00"/>
    <x v="2"/>
    <d v="1899-12-30T16:07:00"/>
    <d v="1899-12-30T16:34:00"/>
    <x v="33"/>
    <n v="45.8"/>
    <n v="27"/>
    <x v="1"/>
    <n v="0"/>
    <n v="0"/>
    <n v="1"/>
    <x v="0"/>
    <x v="0"/>
  </r>
  <r>
    <d v="2014-03-17T00:00:00"/>
    <x v="2"/>
    <d v="1899-12-30T16:17:00"/>
    <d v="1899-12-30T16:41:00"/>
    <x v="37"/>
    <n v="22.2"/>
    <n v="24"/>
    <x v="1"/>
    <n v="0"/>
    <n v="0"/>
    <n v="1"/>
    <x v="0"/>
    <x v="0"/>
  </r>
  <r>
    <d v="2014-03-18T00:00:00"/>
    <x v="2"/>
    <d v="1899-12-30T17:53:00"/>
    <d v="1899-12-30T18:15:00"/>
    <x v="71"/>
    <n v="26.9"/>
    <n v="22"/>
    <x v="1"/>
    <n v="1"/>
    <n v="0"/>
    <n v="1"/>
    <x v="0"/>
    <x v="1"/>
  </r>
  <r>
    <d v="2014-03-18T00:00:00"/>
    <x v="2"/>
    <d v="1899-12-30T08:54:00"/>
    <d v="1899-12-30T09:15:00"/>
    <x v="16"/>
    <n v="38.1"/>
    <n v="21"/>
    <x v="1"/>
    <n v="0"/>
    <n v="1"/>
    <n v="0"/>
    <x v="0"/>
    <x v="0"/>
  </r>
  <r>
    <d v="2014-03-18T00:00:00"/>
    <x v="2"/>
    <d v="1899-12-30T15:57:00"/>
    <d v="1899-12-30T17:07:00"/>
    <x v="83"/>
    <n v="20.9"/>
    <n v="70"/>
    <x v="0"/>
    <n v="0"/>
    <n v="0"/>
    <n v="1"/>
    <x v="0"/>
    <x v="0"/>
  </r>
  <r>
    <d v="2014-03-19T00:00:00"/>
    <x v="0"/>
    <d v="1899-12-30T16:32:00"/>
    <d v="1899-12-30T17:17:00"/>
    <x v="25"/>
    <n v="26.3"/>
    <n v="90"/>
    <x v="0"/>
    <n v="1"/>
    <n v="0"/>
    <n v="1"/>
    <x v="0"/>
    <x v="1"/>
  </r>
  <r>
    <d v="2014-03-19T00:00:00"/>
    <x v="2"/>
    <d v="1899-12-30T07:24:00"/>
    <d v="1899-12-30T07:50:00"/>
    <x v="13"/>
    <n v="36.700000000000003"/>
    <n v="26"/>
    <x v="1"/>
    <n v="0"/>
    <n v="1"/>
    <n v="0"/>
    <x v="0"/>
    <x v="0"/>
  </r>
  <r>
    <d v="2014-03-19T00:00:00"/>
    <x v="0"/>
    <d v="1899-12-30T16:08:00"/>
    <d v="1899-12-30T16:33:00"/>
    <x v="4"/>
    <n v="31.1"/>
    <n v="50"/>
    <x v="1"/>
    <n v="1"/>
    <n v="0"/>
    <n v="1"/>
    <x v="0"/>
    <x v="1"/>
  </r>
  <r>
    <d v="2014-03-20T00:00:00"/>
    <x v="2"/>
    <d v="1899-12-30T18:47:00"/>
    <d v="1899-12-30T20:05:00"/>
    <x v="84"/>
    <n v="28.2"/>
    <n v="78"/>
    <x v="2"/>
    <n v="1"/>
    <n v="0"/>
    <n v="1"/>
    <x v="0"/>
    <x v="1"/>
  </r>
  <r>
    <d v="2014-03-20T00:00:00"/>
    <x v="1"/>
    <d v="1899-12-30T14:05:00"/>
    <d v="1899-12-30T14:23:00"/>
    <x v="14"/>
    <n v="22.9"/>
    <n v="0"/>
    <x v="1"/>
    <n v="0"/>
    <n v="0"/>
    <n v="0"/>
    <x v="0"/>
    <x v="0"/>
  </r>
  <r>
    <d v="2014-03-21T00:00:00"/>
    <x v="1"/>
    <d v="1899-12-30T12:55:00"/>
    <d v="1899-12-30T13:26:00"/>
    <x v="32"/>
    <n v="39.9"/>
    <n v="0"/>
    <x v="1"/>
    <n v="0"/>
    <n v="0"/>
    <n v="0"/>
    <x v="0"/>
    <x v="0"/>
  </r>
  <r>
    <d v="2014-03-21T00:00:00"/>
    <x v="2"/>
    <d v="1899-12-30T18:47:00"/>
    <d v="1899-12-30T19:20:00"/>
    <x v="23"/>
    <n v="36.9"/>
    <n v="33"/>
    <x v="1"/>
    <n v="0"/>
    <n v="0"/>
    <n v="1"/>
    <x v="0"/>
    <x v="0"/>
  </r>
  <r>
    <d v="2014-03-21T00:00:00"/>
    <x v="2"/>
    <d v="1899-12-30T20:11:00"/>
    <d v="1899-12-30T20:42:00"/>
    <x v="32"/>
    <n v="39.200000000000003"/>
    <n v="31"/>
    <x v="1"/>
    <n v="0"/>
    <n v="0"/>
    <n v="0"/>
    <x v="0"/>
    <x v="0"/>
  </r>
  <r>
    <d v="2014-03-21T00:00:00"/>
    <x v="1"/>
    <d v="1899-12-30T20:44:00"/>
    <d v="1899-12-30T21:16:00"/>
    <x v="40"/>
    <n v="35.6"/>
    <n v="0"/>
    <x v="1"/>
    <n v="1"/>
    <n v="0"/>
    <n v="0"/>
    <x v="0"/>
    <x v="0"/>
  </r>
  <r>
    <d v="2014-03-21T00:00:00"/>
    <x v="2"/>
    <d v="1899-12-30T07:18:00"/>
    <d v="1899-12-30T07:54:00"/>
    <x v="85"/>
    <n v="34.200000000000003"/>
    <n v="36"/>
    <x v="1"/>
    <n v="1"/>
    <n v="1"/>
    <n v="0"/>
    <x v="1"/>
    <x v="0"/>
  </r>
  <r>
    <d v="2014-03-21T00:00:00"/>
    <x v="2"/>
    <d v="1899-12-30T18:01:00"/>
    <d v="1899-12-30T18:47:00"/>
    <x v="19"/>
    <n v="35"/>
    <n v="46"/>
    <x v="0"/>
    <n v="1"/>
    <n v="0"/>
    <n v="1"/>
    <x v="0"/>
    <x v="1"/>
  </r>
  <r>
    <d v="2014-03-21T00:00:00"/>
    <x v="1"/>
    <d v="1899-12-30T12:45:00"/>
    <d v="1899-12-30T12:45:00"/>
    <x v="86"/>
    <m/>
    <n v="0"/>
    <x v="3"/>
    <n v="0"/>
    <n v="0"/>
    <n v="0"/>
    <x v="0"/>
    <x v="0"/>
  </r>
  <r>
    <d v="2014-03-21T00:00:00"/>
    <x v="0"/>
    <d v="1899-12-30T13:55:00"/>
    <d v="1899-12-30T16:14:00"/>
    <x v="87"/>
    <n v="34.200000000000003"/>
    <n v="278"/>
    <x v="2"/>
    <n v="1"/>
    <n v="0"/>
    <n v="1"/>
    <x v="0"/>
    <x v="1"/>
  </r>
  <r>
    <d v="2014-03-24T00:00:00"/>
    <x v="1"/>
    <s v="Not found"/>
    <m/>
    <x v="17"/>
    <m/>
    <n v="0"/>
    <x v="3"/>
    <n v="0"/>
    <n v="0"/>
    <n v="0"/>
    <x v="0"/>
    <x v="0"/>
  </r>
  <r>
    <d v="2014-03-24T00:00:00"/>
    <x v="2"/>
    <d v="1899-12-30T04:48:00"/>
    <d v="1899-12-30T05:05:00"/>
    <x v="12"/>
    <n v="33.200000000000003"/>
    <n v="17"/>
    <x v="1"/>
    <n v="1"/>
    <n v="1"/>
    <n v="0"/>
    <x v="1"/>
    <x v="0"/>
  </r>
  <r>
    <d v="2014-03-24T00:00:00"/>
    <x v="2"/>
    <d v="1899-12-30T17:45:00"/>
    <d v="1899-12-30T18:21:00"/>
    <x v="85"/>
    <n v="45.2"/>
    <n v="36"/>
    <x v="1"/>
    <n v="0"/>
    <n v="0"/>
    <n v="1"/>
    <x v="0"/>
    <x v="0"/>
  </r>
  <r>
    <d v="2014-03-24T00:00:00"/>
    <x v="1"/>
    <m/>
    <m/>
    <x v="17"/>
    <m/>
    <n v="0"/>
    <x v="3"/>
    <n v="0"/>
    <n v="0"/>
    <n v="0"/>
    <x v="0"/>
    <x v="0"/>
  </r>
  <r>
    <d v="2014-03-24T00:00:00"/>
    <x v="1"/>
    <m/>
    <m/>
    <x v="17"/>
    <m/>
    <n v="0"/>
    <x v="3"/>
    <n v="0"/>
    <n v="0"/>
    <n v="0"/>
    <x v="0"/>
    <x v="0"/>
  </r>
  <r>
    <d v="2014-03-25T00:00:00"/>
    <x v="2"/>
    <d v="1899-12-30T11:15:00"/>
    <d v="1899-12-30T11:36:00"/>
    <x v="16"/>
    <n v="24.6"/>
    <n v="21"/>
    <x v="1"/>
    <n v="0"/>
    <n v="0"/>
    <n v="0"/>
    <x v="0"/>
    <x v="0"/>
  </r>
  <r>
    <d v="2014-03-25T00:00:00"/>
    <x v="1"/>
    <d v="1899-12-30T07:41:00"/>
    <d v="1899-12-30T08:31:00"/>
    <x v="63"/>
    <n v="25.9"/>
    <n v="0"/>
    <x v="0"/>
    <n v="1"/>
    <n v="1"/>
    <n v="0"/>
    <x v="1"/>
    <x v="0"/>
  </r>
  <r>
    <d v="2014-03-25T00:00:00"/>
    <x v="1"/>
    <d v="1899-12-30T19:03:00"/>
    <d v="1899-12-30T19:39:00"/>
    <x v="85"/>
    <n v="36.799999999999997"/>
    <n v="0"/>
    <x v="1"/>
    <n v="0"/>
    <n v="0"/>
    <n v="1"/>
    <x v="0"/>
    <x v="0"/>
  </r>
  <r>
    <d v="2014-03-25T00:00:00"/>
    <x v="2"/>
    <d v="1899-12-30T17:58:00"/>
    <d v="1899-12-30T18:20:00"/>
    <x v="71"/>
    <n v="35"/>
    <n v="22"/>
    <x v="1"/>
    <n v="1"/>
    <n v="0"/>
    <n v="1"/>
    <x v="0"/>
    <x v="1"/>
  </r>
  <r>
    <d v="2014-03-26T00:00:00"/>
    <x v="2"/>
    <d v="1899-12-30T12:59:00"/>
    <d v="1899-12-30T13:44:00"/>
    <x v="25"/>
    <n v="39.9"/>
    <n v="45"/>
    <x v="0"/>
    <n v="0"/>
    <n v="0"/>
    <n v="0"/>
    <x v="0"/>
    <x v="0"/>
  </r>
  <r>
    <d v="2014-03-26T00:00:00"/>
    <x v="0"/>
    <d v="1899-12-30T12:21:00"/>
    <d v="1899-12-30T12:40:00"/>
    <x v="2"/>
    <n v="41.9"/>
    <n v="38"/>
    <x v="1"/>
    <n v="0"/>
    <n v="0"/>
    <n v="0"/>
    <x v="0"/>
    <x v="0"/>
  </r>
  <r>
    <d v="2014-03-27T00:00:00"/>
    <x v="2"/>
    <d v="1899-12-30T08:11:00"/>
    <d v="1899-12-30T09:12:00"/>
    <x v="88"/>
    <n v="14.2"/>
    <n v="61"/>
    <x v="0"/>
    <n v="0"/>
    <n v="1"/>
    <n v="0"/>
    <x v="0"/>
    <x v="0"/>
  </r>
  <r>
    <d v="2014-03-28T00:00:00"/>
    <x v="2"/>
    <d v="1899-12-30T17:24:00"/>
    <d v="1899-12-30T17:50:00"/>
    <x v="13"/>
    <n v="5.6"/>
    <n v="26"/>
    <x v="1"/>
    <n v="0"/>
    <n v="0"/>
    <n v="1"/>
    <x v="0"/>
    <x v="0"/>
  </r>
  <r>
    <d v="2014-03-28T00:00:00"/>
    <x v="2"/>
    <d v="1899-12-30T17:26:00"/>
    <d v="1899-12-30T18:22:00"/>
    <x v="24"/>
    <n v="31.1"/>
    <n v="56"/>
    <x v="0"/>
    <n v="1"/>
    <n v="0"/>
    <n v="1"/>
    <x v="0"/>
    <x v="1"/>
  </r>
  <r>
    <d v="2014-03-28T00:00:00"/>
    <x v="2"/>
    <d v="1899-12-30T17:52:00"/>
    <d v="1899-12-30T18:54:00"/>
    <x v="8"/>
    <n v="38.1"/>
    <n v="62"/>
    <x v="0"/>
    <n v="0"/>
    <n v="0"/>
    <n v="1"/>
    <x v="0"/>
    <x v="0"/>
  </r>
  <r>
    <d v="2014-03-28T00:00:00"/>
    <x v="2"/>
    <d v="1899-12-30T12:44:00"/>
    <d v="1899-12-30T13:09:00"/>
    <x v="4"/>
    <n v="44"/>
    <n v="25"/>
    <x v="1"/>
    <n v="0"/>
    <n v="0"/>
    <n v="0"/>
    <x v="0"/>
    <x v="0"/>
  </r>
  <r>
    <d v="2014-03-31T00:00:00"/>
    <x v="2"/>
    <d v="1899-12-30T11:34:00"/>
    <d v="1899-12-30T12:44:00"/>
    <x v="83"/>
    <n v="33.200000000000003"/>
    <n v="70"/>
    <x v="0"/>
    <n v="1"/>
    <n v="0"/>
    <n v="0"/>
    <x v="0"/>
    <x v="0"/>
  </r>
  <r>
    <d v="2014-03-31T00:00:00"/>
    <x v="1"/>
    <d v="1899-12-30T17:55:00"/>
    <d v="1899-12-30T18:30:00"/>
    <x v="52"/>
    <n v="50.2"/>
    <n v="0"/>
    <x v="1"/>
    <n v="0"/>
    <n v="0"/>
    <n v="1"/>
    <x v="0"/>
    <x v="0"/>
  </r>
  <r>
    <d v="2014-04-01T00:00:00"/>
    <x v="1"/>
    <d v="1899-12-30T17:12:00"/>
    <d v="1899-12-30T17:14:00"/>
    <x v="81"/>
    <n v="38.1"/>
    <n v="0"/>
    <x v="3"/>
    <n v="0"/>
    <n v="0"/>
    <n v="1"/>
    <x v="0"/>
    <x v="0"/>
  </r>
  <r>
    <d v="2014-04-01T00:00:00"/>
    <x v="0"/>
    <d v="1899-12-30T16:26:00"/>
    <d v="1899-12-30T17:13:00"/>
    <x v="18"/>
    <n v="39.200000000000003"/>
    <n v="94"/>
    <x v="0"/>
    <n v="0"/>
    <n v="0"/>
    <n v="1"/>
    <x v="0"/>
    <x v="0"/>
  </r>
  <r>
    <d v="2014-04-02T00:00:00"/>
    <x v="2"/>
    <d v="1899-12-30T07:55:00"/>
    <d v="1899-12-30T09:06:00"/>
    <x v="6"/>
    <n v="29.3"/>
    <n v="71"/>
    <x v="0"/>
    <n v="1"/>
    <n v="1"/>
    <n v="0"/>
    <x v="1"/>
    <x v="0"/>
  </r>
  <r>
    <d v="2014-04-02T00:00:00"/>
    <x v="1"/>
    <d v="1899-12-30T11:42:00"/>
    <d v="1899-12-30T13:40:00"/>
    <x v="60"/>
    <n v="51.9"/>
    <n v="0"/>
    <x v="2"/>
    <n v="0"/>
    <n v="0"/>
    <n v="0"/>
    <x v="0"/>
    <x v="0"/>
  </r>
  <r>
    <d v="2014-04-02T00:00:00"/>
    <x v="2"/>
    <d v="1899-12-30T21:33:00"/>
    <d v="1899-12-30T22:14:00"/>
    <x v="62"/>
    <n v="35"/>
    <n v="41"/>
    <x v="1"/>
    <n v="1"/>
    <n v="0"/>
    <n v="0"/>
    <x v="0"/>
    <x v="0"/>
  </r>
  <r>
    <d v="2014-04-02T00:00:00"/>
    <x v="2"/>
    <d v="1899-12-30T11:58:00"/>
    <d v="1899-12-30T12:33:00"/>
    <x v="52"/>
    <n v="15.6"/>
    <n v="35"/>
    <x v="1"/>
    <n v="0"/>
    <n v="0"/>
    <n v="0"/>
    <x v="0"/>
    <x v="0"/>
  </r>
  <r>
    <d v="2014-04-02T00:00:00"/>
    <x v="2"/>
    <d v="1899-12-30T08:07:00"/>
    <d v="1899-12-30T08:22:00"/>
    <x v="27"/>
    <n v="51.9"/>
    <n v="15"/>
    <x v="1"/>
    <n v="0"/>
    <n v="1"/>
    <n v="0"/>
    <x v="0"/>
    <x v="0"/>
  </r>
  <r>
    <d v="2014-04-02T00:00:00"/>
    <x v="4"/>
    <d v="1899-12-30T00:01:00"/>
    <d v="1899-12-30T01:05:00"/>
    <x v="77"/>
    <n v="38.1"/>
    <n v="192"/>
    <x v="0"/>
    <n v="0"/>
    <n v="0"/>
    <n v="0"/>
    <x v="0"/>
    <x v="0"/>
  </r>
  <r>
    <d v="2014-04-02T00:00:00"/>
    <x v="1"/>
    <d v="1899-12-30T01:58:00"/>
    <d v="1899-12-30T07:18:00"/>
    <x v="89"/>
    <n v="24.6"/>
    <n v="0"/>
    <x v="2"/>
    <n v="0"/>
    <n v="1"/>
    <n v="0"/>
    <x v="0"/>
    <x v="0"/>
  </r>
  <r>
    <d v="2014-04-02T00:00:00"/>
    <x v="0"/>
    <d v="1899-12-30T07:59:00"/>
    <d v="1899-12-30T10:42:00"/>
    <x v="90"/>
    <n v="34.200000000000003"/>
    <n v="326"/>
    <x v="2"/>
    <n v="1"/>
    <n v="1"/>
    <n v="0"/>
    <x v="1"/>
    <x v="0"/>
  </r>
  <r>
    <d v="2014-04-02T00:00:00"/>
    <x v="1"/>
    <d v="1899-12-30T16:14:00"/>
    <d v="1899-12-30T16:52:00"/>
    <x v="41"/>
    <n v="18.8"/>
    <n v="0"/>
    <x v="1"/>
    <n v="0"/>
    <n v="0"/>
    <n v="1"/>
    <x v="0"/>
    <x v="0"/>
  </r>
  <r>
    <d v="2014-04-03T00:00:00"/>
    <x v="1"/>
    <d v="1899-12-30T17:50:00"/>
    <d v="1899-12-30T18:30:00"/>
    <x v="58"/>
    <n v="16.5"/>
    <n v="0"/>
    <x v="1"/>
    <n v="0"/>
    <n v="0"/>
    <n v="1"/>
    <x v="0"/>
    <x v="0"/>
  </r>
  <r>
    <d v="2014-04-04T00:00:00"/>
    <x v="1"/>
    <s v="Nothing"/>
    <m/>
    <x v="17"/>
    <m/>
    <n v="0"/>
    <x v="3"/>
    <n v="0"/>
    <n v="0"/>
    <n v="0"/>
    <x v="0"/>
    <x v="0"/>
  </r>
  <r>
    <d v="2014-04-07T00:00:00"/>
    <x v="0"/>
    <d v="1899-12-30T12:38:00"/>
    <d v="1899-12-30T12:57:00"/>
    <x v="2"/>
    <n v="16.8"/>
    <n v="38"/>
    <x v="1"/>
    <n v="0"/>
    <n v="0"/>
    <n v="0"/>
    <x v="0"/>
    <x v="0"/>
  </r>
  <r>
    <d v="2014-04-07T00:00:00"/>
    <x v="0"/>
    <d v="1899-12-30T08:26:00"/>
    <d v="1899-12-30T09:12:00"/>
    <x v="19"/>
    <n v="16.8"/>
    <n v="92"/>
    <x v="0"/>
    <n v="0"/>
    <n v="1"/>
    <n v="0"/>
    <x v="0"/>
    <x v="0"/>
  </r>
  <r>
    <d v="2014-04-07T00:00:00"/>
    <x v="0"/>
    <d v="1899-12-30T13:41:00"/>
    <d v="1899-12-30T14:07:00"/>
    <x v="13"/>
    <n v="16.5"/>
    <n v="52"/>
    <x v="1"/>
    <n v="0"/>
    <n v="0"/>
    <n v="0"/>
    <x v="0"/>
    <x v="0"/>
  </r>
  <r>
    <d v="2014-04-07T00:00:00"/>
    <x v="2"/>
    <d v="1899-12-30T14:10:00"/>
    <d v="1899-12-30T14:27:00"/>
    <x v="12"/>
    <n v="18.2"/>
    <n v="17"/>
    <x v="1"/>
    <n v="0"/>
    <n v="0"/>
    <n v="0"/>
    <x v="0"/>
    <x v="0"/>
  </r>
  <r>
    <d v="2014-04-07T00:00:00"/>
    <x v="0"/>
    <d v="1899-12-30T15:40:00"/>
    <d v="1899-12-30T16:41:00"/>
    <x v="88"/>
    <n v="51.9"/>
    <n v="122"/>
    <x v="0"/>
    <n v="0"/>
    <n v="0"/>
    <n v="1"/>
    <x v="0"/>
    <x v="0"/>
  </r>
  <r>
    <d v="2014-04-08T00:00:00"/>
    <x v="2"/>
    <d v="1899-12-30T15:42:00"/>
    <d v="1899-12-30T17:05:00"/>
    <x v="91"/>
    <n v="29.3"/>
    <n v="83"/>
    <x v="2"/>
    <n v="1"/>
    <n v="0"/>
    <n v="1"/>
    <x v="0"/>
    <x v="1"/>
  </r>
  <r>
    <d v="2014-04-08T00:00:00"/>
    <x v="2"/>
    <d v="1899-12-30T18:42:00"/>
    <d v="1899-12-30T19:15:00"/>
    <x v="23"/>
    <n v="30.9"/>
    <n v="33"/>
    <x v="1"/>
    <n v="1"/>
    <n v="0"/>
    <n v="1"/>
    <x v="0"/>
    <x v="1"/>
  </r>
  <r>
    <d v="2014-04-08T00:00:00"/>
    <x v="0"/>
    <d v="1899-12-30T22:32:00"/>
    <d v="1899-12-30T23:02:00"/>
    <x v="43"/>
    <n v="48.4"/>
    <n v="60"/>
    <x v="1"/>
    <n v="0"/>
    <n v="0"/>
    <n v="0"/>
    <x v="0"/>
    <x v="0"/>
  </r>
  <r>
    <d v="2014-04-08T00:00:00"/>
    <x v="2"/>
    <d v="1899-12-30T08:42:00"/>
    <d v="1899-12-30T08:59:00"/>
    <x v="12"/>
    <n v="20.9"/>
    <n v="17"/>
    <x v="1"/>
    <n v="0"/>
    <n v="1"/>
    <n v="0"/>
    <x v="0"/>
    <x v="0"/>
  </r>
  <r>
    <d v="2014-04-09T00:00:00"/>
    <x v="1"/>
    <s v="Not found"/>
    <m/>
    <x v="17"/>
    <m/>
    <n v="0"/>
    <x v="3"/>
    <n v="0"/>
    <n v="0"/>
    <n v="0"/>
    <x v="0"/>
    <x v="0"/>
  </r>
  <r>
    <d v="2014-04-09T00:00:00"/>
    <x v="2"/>
    <d v="1899-12-30T12:45:00"/>
    <d v="1899-12-30T14:21:00"/>
    <x v="92"/>
    <n v="39.9"/>
    <n v="96"/>
    <x v="2"/>
    <n v="0"/>
    <n v="0"/>
    <n v="0"/>
    <x v="0"/>
    <x v="0"/>
  </r>
  <r>
    <d v="2014-04-09T00:00:00"/>
    <x v="1"/>
    <d v="1899-12-30T08:33:00"/>
    <d v="1899-12-30T08:58:00"/>
    <x v="4"/>
    <n v="44"/>
    <n v="0"/>
    <x v="1"/>
    <n v="0"/>
    <n v="1"/>
    <n v="0"/>
    <x v="0"/>
    <x v="0"/>
  </r>
  <r>
    <d v="2014-04-09T00:00:00"/>
    <x v="2"/>
    <d v="1899-12-30T17:18:00"/>
    <d v="1899-12-30T18:09:00"/>
    <x v="59"/>
    <n v="26.3"/>
    <n v="51"/>
    <x v="0"/>
    <n v="1"/>
    <n v="0"/>
    <n v="1"/>
    <x v="0"/>
    <x v="1"/>
  </r>
  <r>
    <d v="2014-04-10T00:00:00"/>
    <x v="1"/>
    <d v="1899-12-30T08:09:00"/>
    <d v="1899-12-30T08:22:00"/>
    <x v="46"/>
    <n v="28.4"/>
    <n v="0"/>
    <x v="3"/>
    <n v="1"/>
    <n v="1"/>
    <n v="0"/>
    <x v="1"/>
    <x v="0"/>
  </r>
  <r>
    <d v="2014-04-10T00:00:00"/>
    <x v="1"/>
    <d v="1899-12-30T11:09:00"/>
    <d v="1899-12-30T11:10:00"/>
    <x v="93"/>
    <n v="38.1"/>
    <n v="0"/>
    <x v="3"/>
    <n v="0"/>
    <n v="0"/>
    <n v="0"/>
    <x v="0"/>
    <x v="0"/>
  </r>
  <r>
    <d v="2014-04-10T00:00:00"/>
    <x v="2"/>
    <d v="1899-12-30T15:00:00"/>
    <d v="1899-12-30T15:59:00"/>
    <x v="94"/>
    <n v="36.5"/>
    <n v="59"/>
    <x v="0"/>
    <n v="0"/>
    <n v="0"/>
    <n v="1"/>
    <x v="0"/>
    <x v="0"/>
  </r>
  <r>
    <d v="2014-04-10T00:00:00"/>
    <x v="2"/>
    <d v="1899-12-30T16:29:00"/>
    <d v="1899-12-30T16:45:00"/>
    <x v="21"/>
    <n v="51.9"/>
    <n v="16"/>
    <x v="1"/>
    <n v="0"/>
    <n v="0"/>
    <n v="1"/>
    <x v="0"/>
    <x v="0"/>
  </r>
  <r>
    <d v="2014-04-10T00:00:00"/>
    <x v="2"/>
    <d v="1899-12-30T07:49:00"/>
    <d v="1899-12-30T08:19:00"/>
    <x v="43"/>
    <n v="39.9"/>
    <n v="30"/>
    <x v="1"/>
    <n v="0"/>
    <n v="1"/>
    <n v="0"/>
    <x v="0"/>
    <x v="0"/>
  </r>
  <r>
    <d v="2014-04-10T00:00:00"/>
    <x v="2"/>
    <d v="1899-12-30T17:57:00"/>
    <d v="1899-12-30T18:26:00"/>
    <x v="50"/>
    <n v="39.9"/>
    <n v="29"/>
    <x v="1"/>
    <n v="0"/>
    <n v="0"/>
    <n v="1"/>
    <x v="0"/>
    <x v="0"/>
  </r>
  <r>
    <d v="2014-04-11T00:00:00"/>
    <x v="2"/>
    <d v="1899-12-30T18:23:00"/>
    <d v="1899-12-30T18:39:00"/>
    <x v="21"/>
    <n v="35"/>
    <n v="16"/>
    <x v="1"/>
    <n v="1"/>
    <n v="0"/>
    <n v="1"/>
    <x v="0"/>
    <x v="1"/>
  </r>
  <r>
    <d v="2014-04-11T00:00:00"/>
    <x v="2"/>
    <d v="1899-12-30T19:10:00"/>
    <d v="1899-12-30T19:57:00"/>
    <x v="18"/>
    <n v="32.9"/>
    <n v="47"/>
    <x v="0"/>
    <n v="1"/>
    <n v="0"/>
    <n v="1"/>
    <x v="0"/>
    <x v="1"/>
  </r>
  <r>
    <d v="2014-04-11T00:00:00"/>
    <x v="2"/>
    <d v="1899-12-30T11:26:00"/>
    <d v="1899-12-30T11:47:00"/>
    <x v="16"/>
    <n v="23.2"/>
    <n v="21"/>
    <x v="1"/>
    <n v="0"/>
    <n v="0"/>
    <n v="0"/>
    <x v="0"/>
    <x v="0"/>
  </r>
  <r>
    <d v="2014-04-11T00:00:00"/>
    <x v="2"/>
    <d v="1899-12-30T19:08:00"/>
    <d v="1899-12-30T19:33:00"/>
    <x v="4"/>
    <n v="34.200000000000003"/>
    <n v="25"/>
    <x v="1"/>
    <n v="1"/>
    <n v="0"/>
    <n v="1"/>
    <x v="0"/>
    <x v="1"/>
  </r>
  <r>
    <d v="2014-04-11T00:00:00"/>
    <x v="2"/>
    <d v="1899-12-30T09:53:00"/>
    <d v="1899-12-30T10:45:00"/>
    <x v="80"/>
    <n v="28.4"/>
    <n v="52"/>
    <x v="0"/>
    <n v="1"/>
    <n v="1"/>
    <n v="0"/>
    <x v="1"/>
    <x v="0"/>
  </r>
  <r>
    <d v="2014-04-11T00:00:00"/>
    <x v="1"/>
    <d v="1899-12-30T13:14:00"/>
    <d v="1899-12-30T14:08:00"/>
    <x v="0"/>
    <n v="38.1"/>
    <n v="0"/>
    <x v="0"/>
    <n v="0"/>
    <n v="0"/>
    <n v="0"/>
    <x v="0"/>
    <x v="0"/>
  </r>
  <r>
    <d v="2014-04-11T00:00:00"/>
    <x v="2"/>
    <d v="1899-12-30T21:57:00"/>
    <d v="1899-12-30T22:48:00"/>
    <x v="59"/>
    <n v="34.200000000000003"/>
    <n v="51"/>
    <x v="0"/>
    <n v="1"/>
    <n v="0"/>
    <n v="0"/>
    <x v="0"/>
    <x v="0"/>
  </r>
  <r>
    <d v="2014-04-14T00:00:00"/>
    <x v="0"/>
    <d v="1899-12-30T07:54:00"/>
    <d v="1899-12-30T08:16:00"/>
    <x v="71"/>
    <n v="41.9"/>
    <n v="44"/>
    <x v="1"/>
    <n v="0"/>
    <n v="1"/>
    <n v="0"/>
    <x v="0"/>
    <x v="0"/>
  </r>
  <r>
    <d v="2014-04-14T00:00:00"/>
    <x v="1"/>
    <s v="Not found"/>
    <m/>
    <x v="17"/>
    <m/>
    <n v="0"/>
    <x v="3"/>
    <n v="0"/>
    <n v="0"/>
    <n v="0"/>
    <x v="0"/>
    <x v="0"/>
  </r>
  <r>
    <d v="2014-04-14T00:00:00"/>
    <x v="1"/>
    <d v="1899-12-30T08:41:00"/>
    <d v="1899-12-30T08:56:00"/>
    <x v="27"/>
    <n v="37.9"/>
    <n v="0"/>
    <x v="1"/>
    <n v="0"/>
    <n v="1"/>
    <n v="0"/>
    <x v="0"/>
    <x v="0"/>
  </r>
  <r>
    <d v="2014-04-14T00:00:00"/>
    <x v="2"/>
    <d v="1899-12-30T08:39:00"/>
    <d v="1899-12-30T09:05:00"/>
    <x v="13"/>
    <n v="7.5"/>
    <n v="26"/>
    <x v="1"/>
    <n v="0"/>
    <n v="1"/>
    <n v="0"/>
    <x v="0"/>
    <x v="0"/>
  </r>
  <r>
    <d v="2014-04-14T00:00:00"/>
    <x v="4"/>
    <d v="1899-12-30T13:06:00"/>
    <d v="1899-12-30T13:53:00"/>
    <x v="18"/>
    <n v="34.200000000000003"/>
    <n v="141"/>
    <x v="0"/>
    <n v="1"/>
    <n v="0"/>
    <n v="0"/>
    <x v="0"/>
    <x v="0"/>
  </r>
  <r>
    <d v="2014-04-14T00:00:00"/>
    <x v="2"/>
    <d v="1899-12-30T18:39:00"/>
    <d v="1899-12-30T19:46:00"/>
    <x v="39"/>
    <n v="41.9"/>
    <n v="67"/>
    <x v="0"/>
    <n v="0"/>
    <n v="0"/>
    <n v="1"/>
    <x v="0"/>
    <x v="0"/>
  </r>
  <r>
    <d v="2014-04-15T00:00:00"/>
    <x v="0"/>
    <d v="1899-12-30T14:07:00"/>
    <d v="1899-12-30T15:15:00"/>
    <x v="67"/>
    <n v="40.9"/>
    <n v="136"/>
    <x v="0"/>
    <n v="0"/>
    <n v="0"/>
    <n v="1"/>
    <x v="0"/>
    <x v="0"/>
  </r>
  <r>
    <d v="2014-04-15T00:00:00"/>
    <x v="2"/>
    <d v="1899-12-30T20:01:00"/>
    <d v="1899-12-30T21:08:00"/>
    <x v="39"/>
    <n v="38.1"/>
    <n v="67"/>
    <x v="0"/>
    <n v="0"/>
    <n v="0"/>
    <n v="0"/>
    <x v="0"/>
    <x v="0"/>
  </r>
  <r>
    <d v="2014-04-15T00:00:00"/>
    <x v="2"/>
    <d v="1899-12-30T18:14:00"/>
    <d v="1899-12-30T19:11:00"/>
    <x v="11"/>
    <n v="28.5"/>
    <n v="57"/>
    <x v="0"/>
    <n v="1"/>
    <n v="0"/>
    <n v="1"/>
    <x v="0"/>
    <x v="1"/>
  </r>
  <r>
    <d v="2014-04-15T00:00:00"/>
    <x v="2"/>
    <d v="1899-12-30T05:44:00"/>
    <d v="1899-12-30T06:19:00"/>
    <x v="52"/>
    <n v="9.4"/>
    <n v="35"/>
    <x v="1"/>
    <n v="0"/>
    <n v="1"/>
    <n v="0"/>
    <x v="0"/>
    <x v="0"/>
  </r>
  <r>
    <d v="2014-04-15T00:00:00"/>
    <x v="2"/>
    <d v="1899-12-30T12:52:00"/>
    <d v="1899-12-30T13:47:00"/>
    <x v="95"/>
    <n v="40.6"/>
    <n v="55"/>
    <x v="0"/>
    <n v="0"/>
    <n v="0"/>
    <n v="0"/>
    <x v="0"/>
    <x v="0"/>
  </r>
  <r>
    <d v="2014-04-15T00:00:00"/>
    <x v="2"/>
    <d v="1899-12-30T13:19:00"/>
    <d v="1899-12-30T14:19:00"/>
    <x v="96"/>
    <n v="15.6"/>
    <n v="60"/>
    <x v="0"/>
    <n v="0"/>
    <n v="0"/>
    <n v="0"/>
    <x v="0"/>
    <x v="0"/>
  </r>
  <r>
    <d v="2014-04-16T00:00:00"/>
    <x v="2"/>
    <d v="1899-12-30T16:24:00"/>
    <d v="1899-12-30T16:55:00"/>
    <x v="32"/>
    <n v="37.1"/>
    <n v="31"/>
    <x v="1"/>
    <n v="0"/>
    <n v="0"/>
    <n v="1"/>
    <x v="0"/>
    <x v="0"/>
  </r>
  <r>
    <d v="2014-04-16T00:00:00"/>
    <x v="2"/>
    <d v="1899-12-30T15:31:00"/>
    <d v="1899-12-30T18:37:00"/>
    <x v="97"/>
    <n v="33.200000000000003"/>
    <n v="186"/>
    <x v="2"/>
    <n v="1"/>
    <n v="0"/>
    <n v="1"/>
    <x v="0"/>
    <x v="1"/>
  </r>
  <r>
    <d v="2014-04-17T00:00:00"/>
    <x v="2"/>
    <d v="1899-12-30T16:36:00"/>
    <d v="1899-12-30T17:17:00"/>
    <x v="62"/>
    <n v="31.1"/>
    <n v="41"/>
    <x v="1"/>
    <n v="1"/>
    <n v="0"/>
    <n v="1"/>
    <x v="0"/>
    <x v="1"/>
  </r>
  <r>
    <d v="2014-04-17T00:00:00"/>
    <x v="2"/>
    <d v="1899-12-30T15:04:00"/>
    <d v="1899-12-30T16:30:00"/>
    <x v="98"/>
    <n v="36.5"/>
    <n v="86"/>
    <x v="2"/>
    <n v="0"/>
    <n v="0"/>
    <n v="1"/>
    <x v="0"/>
    <x v="0"/>
  </r>
  <r>
    <d v="2014-04-17T00:00:00"/>
    <x v="2"/>
    <d v="1899-12-30T09:29:00"/>
    <d v="1899-12-30T10:05:00"/>
    <x v="85"/>
    <n v="28.5"/>
    <n v="36"/>
    <x v="1"/>
    <n v="1"/>
    <n v="1"/>
    <n v="0"/>
    <x v="1"/>
    <x v="0"/>
  </r>
  <r>
    <d v="2014-04-17T00:00:00"/>
    <x v="2"/>
    <d v="1899-12-30T12:15:00"/>
    <d v="1899-12-30T12:30:00"/>
    <x v="27"/>
    <n v="32.200000000000003"/>
    <n v="15"/>
    <x v="1"/>
    <n v="1"/>
    <n v="0"/>
    <n v="0"/>
    <x v="0"/>
    <x v="0"/>
  </r>
  <r>
    <d v="2014-04-18T00:00:00"/>
    <x v="2"/>
    <d v="1899-12-30T16:47:00"/>
    <d v="1899-12-30T17:19:00"/>
    <x v="40"/>
    <n v="34.200000000000003"/>
    <n v="32"/>
    <x v="1"/>
    <n v="1"/>
    <n v="0"/>
    <n v="1"/>
    <x v="0"/>
    <x v="1"/>
  </r>
  <r>
    <d v="2014-04-18T00:00:00"/>
    <x v="2"/>
    <d v="1899-12-30T15:58:00"/>
    <d v="1899-12-30T16:52:00"/>
    <x v="0"/>
    <n v="43.5"/>
    <n v="54"/>
    <x v="0"/>
    <n v="0"/>
    <n v="0"/>
    <n v="1"/>
    <x v="0"/>
    <x v="0"/>
  </r>
  <r>
    <d v="2014-04-18T00:00:00"/>
    <x v="1"/>
    <d v="1899-12-30T08:45:00"/>
    <d v="1899-12-30T09:04:00"/>
    <x v="2"/>
    <n v="34.200000000000003"/>
    <n v="0"/>
    <x v="1"/>
    <n v="1"/>
    <n v="1"/>
    <n v="0"/>
    <x v="1"/>
    <x v="0"/>
  </r>
  <r>
    <d v="2014-04-18T00:00:00"/>
    <x v="2"/>
    <d v="1899-12-30T11:37:00"/>
    <d v="1899-12-30T11:52:00"/>
    <x v="27"/>
    <n v="38.1"/>
    <n v="15"/>
    <x v="1"/>
    <n v="0"/>
    <n v="0"/>
    <n v="0"/>
    <x v="0"/>
    <x v="0"/>
  </r>
  <r>
    <d v="2014-04-18T00:00:00"/>
    <x v="3"/>
    <d v="1899-12-30T21:32:00"/>
    <d v="1899-12-30T22:20:00"/>
    <x v="99"/>
    <n v="36.5"/>
    <n v="240"/>
    <x v="0"/>
    <n v="0"/>
    <n v="0"/>
    <n v="0"/>
    <x v="0"/>
    <x v="0"/>
  </r>
  <r>
    <d v="2014-04-21T00:00:00"/>
    <x v="1"/>
    <d v="1899-12-30T15:52:00"/>
    <d v="1899-12-30T16:03:00"/>
    <x v="20"/>
    <n v="36.6"/>
    <n v="0"/>
    <x v="3"/>
    <n v="0"/>
    <n v="0"/>
    <n v="1"/>
    <x v="0"/>
    <x v="0"/>
  </r>
  <r>
    <d v="2014-04-21T00:00:00"/>
    <x v="5"/>
    <d v="1899-12-30T17:08:00"/>
    <d v="1899-12-30T17:54:00"/>
    <x v="19"/>
    <n v="38.1"/>
    <n v="184"/>
    <x v="0"/>
    <n v="0"/>
    <n v="0"/>
    <n v="1"/>
    <x v="0"/>
    <x v="0"/>
  </r>
  <r>
    <d v="2014-04-21T00:00:00"/>
    <x v="5"/>
    <d v="1899-12-30T19:13:00"/>
    <d v="1899-12-30T20:05:00"/>
    <x v="80"/>
    <n v="36.299999999999997"/>
    <n v="208"/>
    <x v="0"/>
    <n v="0"/>
    <n v="0"/>
    <n v="1"/>
    <x v="0"/>
    <x v="0"/>
  </r>
  <r>
    <d v="2014-04-21T00:00:00"/>
    <x v="2"/>
    <d v="1899-12-30T07:57:00"/>
    <d v="1899-12-30T09:09:00"/>
    <x v="69"/>
    <n v="43.5"/>
    <n v="72"/>
    <x v="0"/>
    <n v="0"/>
    <n v="1"/>
    <n v="0"/>
    <x v="0"/>
    <x v="0"/>
  </r>
  <r>
    <d v="2014-04-22T00:00:00"/>
    <x v="2"/>
    <d v="1899-12-30T08:43:00"/>
    <d v="1899-12-30T09:08:00"/>
    <x v="4"/>
    <n v="40.9"/>
    <n v="25"/>
    <x v="1"/>
    <n v="0"/>
    <n v="1"/>
    <n v="0"/>
    <x v="0"/>
    <x v="0"/>
  </r>
  <r>
    <d v="2014-04-22T00:00:00"/>
    <x v="2"/>
    <d v="1899-12-30T18:19:00"/>
    <d v="1899-12-30T18:41:00"/>
    <x v="71"/>
    <n v="39.200000000000003"/>
    <n v="22"/>
    <x v="1"/>
    <n v="0"/>
    <n v="0"/>
    <n v="1"/>
    <x v="0"/>
    <x v="0"/>
  </r>
  <r>
    <d v="2014-04-23T00:00:00"/>
    <x v="2"/>
    <d v="1899-12-30T15:52:00"/>
    <d v="1899-12-30T16:17:00"/>
    <x v="4"/>
    <n v="39.200000000000003"/>
    <n v="25"/>
    <x v="1"/>
    <n v="0"/>
    <n v="0"/>
    <n v="1"/>
    <x v="0"/>
    <x v="0"/>
  </r>
  <r>
    <d v="2014-04-23T00:00:00"/>
    <x v="2"/>
    <d v="1899-12-30T16:17:00"/>
    <d v="1899-12-30T16:48:00"/>
    <x v="32"/>
    <n v="39.9"/>
    <n v="31"/>
    <x v="1"/>
    <n v="0"/>
    <n v="0"/>
    <n v="1"/>
    <x v="0"/>
    <x v="0"/>
  </r>
  <r>
    <d v="2014-04-23T00:00:00"/>
    <x v="2"/>
    <d v="1899-12-30T13:43:00"/>
    <d v="1899-12-30T14:10:00"/>
    <x v="33"/>
    <n v="41.9"/>
    <n v="27"/>
    <x v="1"/>
    <n v="0"/>
    <n v="0"/>
    <n v="0"/>
    <x v="0"/>
    <x v="0"/>
  </r>
  <r>
    <d v="2014-04-23T00:00:00"/>
    <x v="2"/>
    <d v="1899-12-30T18:34:00"/>
    <d v="1899-12-30T20:08:00"/>
    <x v="100"/>
    <n v="34.200000000000003"/>
    <n v="94"/>
    <x v="2"/>
    <n v="1"/>
    <n v="0"/>
    <n v="1"/>
    <x v="0"/>
    <x v="1"/>
  </r>
  <r>
    <d v="2014-04-24T00:00:00"/>
    <x v="3"/>
    <d v="1899-12-30T12:55:00"/>
    <d v="1899-12-31T00:30:00"/>
    <x v="101"/>
    <n v="27.4"/>
    <n v="3475"/>
    <x v="2"/>
    <n v="1"/>
    <n v="0"/>
    <n v="1"/>
    <x v="0"/>
    <x v="1"/>
  </r>
  <r>
    <d v="2014-04-24T00:00:00"/>
    <x v="0"/>
    <d v="1899-12-30T14:08:00"/>
    <d v="1899-12-30T16:15:00"/>
    <x v="102"/>
    <n v="28.2"/>
    <n v="254"/>
    <x v="2"/>
    <n v="1"/>
    <n v="0"/>
    <n v="1"/>
    <x v="0"/>
    <x v="1"/>
  </r>
  <r>
    <d v="2014-04-24T00:00:00"/>
    <x v="0"/>
    <d v="1899-12-30T20:15:00"/>
    <d v="1899-12-30T20:37:00"/>
    <x v="71"/>
    <n v="26.6"/>
    <n v="44"/>
    <x v="1"/>
    <n v="1"/>
    <n v="0"/>
    <n v="0"/>
    <x v="0"/>
    <x v="0"/>
  </r>
  <r>
    <d v="2014-04-25T00:00:00"/>
    <x v="0"/>
    <d v="1899-12-30T17:58:00"/>
    <d v="1899-12-30T19:12:00"/>
    <x v="26"/>
    <n v="11.1"/>
    <n v="148"/>
    <x v="0"/>
    <n v="0"/>
    <n v="0"/>
    <n v="1"/>
    <x v="0"/>
    <x v="0"/>
  </r>
  <r>
    <d v="2014-04-25T00:00:00"/>
    <x v="2"/>
    <d v="1899-12-30T11:22:00"/>
    <d v="1899-12-30T12:08:00"/>
    <x v="19"/>
    <n v="49.8"/>
    <n v="46"/>
    <x v="0"/>
    <n v="0"/>
    <n v="0"/>
    <n v="0"/>
    <x v="0"/>
    <x v="0"/>
  </r>
  <r>
    <d v="2014-04-25T00:00:00"/>
    <x v="2"/>
    <d v="1899-12-30T18:18:00"/>
    <d v="1899-12-30T18:35:00"/>
    <x v="12"/>
    <n v="14.2"/>
    <n v="17"/>
    <x v="1"/>
    <n v="0"/>
    <n v="0"/>
    <n v="1"/>
    <x v="0"/>
    <x v="0"/>
  </r>
  <r>
    <d v="2014-04-25T00:00:00"/>
    <x v="5"/>
    <d v="1899-12-30T18:24:00"/>
    <d v="1899-12-30T19:00:00"/>
    <x v="85"/>
    <n v="44"/>
    <n v="144"/>
    <x v="1"/>
    <n v="0"/>
    <n v="0"/>
    <n v="1"/>
    <x v="0"/>
    <x v="0"/>
  </r>
  <r>
    <d v="2014-04-25T00:00:00"/>
    <x v="2"/>
    <d v="1899-12-30T13:19:00"/>
    <d v="1899-12-30T13:46:00"/>
    <x v="33"/>
    <n v="44"/>
    <n v="27"/>
    <x v="1"/>
    <n v="0"/>
    <n v="0"/>
    <n v="0"/>
    <x v="0"/>
    <x v="0"/>
  </r>
  <r>
    <d v="2014-04-25T00:00:00"/>
    <x v="2"/>
    <d v="1899-12-30T20:56:00"/>
    <d v="1899-12-30T21:32:00"/>
    <x v="85"/>
    <n v="39.9"/>
    <n v="36"/>
    <x v="1"/>
    <n v="0"/>
    <n v="0"/>
    <n v="0"/>
    <x v="0"/>
    <x v="0"/>
  </r>
  <r>
    <d v="2014-04-28T00:00:00"/>
    <x v="1"/>
    <d v="1899-12-30T12:20:00"/>
    <d v="1899-12-30T12:44:00"/>
    <x v="37"/>
    <n v="45.8"/>
    <n v="0"/>
    <x v="1"/>
    <n v="0"/>
    <n v="0"/>
    <n v="0"/>
    <x v="0"/>
    <x v="0"/>
  </r>
  <r>
    <d v="2014-04-28T00:00:00"/>
    <x v="2"/>
    <d v="1899-12-30T14:13:00"/>
    <d v="1899-12-30T14:43:00"/>
    <x v="43"/>
    <n v="1.9"/>
    <n v="30"/>
    <x v="1"/>
    <n v="0"/>
    <n v="0"/>
    <n v="0"/>
    <x v="0"/>
    <x v="0"/>
  </r>
  <r>
    <d v="2014-04-29T00:00:00"/>
    <x v="2"/>
    <d v="1899-12-30T18:23:00"/>
    <d v="1899-12-30T18:56:00"/>
    <x v="23"/>
    <n v="41.9"/>
    <n v="33"/>
    <x v="1"/>
    <n v="0"/>
    <n v="0"/>
    <n v="1"/>
    <x v="0"/>
    <x v="0"/>
  </r>
  <r>
    <d v="2014-04-29T00:00:00"/>
    <x v="2"/>
    <d v="1899-12-30T16:48:00"/>
    <d v="1899-12-30T17:35:00"/>
    <x v="18"/>
    <n v="45.8"/>
    <n v="47"/>
    <x v="0"/>
    <n v="0"/>
    <n v="0"/>
    <n v="1"/>
    <x v="0"/>
    <x v="0"/>
  </r>
  <r>
    <d v="2014-04-29T00:00:00"/>
    <x v="0"/>
    <d v="1899-12-30T08:02:00"/>
    <d v="1899-12-30T09:06:00"/>
    <x v="77"/>
    <n v="24.6"/>
    <n v="128"/>
    <x v="0"/>
    <n v="0"/>
    <n v="1"/>
    <n v="0"/>
    <x v="0"/>
    <x v="0"/>
  </r>
  <r>
    <d v="2014-04-29T00:00:00"/>
    <x v="1"/>
    <d v="1899-12-30T12:58:00"/>
    <d v="1899-12-30T14:31:00"/>
    <x v="103"/>
    <n v="38.1"/>
    <n v="0"/>
    <x v="2"/>
    <n v="0"/>
    <n v="0"/>
    <n v="0"/>
    <x v="0"/>
    <x v="0"/>
  </r>
  <r>
    <d v="2014-04-29T00:00:00"/>
    <x v="2"/>
    <d v="1899-12-30T15:19:00"/>
    <d v="1899-12-30T15:46:00"/>
    <x v="33"/>
    <n v="38.1"/>
    <n v="27"/>
    <x v="1"/>
    <n v="0"/>
    <n v="0"/>
    <n v="1"/>
    <x v="0"/>
    <x v="0"/>
  </r>
  <r>
    <d v="2014-04-29T00:00:00"/>
    <x v="0"/>
    <d v="1899-12-30T12:16:00"/>
    <d v="1899-12-30T12:53:00"/>
    <x v="1"/>
    <n v="18.899999999999999"/>
    <n v="74"/>
    <x v="1"/>
    <n v="0"/>
    <n v="0"/>
    <n v="0"/>
    <x v="0"/>
    <x v="0"/>
  </r>
  <r>
    <d v="2014-04-30T00:00:00"/>
    <x v="2"/>
    <d v="1899-12-30T21:50:00"/>
    <d v="1899-12-30T22:15:00"/>
    <x v="4"/>
    <n v="48.4"/>
    <n v="25"/>
    <x v="1"/>
    <n v="0"/>
    <n v="0"/>
    <n v="0"/>
    <x v="0"/>
    <x v="0"/>
  </r>
  <r>
    <d v="2014-04-30T00:00:00"/>
    <x v="2"/>
    <d v="1899-12-30T17:21:00"/>
    <d v="1899-12-30T17:39:00"/>
    <x v="14"/>
    <n v="15.6"/>
    <n v="18"/>
    <x v="1"/>
    <n v="0"/>
    <n v="0"/>
    <n v="1"/>
    <x v="0"/>
    <x v="0"/>
  </r>
  <r>
    <d v="2014-05-01T00:00:00"/>
    <x v="1"/>
    <d v="1899-12-30T10:26:00"/>
    <d v="1899-12-30T10:41:00"/>
    <x v="27"/>
    <n v="26.3"/>
    <n v="0"/>
    <x v="1"/>
    <n v="1"/>
    <n v="0"/>
    <n v="0"/>
    <x v="0"/>
    <x v="0"/>
  </r>
  <r>
    <d v="2014-05-01T00:00:00"/>
    <x v="2"/>
    <d v="1899-12-30T15:12:00"/>
    <d v="1899-12-30T16:05:00"/>
    <x v="28"/>
    <n v="45.8"/>
    <n v="53"/>
    <x v="0"/>
    <n v="0"/>
    <n v="0"/>
    <n v="1"/>
    <x v="0"/>
    <x v="0"/>
  </r>
  <r>
    <d v="2014-05-01T00:00:00"/>
    <x v="2"/>
    <d v="1899-12-30T11:16:00"/>
    <d v="1899-12-30T11:39:00"/>
    <x v="7"/>
    <n v="44.5"/>
    <n v="23"/>
    <x v="1"/>
    <n v="0"/>
    <n v="0"/>
    <n v="0"/>
    <x v="0"/>
    <x v="0"/>
  </r>
  <r>
    <d v="2014-05-01T00:00:00"/>
    <x v="2"/>
    <d v="1899-12-30T18:02:00"/>
    <d v="1899-12-30T19:23:00"/>
    <x v="64"/>
    <n v="28.2"/>
    <n v="81"/>
    <x v="2"/>
    <n v="1"/>
    <n v="0"/>
    <n v="1"/>
    <x v="0"/>
    <x v="1"/>
  </r>
  <r>
    <d v="2014-05-01T00:00:00"/>
    <x v="2"/>
    <d v="1899-12-30T18:21:00"/>
    <d v="1899-12-30T19:15:00"/>
    <x v="0"/>
    <n v="16.5"/>
    <n v="54"/>
    <x v="0"/>
    <n v="0"/>
    <n v="0"/>
    <n v="1"/>
    <x v="0"/>
    <x v="0"/>
  </r>
  <r>
    <d v="2014-05-01T00:00:00"/>
    <x v="1"/>
    <d v="1899-12-30T18:06:00"/>
    <d v="1899-12-30T18:53:00"/>
    <x v="18"/>
    <n v="23.7"/>
    <n v="0"/>
    <x v="0"/>
    <n v="0"/>
    <n v="0"/>
    <n v="1"/>
    <x v="0"/>
    <x v="0"/>
  </r>
  <r>
    <d v="2014-05-02T00:00:00"/>
    <x v="2"/>
    <d v="1899-12-30T09:05:00"/>
    <d v="1899-12-30T09:26:00"/>
    <x v="16"/>
    <n v="14.2"/>
    <n v="21"/>
    <x v="1"/>
    <n v="0"/>
    <n v="1"/>
    <n v="0"/>
    <x v="0"/>
    <x v="0"/>
  </r>
  <r>
    <d v="2014-05-02T00:00:00"/>
    <x v="2"/>
    <d v="1899-12-30T15:31:00"/>
    <d v="1899-12-30T16:01:00"/>
    <x v="43"/>
    <n v="11.1"/>
    <n v="30"/>
    <x v="1"/>
    <n v="0"/>
    <n v="0"/>
    <n v="1"/>
    <x v="0"/>
    <x v="0"/>
  </r>
  <r>
    <d v="2014-05-02T00:00:00"/>
    <x v="2"/>
    <d v="1899-12-30T14:48:00"/>
    <d v="1899-12-30T15:14:00"/>
    <x v="13"/>
    <n v="28.4"/>
    <n v="26"/>
    <x v="1"/>
    <n v="1"/>
    <n v="0"/>
    <n v="1"/>
    <x v="0"/>
    <x v="1"/>
  </r>
  <r>
    <d v="2014-05-02T00:00:00"/>
    <x v="2"/>
    <d v="1899-12-30T16:19:00"/>
    <d v="1899-12-30T16:49:00"/>
    <x v="43"/>
    <n v="48.4"/>
    <n v="30"/>
    <x v="1"/>
    <n v="0"/>
    <n v="0"/>
    <n v="1"/>
    <x v="0"/>
    <x v="0"/>
  </r>
  <r>
    <d v="2014-05-02T00:00:00"/>
    <x v="2"/>
    <d v="1899-12-30T17:00:00"/>
    <d v="1899-12-30T17:36:00"/>
    <x v="85"/>
    <n v="44"/>
    <n v="36"/>
    <x v="1"/>
    <n v="0"/>
    <n v="0"/>
    <n v="1"/>
    <x v="0"/>
    <x v="0"/>
  </r>
  <r>
    <d v="2014-05-02T00:00:00"/>
    <x v="2"/>
    <d v="1899-12-30T17:42:00"/>
    <d v="1899-12-30T18:14:00"/>
    <x v="40"/>
    <n v="29.3"/>
    <n v="32"/>
    <x v="1"/>
    <n v="1"/>
    <n v="0"/>
    <n v="1"/>
    <x v="0"/>
    <x v="1"/>
  </r>
  <r>
    <d v="2014-05-05T00:00:00"/>
    <x v="2"/>
    <d v="1899-12-30T01:11:00"/>
    <d v="1899-12-30T02:19:00"/>
    <x v="67"/>
    <n v="14.2"/>
    <n v="68"/>
    <x v="0"/>
    <n v="0"/>
    <n v="0"/>
    <n v="0"/>
    <x v="0"/>
    <x v="0"/>
  </r>
  <r>
    <d v="2014-05-05T00:00:00"/>
    <x v="0"/>
    <d v="1899-12-30T17:52:00"/>
    <d v="1899-12-30T18:34:00"/>
    <x v="15"/>
    <n v="49.8"/>
    <n v="84"/>
    <x v="1"/>
    <n v="0"/>
    <n v="0"/>
    <n v="1"/>
    <x v="0"/>
    <x v="0"/>
  </r>
  <r>
    <d v="2014-05-06T00:00:00"/>
    <x v="1"/>
    <d v="1899-12-30T01:12:00"/>
    <d v="1899-12-30T01:30:00"/>
    <x v="14"/>
    <n v="23.2"/>
    <n v="0"/>
    <x v="1"/>
    <n v="0"/>
    <n v="0"/>
    <n v="0"/>
    <x v="0"/>
    <x v="0"/>
  </r>
  <r>
    <d v="2014-05-06T00:00:00"/>
    <x v="3"/>
    <d v="1899-12-30T04:44:00"/>
    <d v="1899-12-30T07:28:00"/>
    <x v="104"/>
    <n v="39.9"/>
    <n v="820"/>
    <x v="2"/>
    <n v="0"/>
    <n v="1"/>
    <n v="0"/>
    <x v="0"/>
    <x v="0"/>
  </r>
  <r>
    <d v="2014-05-06T00:00:00"/>
    <x v="1"/>
    <d v="1899-12-30T09:41:00"/>
    <d v="1899-12-30T10:11:00"/>
    <x v="43"/>
    <n v="36.299999999999997"/>
    <n v="0"/>
    <x v="1"/>
    <n v="0"/>
    <n v="1"/>
    <n v="0"/>
    <x v="0"/>
    <x v="0"/>
  </r>
  <r>
    <d v="2014-05-06T00:00:00"/>
    <x v="2"/>
    <d v="1899-12-30T18:17:00"/>
    <d v="1899-12-30T18:58:00"/>
    <x v="62"/>
    <n v="29.8"/>
    <n v="41"/>
    <x v="1"/>
    <n v="1"/>
    <n v="0"/>
    <n v="1"/>
    <x v="0"/>
    <x v="1"/>
  </r>
  <r>
    <d v="2014-05-07T00:00:00"/>
    <x v="1"/>
    <d v="1899-12-30T18:23:00"/>
    <d v="1899-12-30T18:43:00"/>
    <x v="5"/>
    <n v="38.1"/>
    <n v="0"/>
    <x v="1"/>
    <n v="0"/>
    <n v="0"/>
    <n v="1"/>
    <x v="0"/>
    <x v="0"/>
  </r>
  <r>
    <d v="2014-05-07T00:00:00"/>
    <x v="1"/>
    <d v="1899-12-30T14:37:00"/>
    <d v="1899-12-30T15:13:00"/>
    <x v="85"/>
    <n v="44"/>
    <n v="0"/>
    <x v="1"/>
    <n v="0"/>
    <n v="0"/>
    <n v="1"/>
    <x v="0"/>
    <x v="0"/>
  </r>
  <r>
    <d v="2014-05-07T00:00:00"/>
    <x v="0"/>
    <d v="1899-12-30T13:26:00"/>
    <d v="1899-12-30T13:52:00"/>
    <x v="13"/>
    <n v="11.1"/>
    <n v="52"/>
    <x v="1"/>
    <n v="0"/>
    <n v="0"/>
    <n v="0"/>
    <x v="0"/>
    <x v="0"/>
  </r>
  <r>
    <d v="2014-05-08T00:00:00"/>
    <x v="2"/>
    <d v="1899-12-30T14:45:00"/>
    <d v="1899-12-30T16:26:00"/>
    <x v="105"/>
    <n v="39.200000000000003"/>
    <n v="101"/>
    <x v="2"/>
    <n v="0"/>
    <n v="0"/>
    <n v="1"/>
    <x v="0"/>
    <x v="0"/>
  </r>
  <r>
    <d v="2014-05-08T00:00:00"/>
    <x v="2"/>
    <d v="1899-12-30T17:21:00"/>
    <d v="1899-12-30T17:43:00"/>
    <x v="71"/>
    <n v="44"/>
    <n v="22"/>
    <x v="1"/>
    <n v="0"/>
    <n v="0"/>
    <n v="1"/>
    <x v="0"/>
    <x v="0"/>
  </r>
  <r>
    <d v="2014-05-08T00:00:00"/>
    <x v="2"/>
    <d v="1899-12-30T18:22:00"/>
    <d v="1899-12-30T19:12:00"/>
    <x v="63"/>
    <n v="33.200000000000003"/>
    <n v="50"/>
    <x v="0"/>
    <n v="1"/>
    <n v="0"/>
    <n v="1"/>
    <x v="0"/>
    <x v="1"/>
  </r>
  <r>
    <d v="2014-05-08T00:00:00"/>
    <x v="1"/>
    <d v="1899-12-30T19:20:00"/>
    <d v="1899-12-30T22:24:00"/>
    <x v="106"/>
    <n v="51.9"/>
    <n v="0"/>
    <x v="2"/>
    <n v="0"/>
    <n v="0"/>
    <n v="1"/>
    <x v="0"/>
    <x v="0"/>
  </r>
  <r>
    <d v="2014-05-08T00:00:00"/>
    <x v="2"/>
    <d v="1899-12-30T15:08:00"/>
    <d v="1899-12-30T15:53:00"/>
    <x v="25"/>
    <n v="36.200000000000003"/>
    <n v="45"/>
    <x v="0"/>
    <n v="0"/>
    <n v="0"/>
    <n v="1"/>
    <x v="0"/>
    <x v="0"/>
  </r>
  <r>
    <d v="2014-05-08T00:00:00"/>
    <x v="2"/>
    <d v="1899-12-30T09:50:00"/>
    <d v="1899-12-30T11:29:00"/>
    <x v="107"/>
    <n v="18.899999999999999"/>
    <n v="99"/>
    <x v="2"/>
    <n v="0"/>
    <n v="1"/>
    <n v="0"/>
    <x v="0"/>
    <x v="0"/>
  </r>
  <r>
    <d v="2014-05-09T00:00:00"/>
    <x v="2"/>
    <d v="1899-12-30T17:22:00"/>
    <d v="1899-12-30T18:15:00"/>
    <x v="28"/>
    <n v="36.200000000000003"/>
    <n v="53"/>
    <x v="0"/>
    <n v="0"/>
    <n v="0"/>
    <n v="1"/>
    <x v="0"/>
    <x v="0"/>
  </r>
  <r>
    <d v="2014-05-09T00:00:00"/>
    <x v="1"/>
    <d v="1899-12-30T15:32:00"/>
    <d v="1899-12-30T15:54:00"/>
    <x v="71"/>
    <n v="35"/>
    <n v="0"/>
    <x v="1"/>
    <n v="1"/>
    <n v="0"/>
    <n v="1"/>
    <x v="0"/>
    <x v="1"/>
  </r>
  <r>
    <d v="2014-05-12T00:00:00"/>
    <x v="2"/>
    <d v="1899-12-30T16:21:00"/>
    <d v="1899-12-30T16:48:00"/>
    <x v="33"/>
    <n v="34.200000000000003"/>
    <n v="27"/>
    <x v="1"/>
    <n v="1"/>
    <n v="0"/>
    <n v="1"/>
    <x v="0"/>
    <x v="1"/>
  </r>
  <r>
    <d v="2014-05-13T00:00:00"/>
    <x v="2"/>
    <d v="1899-12-30T05:36:00"/>
    <d v="1899-12-30T06:25:00"/>
    <x v="75"/>
    <n v="39.9"/>
    <n v="49"/>
    <x v="0"/>
    <n v="0"/>
    <n v="1"/>
    <n v="0"/>
    <x v="0"/>
    <x v="0"/>
  </r>
  <r>
    <d v="2014-05-13T00:00:00"/>
    <x v="2"/>
    <d v="1899-12-30T14:57:00"/>
    <d v="1899-12-30T15:24:00"/>
    <x v="33"/>
    <n v="51.9"/>
    <n v="27"/>
    <x v="1"/>
    <n v="0"/>
    <n v="0"/>
    <n v="1"/>
    <x v="0"/>
    <x v="0"/>
  </r>
  <r>
    <d v="2014-05-13T00:00:00"/>
    <x v="2"/>
    <d v="1899-12-30T05:03:00"/>
    <d v="1899-12-30T06:29:00"/>
    <x v="98"/>
    <n v="41.9"/>
    <n v="86"/>
    <x v="2"/>
    <n v="0"/>
    <n v="1"/>
    <n v="0"/>
    <x v="0"/>
    <x v="0"/>
  </r>
  <r>
    <d v="2014-05-13T00:00:00"/>
    <x v="2"/>
    <d v="1899-12-30T15:27:00"/>
    <d v="1899-12-30T16:56:00"/>
    <x v="108"/>
    <n v="29.3"/>
    <n v="89"/>
    <x v="2"/>
    <n v="1"/>
    <n v="0"/>
    <n v="1"/>
    <x v="0"/>
    <x v="1"/>
  </r>
  <r>
    <d v="2014-05-13T00:00:00"/>
    <x v="0"/>
    <d v="1899-12-30T10:32:00"/>
    <d v="1899-12-30T10:59:00"/>
    <x v="33"/>
    <n v="25.2"/>
    <n v="54"/>
    <x v="1"/>
    <n v="1"/>
    <n v="0"/>
    <n v="0"/>
    <x v="0"/>
    <x v="0"/>
  </r>
  <r>
    <d v="2014-05-14T00:00:00"/>
    <x v="2"/>
    <d v="1899-12-30T16:29:00"/>
    <d v="1899-12-30T17:21:00"/>
    <x v="80"/>
    <n v="39.9"/>
    <n v="52"/>
    <x v="0"/>
    <n v="0"/>
    <n v="0"/>
    <n v="1"/>
    <x v="0"/>
    <x v="0"/>
  </r>
  <r>
    <d v="2014-05-14T00:00:00"/>
    <x v="2"/>
    <d v="1899-12-30T05:33:00"/>
    <d v="1899-12-30T05:49:00"/>
    <x v="21"/>
    <n v="11.1"/>
    <n v="16"/>
    <x v="1"/>
    <n v="0"/>
    <n v="1"/>
    <n v="0"/>
    <x v="0"/>
    <x v="0"/>
  </r>
  <r>
    <d v="2014-05-14T00:00:00"/>
    <x v="1"/>
    <d v="1899-12-30T08:43:00"/>
    <d v="1899-12-30T09:48:00"/>
    <x v="109"/>
    <n v="32.9"/>
    <n v="0"/>
    <x v="0"/>
    <n v="1"/>
    <n v="1"/>
    <n v="0"/>
    <x v="1"/>
    <x v="0"/>
  </r>
  <r>
    <d v="2014-05-14T00:00:00"/>
    <x v="1"/>
    <d v="1899-12-30T21:56:00"/>
    <d v="1899-12-31T02:08:00"/>
    <x v="110"/>
    <n v="20.3"/>
    <n v="0"/>
    <x v="2"/>
    <n v="0"/>
    <n v="0"/>
    <n v="0"/>
    <x v="0"/>
    <x v="0"/>
  </r>
  <r>
    <d v="2014-05-14T00:00:00"/>
    <x v="2"/>
    <d v="1899-12-30T17:19:00"/>
    <d v="1899-12-30T17:51:00"/>
    <x v="40"/>
    <n v="38.1"/>
    <n v="32"/>
    <x v="1"/>
    <n v="0"/>
    <n v="0"/>
    <n v="1"/>
    <x v="0"/>
    <x v="0"/>
  </r>
  <r>
    <d v="2014-05-14T00:00:00"/>
    <x v="2"/>
    <d v="1899-12-30T17:32:00"/>
    <d v="1899-12-30T18:58:00"/>
    <x v="98"/>
    <n v="44"/>
    <n v="86"/>
    <x v="2"/>
    <n v="0"/>
    <n v="0"/>
    <n v="1"/>
    <x v="0"/>
    <x v="0"/>
  </r>
  <r>
    <d v="2014-05-14T00:00:00"/>
    <x v="2"/>
    <d v="1899-12-30T05:54:00"/>
    <d v="1899-12-30T06:53:00"/>
    <x v="94"/>
    <n v="44.5"/>
    <n v="59"/>
    <x v="0"/>
    <n v="0"/>
    <n v="1"/>
    <n v="0"/>
    <x v="0"/>
    <x v="0"/>
  </r>
  <r>
    <d v="2014-05-15T00:00:00"/>
    <x v="2"/>
    <d v="1899-12-30T17:14:00"/>
    <d v="1899-12-30T20:17:00"/>
    <x v="111"/>
    <n v="34.200000000000003"/>
    <n v="183"/>
    <x v="2"/>
    <n v="1"/>
    <n v="0"/>
    <n v="1"/>
    <x v="0"/>
    <x v="1"/>
  </r>
  <r>
    <d v="2014-05-15T00:00:00"/>
    <x v="2"/>
    <d v="1899-12-30T18:27:00"/>
    <d v="1899-12-30T18:58:00"/>
    <x v="32"/>
    <n v="45.8"/>
    <n v="31"/>
    <x v="1"/>
    <n v="0"/>
    <n v="0"/>
    <n v="1"/>
    <x v="0"/>
    <x v="0"/>
  </r>
  <r>
    <d v="2014-05-15T00:00:00"/>
    <x v="2"/>
    <d v="1899-12-30T17:37:00"/>
    <d v="1899-12-30T17:57:00"/>
    <x v="5"/>
    <n v="36.799999999999997"/>
    <n v="20"/>
    <x v="1"/>
    <n v="0"/>
    <n v="0"/>
    <n v="1"/>
    <x v="0"/>
    <x v="0"/>
  </r>
  <r>
    <d v="2014-05-15T00:00:00"/>
    <x v="2"/>
    <d v="1899-12-30T15:05:00"/>
    <d v="1899-12-30T15:37:00"/>
    <x v="40"/>
    <n v="29.8"/>
    <n v="32"/>
    <x v="1"/>
    <n v="1"/>
    <n v="0"/>
    <n v="1"/>
    <x v="0"/>
    <x v="1"/>
  </r>
  <r>
    <d v="2014-05-15T00:00:00"/>
    <x v="2"/>
    <d v="1899-12-30T06:56:00"/>
    <d v="1899-12-30T07:52:00"/>
    <x v="24"/>
    <n v="11.1"/>
    <n v="56"/>
    <x v="0"/>
    <n v="0"/>
    <n v="1"/>
    <n v="0"/>
    <x v="0"/>
    <x v="0"/>
  </r>
  <r>
    <d v="2014-05-15T00:00:00"/>
    <x v="2"/>
    <d v="1899-12-30T14:22:00"/>
    <d v="1899-12-30T18:25:00"/>
    <x v="112"/>
    <n v="48.4"/>
    <n v="243"/>
    <x v="2"/>
    <n v="0"/>
    <n v="0"/>
    <n v="1"/>
    <x v="0"/>
    <x v="0"/>
  </r>
  <r>
    <d v="2014-05-16T00:00:00"/>
    <x v="2"/>
    <d v="1899-12-30T18:33:00"/>
    <d v="1899-12-30T19:56:00"/>
    <x v="91"/>
    <n v="39.9"/>
    <n v="83"/>
    <x v="2"/>
    <n v="0"/>
    <n v="0"/>
    <n v="1"/>
    <x v="0"/>
    <x v="0"/>
  </r>
  <r>
    <d v="2014-05-16T00:00:00"/>
    <x v="1"/>
    <s v="Not found"/>
    <m/>
    <x v="17"/>
    <m/>
    <n v="0"/>
    <x v="3"/>
    <n v="0"/>
    <n v="0"/>
    <n v="0"/>
    <x v="0"/>
    <x v="0"/>
  </r>
  <r>
    <d v="2014-05-16T00:00:00"/>
    <x v="1"/>
    <d v="1899-12-30T07:53:00"/>
    <d v="1899-12-30T08:21:00"/>
    <x v="30"/>
    <n v="28.5"/>
    <n v="0"/>
    <x v="1"/>
    <n v="1"/>
    <n v="1"/>
    <n v="0"/>
    <x v="1"/>
    <x v="0"/>
  </r>
  <r>
    <d v="2014-05-16T00:00:00"/>
    <x v="2"/>
    <d v="1899-12-30T18:33:00"/>
    <d v="1899-12-30T19:56:00"/>
    <x v="91"/>
    <n v="39.9"/>
    <n v="83"/>
    <x v="2"/>
    <n v="0"/>
    <n v="0"/>
    <n v="1"/>
    <x v="0"/>
    <x v="0"/>
  </r>
  <r>
    <d v="2014-05-19T00:00:00"/>
    <x v="3"/>
    <d v="1899-12-30T13:38:00"/>
    <d v="1899-12-30T15:32:00"/>
    <x v="44"/>
    <n v="14.2"/>
    <n v="570"/>
    <x v="2"/>
    <n v="0"/>
    <n v="0"/>
    <n v="1"/>
    <x v="0"/>
    <x v="0"/>
  </r>
  <r>
    <d v="2014-05-19T00:00:00"/>
    <x v="4"/>
    <d v="1899-12-30T14:44:00"/>
    <d v="1899-12-30T15:34:00"/>
    <x v="63"/>
    <n v="35"/>
    <n v="150"/>
    <x v="0"/>
    <n v="1"/>
    <n v="0"/>
    <n v="1"/>
    <x v="0"/>
    <x v="1"/>
  </r>
  <r>
    <d v="2014-05-19T00:00:00"/>
    <x v="0"/>
    <d v="1899-12-30T17:43:00"/>
    <d v="1899-12-30T18:02:00"/>
    <x v="2"/>
    <n v="15.6"/>
    <n v="38"/>
    <x v="1"/>
    <n v="0"/>
    <n v="0"/>
    <n v="1"/>
    <x v="0"/>
    <x v="0"/>
  </r>
  <r>
    <d v="2014-05-20T00:00:00"/>
    <x v="0"/>
    <d v="1899-12-30T05:51:00"/>
    <d v="1899-12-30T06:14:00"/>
    <x v="7"/>
    <n v="25.8"/>
    <n v="46"/>
    <x v="1"/>
    <n v="1"/>
    <n v="1"/>
    <n v="0"/>
    <x v="1"/>
    <x v="0"/>
  </r>
  <r>
    <d v="2014-05-20T00:00:00"/>
    <x v="2"/>
    <d v="1899-12-30T17:52:00"/>
    <d v="1899-12-30T18:27:00"/>
    <x v="52"/>
    <n v="38.1"/>
    <n v="35"/>
    <x v="1"/>
    <n v="0"/>
    <n v="0"/>
    <n v="1"/>
    <x v="0"/>
    <x v="0"/>
  </r>
  <r>
    <d v="2014-05-20T00:00:00"/>
    <x v="2"/>
    <d v="1899-12-30T17:23:00"/>
    <d v="1899-12-30T18:02:00"/>
    <x v="68"/>
    <n v="44.5"/>
    <n v="39"/>
    <x v="1"/>
    <n v="0"/>
    <n v="0"/>
    <n v="1"/>
    <x v="0"/>
    <x v="0"/>
  </r>
  <r>
    <d v="2014-05-20T00:00:00"/>
    <x v="1"/>
    <d v="1899-12-30T13:09:00"/>
    <d v="1899-12-30T13:33:00"/>
    <x v="37"/>
    <n v="30"/>
    <n v="0"/>
    <x v="1"/>
    <n v="1"/>
    <n v="0"/>
    <n v="0"/>
    <x v="0"/>
    <x v="0"/>
  </r>
  <r>
    <d v="2014-05-21T00:00:00"/>
    <x v="2"/>
    <d v="1899-12-30T11:48:00"/>
    <d v="1899-12-30T12:33:00"/>
    <x v="25"/>
    <n v="35.5"/>
    <n v="45"/>
    <x v="0"/>
    <n v="1"/>
    <n v="0"/>
    <n v="0"/>
    <x v="0"/>
    <x v="0"/>
  </r>
  <r>
    <d v="2014-05-21T00:00:00"/>
    <x v="2"/>
    <d v="1899-12-30T16:36:00"/>
    <d v="1899-12-30T17:33:00"/>
    <x v="11"/>
    <n v="34.200000000000003"/>
    <n v="57"/>
    <x v="0"/>
    <n v="1"/>
    <n v="0"/>
    <n v="1"/>
    <x v="0"/>
    <x v="1"/>
  </r>
  <r>
    <d v="2014-05-22T00:00:00"/>
    <x v="2"/>
    <d v="1899-12-30T18:37:00"/>
    <d v="1899-12-30T20:27:00"/>
    <x v="113"/>
    <n v="44"/>
    <n v="110"/>
    <x v="2"/>
    <n v="0"/>
    <n v="0"/>
    <n v="1"/>
    <x v="0"/>
    <x v="0"/>
  </r>
  <r>
    <d v="2014-05-22T00:00:00"/>
    <x v="0"/>
    <d v="1899-12-30T16:56:00"/>
    <d v="1899-12-30T17:48:00"/>
    <x v="80"/>
    <n v="14.2"/>
    <n v="104"/>
    <x v="0"/>
    <n v="0"/>
    <n v="0"/>
    <n v="1"/>
    <x v="0"/>
    <x v="0"/>
  </r>
  <r>
    <d v="2014-05-23T00:00:00"/>
    <x v="1"/>
    <m/>
    <m/>
    <x v="17"/>
    <m/>
    <n v="0"/>
    <x v="3"/>
    <n v="0"/>
    <n v="0"/>
    <n v="0"/>
    <x v="0"/>
    <x v="0"/>
  </r>
  <r>
    <d v="2014-05-23T00:00:00"/>
    <x v="2"/>
    <d v="1899-12-30T14:21:00"/>
    <d v="1899-12-30T14:48:00"/>
    <x v="33"/>
    <n v="51.9"/>
    <n v="27"/>
    <x v="1"/>
    <n v="0"/>
    <n v="0"/>
    <n v="0"/>
    <x v="0"/>
    <x v="0"/>
  </r>
  <r>
    <d v="2014-05-23T00:00:00"/>
    <x v="1"/>
    <d v="1899-12-30T16:30:00"/>
    <d v="1899-12-30T16:48:00"/>
    <x v="14"/>
    <n v="22.5"/>
    <n v="0"/>
    <x v="1"/>
    <n v="0"/>
    <n v="0"/>
    <n v="1"/>
    <x v="0"/>
    <x v="0"/>
  </r>
  <r>
    <d v="2014-05-23T00:00:00"/>
    <x v="2"/>
    <d v="1899-12-30T18:33:00"/>
    <d v="1899-12-30T19:01:00"/>
    <x v="30"/>
    <n v="29.8"/>
    <n v="28"/>
    <x v="1"/>
    <n v="1"/>
    <n v="0"/>
    <n v="1"/>
    <x v="0"/>
    <x v="1"/>
  </r>
  <r>
    <d v="2014-05-23T00:00:00"/>
    <x v="0"/>
    <d v="1899-12-30T18:47:00"/>
    <d v="1899-12-30T20:02:00"/>
    <x v="78"/>
    <n v="52"/>
    <n v="150"/>
    <x v="2"/>
    <n v="0"/>
    <n v="0"/>
    <n v="1"/>
    <x v="0"/>
    <x v="0"/>
  </r>
  <r>
    <d v="2014-05-26T00:00:00"/>
    <x v="2"/>
    <d v="1899-12-30T08:33:00"/>
    <d v="1899-12-30T08:55:00"/>
    <x v="71"/>
    <n v="48.4"/>
    <n v="22"/>
    <x v="1"/>
    <n v="0"/>
    <n v="1"/>
    <n v="0"/>
    <x v="0"/>
    <x v="0"/>
  </r>
  <r>
    <d v="2014-05-26T00:00:00"/>
    <x v="2"/>
    <d v="1899-12-30T04:04:00"/>
    <d v="1899-12-30T05:20:00"/>
    <x v="34"/>
    <n v="26.9"/>
    <n v="76"/>
    <x v="2"/>
    <n v="1"/>
    <n v="1"/>
    <n v="0"/>
    <x v="1"/>
    <x v="0"/>
  </r>
  <r>
    <d v="2014-05-27T00:00:00"/>
    <x v="0"/>
    <d v="1899-12-30T18:10:00"/>
    <d v="1899-12-30T20:06:00"/>
    <x v="114"/>
    <n v="33.200000000000003"/>
    <n v="232"/>
    <x v="2"/>
    <n v="1"/>
    <n v="0"/>
    <n v="1"/>
    <x v="0"/>
    <x v="1"/>
  </r>
  <r>
    <d v="2014-05-27T00:00:00"/>
    <x v="2"/>
    <d v="1899-12-30T00:37:00"/>
    <d v="1899-12-30T00:56:00"/>
    <x v="2"/>
    <n v="39.200000000000003"/>
    <n v="19"/>
    <x v="1"/>
    <n v="0"/>
    <n v="0"/>
    <n v="0"/>
    <x v="0"/>
    <x v="0"/>
  </r>
  <r>
    <d v="2014-05-27T00:00:00"/>
    <x v="2"/>
    <d v="1899-12-30T09:23:00"/>
    <d v="1899-12-30T09:51:00"/>
    <x v="30"/>
    <n v="16.8"/>
    <n v="28"/>
    <x v="1"/>
    <n v="0"/>
    <n v="1"/>
    <n v="0"/>
    <x v="0"/>
    <x v="0"/>
  </r>
  <r>
    <d v="2014-05-27T00:00:00"/>
    <x v="2"/>
    <d v="1899-12-30T08:40:00"/>
    <d v="1899-12-30T09:16:00"/>
    <x v="85"/>
    <n v="44"/>
    <n v="36"/>
    <x v="1"/>
    <n v="0"/>
    <n v="1"/>
    <n v="0"/>
    <x v="0"/>
    <x v="0"/>
  </r>
  <r>
    <d v="2014-05-27T00:00:00"/>
    <x v="2"/>
    <d v="1899-12-30T13:18:00"/>
    <d v="1899-12-30T14:12:00"/>
    <x v="0"/>
    <n v="45.8"/>
    <n v="54"/>
    <x v="0"/>
    <n v="0"/>
    <n v="0"/>
    <n v="0"/>
    <x v="0"/>
    <x v="0"/>
  </r>
  <r>
    <d v="2014-05-27T00:00:00"/>
    <x v="2"/>
    <d v="1899-12-30T09:30:00"/>
    <d v="1899-12-30T09:58:00"/>
    <x v="30"/>
    <n v="16.8"/>
    <n v="28"/>
    <x v="1"/>
    <n v="0"/>
    <n v="1"/>
    <n v="0"/>
    <x v="0"/>
    <x v="0"/>
  </r>
  <r>
    <d v="2014-05-27T00:00:00"/>
    <x v="2"/>
    <d v="1899-12-30T08:37:00"/>
    <d v="1899-12-30T10:26:00"/>
    <x v="115"/>
    <n v="44"/>
    <n v="109"/>
    <x v="2"/>
    <n v="0"/>
    <n v="1"/>
    <n v="0"/>
    <x v="0"/>
    <x v="0"/>
  </r>
  <r>
    <d v="2014-05-28T00:00:00"/>
    <x v="2"/>
    <d v="1899-12-30T18:43:00"/>
    <d v="1899-12-30T19:25:00"/>
    <x v="15"/>
    <n v="34.200000000000003"/>
    <n v="42"/>
    <x v="1"/>
    <n v="1"/>
    <n v="0"/>
    <n v="1"/>
    <x v="0"/>
    <x v="1"/>
  </r>
  <r>
    <d v="2014-05-29T00:00:00"/>
    <x v="1"/>
    <d v="1899-12-30T14:28:00"/>
    <d v="1899-12-30T14:33:00"/>
    <x v="10"/>
    <n v="36.200000000000003"/>
    <n v="0"/>
    <x v="3"/>
    <n v="0"/>
    <n v="0"/>
    <n v="0"/>
    <x v="0"/>
    <x v="0"/>
  </r>
  <r>
    <d v="2014-05-29T00:00:00"/>
    <x v="1"/>
    <d v="1899-12-30T14:16:00"/>
    <d v="1899-12-30T14:50:00"/>
    <x v="45"/>
    <n v="39.200000000000003"/>
    <n v="0"/>
    <x v="1"/>
    <n v="0"/>
    <n v="0"/>
    <n v="0"/>
    <x v="0"/>
    <x v="0"/>
  </r>
  <r>
    <d v="2014-05-29T00:00:00"/>
    <x v="2"/>
    <d v="1899-12-30T17:02:00"/>
    <d v="1899-12-30T18:07:00"/>
    <x v="109"/>
    <n v="45.8"/>
    <n v="65"/>
    <x v="0"/>
    <n v="0"/>
    <n v="0"/>
    <n v="1"/>
    <x v="0"/>
    <x v="0"/>
  </r>
  <r>
    <d v="2014-05-30T00:00:00"/>
    <x v="0"/>
    <d v="1899-12-30T19:38:00"/>
    <d v="1899-12-30T20:16:00"/>
    <x v="41"/>
    <n v="41.1"/>
    <n v="76"/>
    <x v="1"/>
    <n v="0"/>
    <n v="0"/>
    <n v="1"/>
    <x v="0"/>
    <x v="0"/>
  </r>
  <r>
    <d v="2014-05-30T00:00:00"/>
    <x v="2"/>
    <d v="1899-12-30T17:32:00"/>
    <d v="1899-12-30T17:57:00"/>
    <x v="4"/>
    <n v="32.200000000000003"/>
    <n v="25"/>
    <x v="1"/>
    <n v="1"/>
    <n v="0"/>
    <n v="1"/>
    <x v="0"/>
    <x v="1"/>
  </r>
  <r>
    <d v="2014-05-30T00:00:00"/>
    <x v="2"/>
    <d v="1899-12-30T14:50:00"/>
    <d v="1899-12-30T15:08:00"/>
    <x v="14"/>
    <n v="31.1"/>
    <n v="18"/>
    <x v="1"/>
    <n v="1"/>
    <n v="0"/>
    <n v="1"/>
    <x v="0"/>
    <x v="1"/>
  </r>
  <r>
    <d v="2014-05-30T00:00:00"/>
    <x v="0"/>
    <d v="1899-12-30T01:06:00"/>
    <d v="1899-12-30T01:33:00"/>
    <x v="33"/>
    <n v="16"/>
    <n v="54"/>
    <x v="1"/>
    <n v="0"/>
    <n v="0"/>
    <n v="0"/>
    <x v="0"/>
    <x v="0"/>
  </r>
  <r>
    <m/>
    <x v="6"/>
    <m/>
    <m/>
    <x v="17"/>
    <m/>
    <m/>
    <x v="4"/>
    <m/>
    <m/>
    <m/>
    <x v="2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77">
  <r>
    <d v="2014-01-01T00:00:00"/>
    <x v="0"/>
    <d v="1899-12-30T11:02:00"/>
    <d v="1899-12-30T11:50:00"/>
    <x v="0"/>
    <n v="25.6"/>
    <n v="0"/>
    <x v="0"/>
    <n v="1"/>
    <n v="0"/>
    <n v="0"/>
    <x v="0"/>
    <x v="0"/>
  </r>
  <r>
    <d v="2014-01-01T00:00:00"/>
    <x v="1"/>
    <d v="1899-12-30T12:32:00"/>
    <d v="1899-12-30T13:32:00"/>
    <x v="1"/>
    <n v="36.700000000000003"/>
    <n v="60"/>
    <x v="0"/>
    <n v="0"/>
    <n v="0"/>
    <n v="0"/>
    <x v="0"/>
    <x v="0"/>
  </r>
  <r>
    <d v="2014-01-01T00:00:00"/>
    <x v="1"/>
    <d v="1899-12-30T13:55:00"/>
    <d v="1899-12-30T14:57:00"/>
    <x v="2"/>
    <n v="43.5"/>
    <n v="62"/>
    <x v="0"/>
    <n v="0"/>
    <n v="0"/>
    <n v="0"/>
    <x v="0"/>
    <x v="0"/>
  </r>
  <r>
    <d v="2014-01-01T00:00:00"/>
    <x v="2"/>
    <d v="1899-12-30T06:12:00"/>
    <d v="1899-12-30T06:49:00"/>
    <x v="3"/>
    <n v="0"/>
    <n v="74"/>
    <x v="1"/>
    <n v="0"/>
    <n v="1"/>
    <n v="0"/>
    <x v="0"/>
    <x v="0"/>
  </r>
  <r>
    <d v="2014-01-02T00:00:00"/>
    <x v="1"/>
    <d v="1899-12-30T14:25:00"/>
    <d v="1899-12-30T15:05:00"/>
    <x v="4"/>
    <n v="38.1"/>
    <n v="40"/>
    <x v="1"/>
    <n v="0"/>
    <n v="0"/>
    <n v="1"/>
    <x v="0"/>
    <x v="0"/>
  </r>
  <r>
    <d v="2014-01-02T00:00:00"/>
    <x v="2"/>
    <d v="1899-12-30T11:27:00"/>
    <d v="1899-12-30T12:24:00"/>
    <x v="5"/>
    <n v="33.200000000000003"/>
    <n v="114"/>
    <x v="0"/>
    <n v="1"/>
    <n v="0"/>
    <n v="0"/>
    <x v="0"/>
    <x v="0"/>
  </r>
  <r>
    <d v="2014-01-02T00:00:00"/>
    <x v="1"/>
    <d v="1899-12-30T15:00:00"/>
    <d v="1899-12-30T15:55:00"/>
    <x v="6"/>
    <n v="41.9"/>
    <n v="55"/>
    <x v="0"/>
    <n v="0"/>
    <n v="0"/>
    <n v="1"/>
    <x v="0"/>
    <x v="0"/>
  </r>
  <r>
    <d v="2014-01-02T00:00:00"/>
    <x v="1"/>
    <d v="1899-12-30T14:13:00"/>
    <d v="1899-12-30T15:36:00"/>
    <x v="7"/>
    <n v="25.3"/>
    <n v="83"/>
    <x v="2"/>
    <n v="1"/>
    <n v="0"/>
    <n v="1"/>
    <x v="0"/>
    <x v="1"/>
  </r>
  <r>
    <d v="2014-01-02T00:00:00"/>
    <x v="1"/>
    <d v="1899-12-30T05:59:00"/>
    <d v="1899-12-30T06:30:00"/>
    <x v="8"/>
    <n v="34.200000000000003"/>
    <n v="31"/>
    <x v="1"/>
    <n v="1"/>
    <n v="1"/>
    <n v="0"/>
    <x v="1"/>
    <x v="0"/>
  </r>
  <r>
    <d v="2014-01-03T00:00:00"/>
    <x v="1"/>
    <d v="1899-12-30T16:54:00"/>
    <d v="1899-12-30T17:27:00"/>
    <x v="9"/>
    <n v="18.899999999999999"/>
    <n v="33"/>
    <x v="1"/>
    <n v="0"/>
    <n v="0"/>
    <n v="1"/>
    <x v="0"/>
    <x v="0"/>
  </r>
  <r>
    <d v="2014-01-03T00:00:00"/>
    <x v="2"/>
    <d v="1899-12-30T02:14:00"/>
    <d v="1899-12-30T02:52:00"/>
    <x v="10"/>
    <n v="32.9"/>
    <n v="76"/>
    <x v="1"/>
    <n v="1"/>
    <n v="0"/>
    <n v="0"/>
    <x v="0"/>
    <x v="0"/>
  </r>
  <r>
    <d v="2014-01-03T00:00:00"/>
    <x v="1"/>
    <d v="1899-12-30T02:07:00"/>
    <d v="1899-12-30T02:31:00"/>
    <x v="11"/>
    <n v="11.1"/>
    <n v="24"/>
    <x v="1"/>
    <n v="0"/>
    <n v="0"/>
    <n v="0"/>
    <x v="0"/>
    <x v="0"/>
  </r>
  <r>
    <d v="2014-01-03T00:00:00"/>
    <x v="1"/>
    <d v="1899-12-30T11:24:00"/>
    <d v="1899-12-30T12:07:00"/>
    <x v="12"/>
    <n v="14.2"/>
    <n v="43"/>
    <x v="1"/>
    <n v="0"/>
    <n v="0"/>
    <n v="0"/>
    <x v="0"/>
    <x v="0"/>
  </r>
  <r>
    <d v="2014-01-04T00:00:00"/>
    <x v="2"/>
    <d v="1899-12-30T17:18:00"/>
    <d v="1899-12-30T17:47:00"/>
    <x v="13"/>
    <n v="41.9"/>
    <n v="58"/>
    <x v="1"/>
    <n v="0"/>
    <n v="0"/>
    <n v="1"/>
    <x v="0"/>
    <x v="0"/>
  </r>
  <r>
    <d v="2014-01-06T00:00:00"/>
    <x v="1"/>
    <d v="1899-12-30T08:28:00"/>
    <d v="1899-12-30T09:06:00"/>
    <x v="10"/>
    <n v="29.8"/>
    <n v="38"/>
    <x v="1"/>
    <n v="1"/>
    <n v="1"/>
    <n v="0"/>
    <x v="1"/>
    <x v="0"/>
  </r>
  <r>
    <d v="2014-01-06T00:00:00"/>
    <x v="0"/>
    <d v="1899-12-30T20:07:00"/>
    <d v="1899-12-30T22:20:00"/>
    <x v="14"/>
    <n v="22.5"/>
    <n v="0"/>
    <x v="2"/>
    <n v="0"/>
    <n v="0"/>
    <n v="0"/>
    <x v="0"/>
    <x v="0"/>
  </r>
  <r>
    <d v="2014-01-06T00:00:00"/>
    <x v="1"/>
    <d v="1899-12-30T10:07:00"/>
    <d v="1899-12-30T10:46:00"/>
    <x v="15"/>
    <n v="32.200000000000003"/>
    <n v="39"/>
    <x v="1"/>
    <n v="1"/>
    <n v="0"/>
    <n v="0"/>
    <x v="0"/>
    <x v="0"/>
  </r>
  <r>
    <d v="2014-01-09T00:00:00"/>
    <x v="1"/>
    <d v="1899-12-30T14:04:00"/>
    <d v="1899-12-30T14:28:00"/>
    <x v="11"/>
    <n v="35.200000000000003"/>
    <n v="24"/>
    <x v="1"/>
    <n v="1"/>
    <n v="0"/>
    <n v="0"/>
    <x v="0"/>
    <x v="0"/>
  </r>
  <r>
    <d v="2014-01-10T00:00:00"/>
    <x v="1"/>
    <d v="1899-12-30T08:53:00"/>
    <d v="1899-12-30T09:17:00"/>
    <x v="11"/>
    <n v="39.9"/>
    <n v="24"/>
    <x v="1"/>
    <n v="0"/>
    <n v="1"/>
    <n v="0"/>
    <x v="0"/>
    <x v="0"/>
  </r>
  <r>
    <d v="2014-01-11T00:00:00"/>
    <x v="1"/>
    <d v="1899-12-30T07:54:00"/>
    <d v="1899-12-30T08:41:00"/>
    <x v="16"/>
    <n v="4.9000000000000004"/>
    <n v="47"/>
    <x v="0"/>
    <n v="0"/>
    <n v="1"/>
    <n v="0"/>
    <x v="0"/>
    <x v="0"/>
  </r>
  <r>
    <d v="2014-01-11T00:00:00"/>
    <x v="1"/>
    <d v="1899-12-30T18:25:00"/>
    <d v="1899-12-30T18:51:00"/>
    <x v="17"/>
    <n v="25.3"/>
    <n v="26"/>
    <x v="1"/>
    <n v="1"/>
    <n v="0"/>
    <n v="1"/>
    <x v="0"/>
    <x v="1"/>
  </r>
  <r>
    <d v="2014-01-11T00:00:00"/>
    <x v="2"/>
    <d v="1899-12-30T07:43:00"/>
    <d v="1899-12-30T09:15:00"/>
    <x v="18"/>
    <n v="42.4"/>
    <n v="184"/>
    <x v="2"/>
    <n v="0"/>
    <n v="1"/>
    <n v="0"/>
    <x v="0"/>
    <x v="0"/>
  </r>
  <r>
    <d v="2014-01-12T00:00:00"/>
    <x v="1"/>
    <d v="1899-12-30T07:47:00"/>
    <d v="1899-12-30T08:03:00"/>
    <x v="19"/>
    <n v="0.8"/>
    <n v="16"/>
    <x v="1"/>
    <n v="0"/>
    <n v="1"/>
    <n v="0"/>
    <x v="0"/>
    <x v="0"/>
  </r>
  <r>
    <d v="2014-01-12T00:00:00"/>
    <x v="2"/>
    <d v="1899-12-30T20:05:00"/>
    <d v="1899-12-30T21:09:00"/>
    <x v="20"/>
    <n v="35.799999999999997"/>
    <n v="128"/>
    <x v="0"/>
    <n v="1"/>
    <n v="0"/>
    <n v="0"/>
    <x v="0"/>
    <x v="0"/>
  </r>
  <r>
    <d v="2014-01-13T00:00:00"/>
    <x v="1"/>
    <d v="1899-12-30T08:33:00"/>
    <d v="1899-12-30T10:39:00"/>
    <x v="21"/>
    <n v="40.9"/>
    <n v="126"/>
    <x v="2"/>
    <n v="0"/>
    <n v="1"/>
    <n v="0"/>
    <x v="0"/>
    <x v="0"/>
  </r>
  <r>
    <d v="2014-01-13T00:00:00"/>
    <x v="1"/>
    <d v="1899-12-30T06:56:00"/>
    <d v="1899-12-30T07:32:00"/>
    <x v="22"/>
    <n v="34.200000000000003"/>
    <n v="36"/>
    <x v="1"/>
    <n v="1"/>
    <n v="1"/>
    <n v="0"/>
    <x v="1"/>
    <x v="0"/>
  </r>
  <r>
    <d v="2014-01-13T00:00:00"/>
    <x v="1"/>
    <d v="1899-12-30T21:42:00"/>
    <d v="1899-12-30T22:02:00"/>
    <x v="23"/>
    <n v="32.200000000000003"/>
    <n v="20"/>
    <x v="1"/>
    <n v="1"/>
    <n v="0"/>
    <n v="0"/>
    <x v="0"/>
    <x v="0"/>
  </r>
  <r>
    <d v="2014-01-14T00:00:00"/>
    <x v="1"/>
    <d v="1899-12-30T09:22:00"/>
    <d v="1899-12-30T09:56:00"/>
    <x v="24"/>
    <n v="33.200000000000003"/>
    <n v="34"/>
    <x v="1"/>
    <n v="1"/>
    <n v="1"/>
    <n v="0"/>
    <x v="1"/>
    <x v="0"/>
  </r>
  <r>
    <d v="2014-01-14T00:00:00"/>
    <x v="1"/>
    <d v="1899-12-30T14:26:00"/>
    <d v="1899-12-30T15:10:00"/>
    <x v="25"/>
    <n v="45.8"/>
    <n v="44"/>
    <x v="1"/>
    <n v="0"/>
    <n v="0"/>
    <n v="1"/>
    <x v="0"/>
    <x v="0"/>
  </r>
  <r>
    <d v="2014-01-14T00:00:00"/>
    <x v="1"/>
    <d v="1899-12-30T13:58:00"/>
    <d v="1899-12-30T15:40:00"/>
    <x v="26"/>
    <n v="27.4"/>
    <n v="102"/>
    <x v="2"/>
    <n v="1"/>
    <n v="0"/>
    <n v="1"/>
    <x v="0"/>
    <x v="1"/>
  </r>
  <r>
    <d v="2014-01-14T00:00:00"/>
    <x v="0"/>
    <d v="1899-12-30T11:42:00"/>
    <d v="1899-12-30T11:58:00"/>
    <x v="19"/>
    <n v="23.2"/>
    <n v="0"/>
    <x v="1"/>
    <n v="0"/>
    <n v="0"/>
    <n v="0"/>
    <x v="0"/>
    <x v="0"/>
  </r>
  <r>
    <d v="2014-01-15T00:00:00"/>
    <x v="1"/>
    <d v="1899-12-30T06:36:00"/>
    <d v="1899-12-30T07:15:00"/>
    <x v="15"/>
    <n v="41.9"/>
    <n v="39"/>
    <x v="1"/>
    <n v="0"/>
    <n v="1"/>
    <n v="0"/>
    <x v="0"/>
    <x v="0"/>
  </r>
  <r>
    <d v="2014-01-15T00:00:00"/>
    <x v="2"/>
    <d v="1899-12-30T15:20:00"/>
    <d v="1899-12-30T15:54:00"/>
    <x v="24"/>
    <n v="11.1"/>
    <n v="68"/>
    <x v="1"/>
    <n v="0"/>
    <n v="0"/>
    <n v="1"/>
    <x v="0"/>
    <x v="0"/>
  </r>
  <r>
    <d v="2014-01-15T00:00:00"/>
    <x v="1"/>
    <d v="1899-12-30T17:06:00"/>
    <d v="1899-12-30T18:06:00"/>
    <x v="1"/>
    <n v="18.899999999999999"/>
    <n v="60"/>
    <x v="0"/>
    <n v="0"/>
    <n v="0"/>
    <n v="1"/>
    <x v="0"/>
    <x v="0"/>
  </r>
  <r>
    <d v="2014-01-16T00:00:00"/>
    <x v="1"/>
    <d v="1899-12-30T13:45:00"/>
    <d v="1899-12-30T14:16:00"/>
    <x v="8"/>
    <n v="6"/>
    <n v="31"/>
    <x v="1"/>
    <n v="0"/>
    <n v="0"/>
    <n v="0"/>
    <x v="0"/>
    <x v="0"/>
  </r>
  <r>
    <d v="2014-01-16T00:00:00"/>
    <x v="1"/>
    <d v="1899-12-30T17:50:00"/>
    <d v="1899-12-30T18:16:00"/>
    <x v="17"/>
    <n v="38.200000000000003"/>
    <n v="26"/>
    <x v="1"/>
    <n v="0"/>
    <n v="0"/>
    <n v="1"/>
    <x v="0"/>
    <x v="0"/>
  </r>
  <r>
    <d v="2014-01-16T00:00:00"/>
    <x v="2"/>
    <d v="1899-12-30T17:53:00"/>
    <d v="1899-12-30T18:32:00"/>
    <x v="15"/>
    <n v="32.200000000000003"/>
    <n v="78"/>
    <x v="1"/>
    <n v="1"/>
    <n v="0"/>
    <n v="1"/>
    <x v="0"/>
    <x v="1"/>
  </r>
  <r>
    <d v="2014-01-17T00:00:00"/>
    <x v="1"/>
    <d v="1899-12-30T06:12:00"/>
    <d v="1899-12-30T07:01:00"/>
    <x v="27"/>
    <n v="8.1"/>
    <n v="49"/>
    <x v="0"/>
    <n v="0"/>
    <n v="1"/>
    <n v="0"/>
    <x v="0"/>
    <x v="0"/>
  </r>
  <r>
    <d v="2014-01-17T00:00:00"/>
    <x v="1"/>
    <d v="1899-12-30T06:13:00"/>
    <d v="1899-12-30T06:41:00"/>
    <x v="28"/>
    <n v="41.9"/>
    <n v="28"/>
    <x v="1"/>
    <n v="0"/>
    <n v="1"/>
    <n v="0"/>
    <x v="0"/>
    <x v="0"/>
  </r>
  <r>
    <d v="2014-01-17T00:00:00"/>
    <x v="2"/>
    <d v="1899-12-30T14:55:00"/>
    <d v="1899-12-30T15:21:00"/>
    <x v="17"/>
    <n v="40.9"/>
    <n v="52"/>
    <x v="1"/>
    <n v="0"/>
    <n v="0"/>
    <n v="1"/>
    <x v="0"/>
    <x v="0"/>
  </r>
  <r>
    <d v="2014-01-17T00:00:00"/>
    <x v="1"/>
    <d v="1899-12-30T16:43:00"/>
    <d v="1899-12-30T17:08:00"/>
    <x v="29"/>
    <n v="29.8"/>
    <n v="25"/>
    <x v="1"/>
    <n v="1"/>
    <n v="0"/>
    <n v="1"/>
    <x v="0"/>
    <x v="1"/>
  </r>
  <r>
    <d v="2014-01-17T00:00:00"/>
    <x v="1"/>
    <d v="1899-12-30T20:15:00"/>
    <d v="1899-12-30T21:55:00"/>
    <x v="30"/>
    <n v="44.5"/>
    <n v="100"/>
    <x v="2"/>
    <n v="0"/>
    <n v="0"/>
    <n v="0"/>
    <x v="0"/>
    <x v="0"/>
  </r>
  <r>
    <d v="2014-01-18T00:00:00"/>
    <x v="1"/>
    <d v="1899-12-30T09:48:00"/>
    <d v="1899-12-30T15:28:00"/>
    <x v="31"/>
    <n v="22.5"/>
    <n v="340"/>
    <x v="2"/>
    <n v="0"/>
    <n v="1"/>
    <n v="1"/>
    <x v="0"/>
    <x v="0"/>
  </r>
  <r>
    <d v="2014-01-18T00:00:00"/>
    <x v="2"/>
    <d v="1899-12-30T10:59:00"/>
    <d v="1899-12-30T11:24:00"/>
    <x v="29"/>
    <n v="36.700000000000003"/>
    <n v="50"/>
    <x v="1"/>
    <n v="0"/>
    <n v="0"/>
    <n v="0"/>
    <x v="0"/>
    <x v="0"/>
  </r>
  <r>
    <d v="2014-01-18T00:00:00"/>
    <x v="1"/>
    <d v="1899-12-30T12:30:00"/>
    <d v="1899-12-30T14:49:00"/>
    <x v="32"/>
    <n v="22.5"/>
    <n v="139"/>
    <x v="2"/>
    <n v="0"/>
    <n v="0"/>
    <n v="0"/>
    <x v="0"/>
    <x v="0"/>
  </r>
  <r>
    <d v="2014-01-18T00:00:00"/>
    <x v="1"/>
    <d v="1899-12-30T15:27:00"/>
    <d v="1899-12-30T15:44:00"/>
    <x v="33"/>
    <n v="22.5"/>
    <n v="17"/>
    <x v="1"/>
    <n v="0"/>
    <n v="0"/>
    <n v="1"/>
    <x v="0"/>
    <x v="0"/>
  </r>
  <r>
    <d v="2014-01-19T00:00:00"/>
    <x v="1"/>
    <d v="1899-12-30T06:03:00"/>
    <d v="1899-12-30T07:04:00"/>
    <x v="34"/>
    <n v="29.8"/>
    <n v="61"/>
    <x v="0"/>
    <n v="1"/>
    <n v="1"/>
    <n v="0"/>
    <x v="1"/>
    <x v="0"/>
  </r>
  <r>
    <d v="2014-01-19T00:00:00"/>
    <x v="2"/>
    <d v="1899-12-30T14:54:00"/>
    <d v="1899-12-30T15:09:00"/>
    <x v="35"/>
    <n v="11.1"/>
    <n v="30"/>
    <x v="1"/>
    <n v="0"/>
    <n v="0"/>
    <n v="1"/>
    <x v="0"/>
    <x v="0"/>
  </r>
  <r>
    <d v="2014-01-20T00:00:00"/>
    <x v="1"/>
    <d v="1899-12-30T09:54:00"/>
    <d v="1899-12-30T10:42:00"/>
    <x v="0"/>
    <n v="39.9"/>
    <n v="48"/>
    <x v="0"/>
    <n v="0"/>
    <n v="1"/>
    <n v="0"/>
    <x v="0"/>
    <x v="0"/>
  </r>
  <r>
    <d v="2014-01-21T00:00:00"/>
    <x v="1"/>
    <d v="1899-12-30T10:14:00"/>
    <d v="1899-12-30T10:44:00"/>
    <x v="36"/>
    <n v="33.299999999999997"/>
    <n v="30"/>
    <x v="1"/>
    <n v="1"/>
    <n v="0"/>
    <n v="0"/>
    <x v="0"/>
    <x v="0"/>
  </r>
  <r>
    <d v="2014-01-22T00:00:00"/>
    <x v="2"/>
    <d v="1899-12-30T16:45:00"/>
    <d v="1899-12-30T17:05:00"/>
    <x v="23"/>
    <n v="18.899999999999999"/>
    <n v="40"/>
    <x v="1"/>
    <n v="0"/>
    <n v="0"/>
    <n v="1"/>
    <x v="0"/>
    <x v="0"/>
  </r>
  <r>
    <d v="2014-01-22T00:00:00"/>
    <x v="2"/>
    <d v="1899-12-30T18:14:00"/>
    <d v="1899-12-30T18:55:00"/>
    <x v="37"/>
    <n v="36.700000000000003"/>
    <n v="82"/>
    <x v="1"/>
    <n v="0"/>
    <n v="0"/>
    <n v="1"/>
    <x v="0"/>
    <x v="0"/>
  </r>
  <r>
    <d v="2014-01-22T00:00:00"/>
    <x v="1"/>
    <d v="1899-12-30T18:20:00"/>
    <d v="1899-12-30T19:21:00"/>
    <x v="34"/>
    <n v="39.9"/>
    <n v="61"/>
    <x v="0"/>
    <n v="0"/>
    <n v="0"/>
    <n v="1"/>
    <x v="0"/>
    <x v="0"/>
  </r>
  <r>
    <d v="2014-01-22T00:00:00"/>
    <x v="1"/>
    <d v="1899-12-30T18:22:00"/>
    <d v="1899-12-30T19:05:00"/>
    <x v="12"/>
    <n v="35.6"/>
    <n v="43"/>
    <x v="1"/>
    <n v="1"/>
    <n v="0"/>
    <n v="1"/>
    <x v="0"/>
    <x v="1"/>
  </r>
  <r>
    <d v="2014-01-23T00:00:00"/>
    <x v="0"/>
    <s v="not found"/>
    <m/>
    <x v="38"/>
    <m/>
    <n v="0"/>
    <x v="3"/>
    <n v="0"/>
    <n v="0"/>
    <n v="0"/>
    <x v="0"/>
    <x v="0"/>
  </r>
  <r>
    <d v="2014-01-23T00:00:00"/>
    <x v="1"/>
    <d v="1899-12-30T00:23:00"/>
    <d v="1899-12-30T00:50:00"/>
    <x v="39"/>
    <n v="36.700000000000003"/>
    <n v="27"/>
    <x v="1"/>
    <n v="0"/>
    <n v="0"/>
    <n v="0"/>
    <x v="0"/>
    <x v="0"/>
  </r>
  <r>
    <d v="2014-01-23T00:00:00"/>
    <x v="0"/>
    <d v="1899-12-30T07:04:00"/>
    <d v="1899-12-30T09:33:00"/>
    <x v="40"/>
    <n v="9.4"/>
    <n v="0"/>
    <x v="2"/>
    <n v="0"/>
    <n v="1"/>
    <n v="0"/>
    <x v="0"/>
    <x v="0"/>
  </r>
  <r>
    <d v="2014-01-23T00:00:00"/>
    <x v="1"/>
    <d v="1899-12-30T14:46:00"/>
    <d v="1899-12-30T15:03:00"/>
    <x v="33"/>
    <n v="28.5"/>
    <n v="17"/>
    <x v="1"/>
    <n v="1"/>
    <n v="0"/>
    <n v="1"/>
    <x v="0"/>
    <x v="1"/>
  </r>
  <r>
    <d v="2014-01-24T00:00:00"/>
    <x v="1"/>
    <d v="1899-12-30T17:31:00"/>
    <d v="1899-12-30T18:09:00"/>
    <x v="10"/>
    <n v="29.3"/>
    <n v="38"/>
    <x v="1"/>
    <n v="1"/>
    <n v="0"/>
    <n v="1"/>
    <x v="0"/>
    <x v="1"/>
  </r>
  <r>
    <d v="2014-01-24T00:00:00"/>
    <x v="1"/>
    <d v="1899-12-30T14:33:00"/>
    <d v="1899-12-30T16:06:00"/>
    <x v="41"/>
    <n v="17.399999999999999"/>
    <n v="93"/>
    <x v="2"/>
    <n v="0"/>
    <n v="0"/>
    <n v="1"/>
    <x v="0"/>
    <x v="0"/>
  </r>
  <r>
    <d v="2014-01-25T00:00:00"/>
    <x v="1"/>
    <d v="1899-12-30T17:55:00"/>
    <d v="1899-12-30T18:10:00"/>
    <x v="35"/>
    <n v="26.3"/>
    <n v="15"/>
    <x v="1"/>
    <n v="1"/>
    <n v="0"/>
    <n v="1"/>
    <x v="0"/>
    <x v="1"/>
  </r>
  <r>
    <d v="2014-01-26T00:00:00"/>
    <x v="1"/>
    <d v="1899-12-30T06:22:00"/>
    <d v="1899-12-30T06:48:00"/>
    <x v="17"/>
    <n v="29.3"/>
    <n v="26"/>
    <x v="1"/>
    <n v="1"/>
    <n v="1"/>
    <n v="0"/>
    <x v="1"/>
    <x v="0"/>
  </r>
  <r>
    <d v="2014-01-27T00:00:00"/>
    <x v="0"/>
    <d v="1899-12-30T22:58:00"/>
    <d v="1899-12-31T01:23:00"/>
    <x v="42"/>
    <n v="38.4"/>
    <n v="0"/>
    <x v="2"/>
    <n v="0"/>
    <n v="0"/>
    <n v="0"/>
    <x v="0"/>
    <x v="0"/>
  </r>
  <r>
    <d v="2014-01-28T00:00:00"/>
    <x v="1"/>
    <d v="1899-12-30T17:27:00"/>
    <d v="1899-12-30T18:43:00"/>
    <x v="43"/>
    <n v="34.200000000000003"/>
    <n v="76"/>
    <x v="2"/>
    <n v="1"/>
    <n v="0"/>
    <n v="1"/>
    <x v="0"/>
    <x v="1"/>
  </r>
  <r>
    <d v="2014-01-28T00:00:00"/>
    <x v="2"/>
    <d v="1899-12-30T14:56:00"/>
    <d v="1899-12-31T01:35:00"/>
    <x v="44"/>
    <n v="15.6"/>
    <n v="1278"/>
    <x v="2"/>
    <n v="0"/>
    <n v="0"/>
    <n v="1"/>
    <x v="0"/>
    <x v="0"/>
  </r>
  <r>
    <d v="2014-01-28T00:00:00"/>
    <x v="2"/>
    <d v="1899-12-30T06:48:00"/>
    <d v="1899-12-30T08:09:00"/>
    <x v="45"/>
    <n v="32.200000000000003"/>
    <n v="162"/>
    <x v="2"/>
    <n v="1"/>
    <n v="1"/>
    <n v="0"/>
    <x v="1"/>
    <x v="0"/>
  </r>
  <r>
    <d v="2014-01-28T00:00:00"/>
    <x v="0"/>
    <d v="1899-12-30T15:08:00"/>
    <d v="1899-12-30T15:38:00"/>
    <x v="36"/>
    <n v="16.5"/>
    <n v="0"/>
    <x v="1"/>
    <n v="0"/>
    <n v="0"/>
    <n v="1"/>
    <x v="0"/>
    <x v="0"/>
  </r>
  <r>
    <d v="2014-01-29T00:00:00"/>
    <x v="0"/>
    <d v="1899-12-30T08:56:00"/>
    <d v="1899-12-30T09:49:00"/>
    <x v="46"/>
    <n v="38.4"/>
    <n v="0"/>
    <x v="0"/>
    <n v="0"/>
    <n v="1"/>
    <n v="0"/>
    <x v="0"/>
    <x v="0"/>
  </r>
  <r>
    <d v="2014-01-29T00:00:00"/>
    <x v="0"/>
    <d v="1899-12-30T18:15:00"/>
    <d v="1899-12-30T19:35:00"/>
    <x v="47"/>
    <n v="5.9"/>
    <n v="0"/>
    <x v="2"/>
    <n v="0"/>
    <n v="0"/>
    <n v="1"/>
    <x v="0"/>
    <x v="0"/>
  </r>
  <r>
    <d v="2014-01-30T00:00:00"/>
    <x v="1"/>
    <d v="1899-12-30T07:36:00"/>
    <d v="1899-12-30T08:36:00"/>
    <x v="1"/>
    <n v="36.700000000000003"/>
    <n v="60"/>
    <x v="0"/>
    <n v="0"/>
    <n v="1"/>
    <n v="0"/>
    <x v="0"/>
    <x v="0"/>
  </r>
  <r>
    <d v="2014-01-30T00:00:00"/>
    <x v="2"/>
    <d v="1899-12-30T06:17:00"/>
    <d v="1899-12-30T06:50:00"/>
    <x v="9"/>
    <n v="43.5"/>
    <n v="66"/>
    <x v="1"/>
    <n v="0"/>
    <n v="1"/>
    <n v="0"/>
    <x v="0"/>
    <x v="0"/>
  </r>
  <r>
    <d v="2014-01-30T00:00:00"/>
    <x v="1"/>
    <d v="1899-12-30T10:08:00"/>
    <d v="1899-12-30T10:26:00"/>
    <x v="48"/>
    <n v="8.1"/>
    <n v="18"/>
    <x v="1"/>
    <n v="0"/>
    <n v="0"/>
    <n v="0"/>
    <x v="0"/>
    <x v="0"/>
  </r>
  <r>
    <d v="2014-01-30T00:00:00"/>
    <x v="1"/>
    <d v="1899-12-30T17:12:00"/>
    <d v="1899-12-30T17:37:00"/>
    <x v="29"/>
    <n v="40.9"/>
    <n v="25"/>
    <x v="1"/>
    <n v="0"/>
    <n v="0"/>
    <n v="1"/>
    <x v="0"/>
    <x v="0"/>
  </r>
  <r>
    <d v="2014-01-30T00:00:00"/>
    <x v="1"/>
    <d v="1899-12-30T17:36:00"/>
    <d v="1899-12-30T18:18:00"/>
    <x v="49"/>
    <n v="27.4"/>
    <n v="42"/>
    <x v="1"/>
    <n v="1"/>
    <n v="0"/>
    <n v="1"/>
    <x v="0"/>
    <x v="1"/>
  </r>
  <r>
    <d v="2014-01-30T00:00:00"/>
    <x v="1"/>
    <d v="1899-12-30T20:40:00"/>
    <d v="1899-12-30T23:21:00"/>
    <x v="50"/>
    <n v="32.200000000000003"/>
    <n v="161"/>
    <x v="2"/>
    <n v="1"/>
    <n v="0"/>
    <n v="0"/>
    <x v="0"/>
    <x v="0"/>
  </r>
  <r>
    <d v="2014-01-31T00:00:00"/>
    <x v="1"/>
    <d v="1899-12-30T12:49:00"/>
    <d v="1899-12-30T13:21:00"/>
    <x v="51"/>
    <n v="52.1"/>
    <n v="32"/>
    <x v="1"/>
    <n v="0"/>
    <n v="0"/>
    <n v="0"/>
    <x v="0"/>
    <x v="0"/>
  </r>
  <r>
    <d v="2014-02-02T00:00:00"/>
    <x v="2"/>
    <d v="1899-12-30T22:42:00"/>
    <d v="1899-12-30T23:05:00"/>
    <x v="52"/>
    <n v="28.5"/>
    <n v="46"/>
    <x v="1"/>
    <n v="1"/>
    <n v="0"/>
    <n v="0"/>
    <x v="0"/>
    <x v="0"/>
  </r>
  <r>
    <d v="2014-02-03T00:00:00"/>
    <x v="1"/>
    <d v="1899-12-30T06:48:00"/>
    <d v="1899-12-30T07:21:00"/>
    <x v="9"/>
    <n v="25.7"/>
    <n v="33"/>
    <x v="1"/>
    <n v="1"/>
    <n v="1"/>
    <n v="0"/>
    <x v="1"/>
    <x v="0"/>
  </r>
  <r>
    <d v="2014-02-03T00:00:00"/>
    <x v="1"/>
    <d v="1899-12-30T12:14:00"/>
    <d v="1899-12-30T13:04:00"/>
    <x v="53"/>
    <n v="39.9"/>
    <n v="50"/>
    <x v="0"/>
    <n v="0"/>
    <n v="0"/>
    <n v="0"/>
    <x v="0"/>
    <x v="0"/>
  </r>
  <r>
    <d v="2014-02-04T00:00:00"/>
    <x v="1"/>
    <d v="1899-12-30T06:03:00"/>
    <d v="1899-12-30T06:44:00"/>
    <x v="37"/>
    <n v="43.5"/>
    <n v="41"/>
    <x v="1"/>
    <n v="0"/>
    <n v="1"/>
    <n v="0"/>
    <x v="0"/>
    <x v="0"/>
  </r>
  <r>
    <d v="2014-02-05T00:00:00"/>
    <x v="1"/>
    <d v="1899-12-30T17:44:00"/>
    <d v="1899-12-30T18:26:00"/>
    <x v="49"/>
    <n v="35.200000000000003"/>
    <n v="42"/>
    <x v="1"/>
    <n v="1"/>
    <n v="0"/>
    <n v="1"/>
    <x v="0"/>
    <x v="1"/>
  </r>
  <r>
    <d v="2014-02-05T00:00:00"/>
    <x v="2"/>
    <d v="1899-12-30T07:45:00"/>
    <d v="1899-12-30T08:37:00"/>
    <x v="54"/>
    <n v="36.700000000000003"/>
    <n v="104"/>
    <x v="0"/>
    <n v="0"/>
    <n v="1"/>
    <n v="0"/>
    <x v="0"/>
    <x v="0"/>
  </r>
  <r>
    <d v="2014-02-05T00:00:00"/>
    <x v="1"/>
    <d v="1899-12-30T18:03:00"/>
    <d v="1899-12-30T19:00:00"/>
    <x v="5"/>
    <n v="36.9"/>
    <n v="57"/>
    <x v="0"/>
    <n v="0"/>
    <n v="0"/>
    <n v="1"/>
    <x v="0"/>
    <x v="0"/>
  </r>
  <r>
    <d v="2014-02-05T00:00:00"/>
    <x v="1"/>
    <d v="1899-12-30T18:09:00"/>
    <d v="1899-12-30T18:47:00"/>
    <x v="10"/>
    <n v="38.1"/>
    <n v="38"/>
    <x v="1"/>
    <n v="0"/>
    <n v="0"/>
    <n v="1"/>
    <x v="0"/>
    <x v="0"/>
  </r>
  <r>
    <d v="2014-02-05T00:00:00"/>
    <x v="1"/>
    <d v="1899-12-30T20:01:00"/>
    <d v="1899-12-30T20:28:00"/>
    <x v="39"/>
    <n v="29.3"/>
    <n v="27"/>
    <x v="1"/>
    <n v="1"/>
    <n v="0"/>
    <n v="0"/>
    <x v="0"/>
    <x v="0"/>
  </r>
  <r>
    <d v="2014-02-05T00:00:00"/>
    <x v="0"/>
    <d v="1899-12-30T23:50:00"/>
    <d v="1899-12-31T00:07:00"/>
    <x v="33"/>
    <n v="18.2"/>
    <n v="0"/>
    <x v="1"/>
    <n v="0"/>
    <n v="0"/>
    <n v="0"/>
    <x v="0"/>
    <x v="0"/>
  </r>
  <r>
    <d v="2014-02-06T00:00:00"/>
    <x v="1"/>
    <d v="1899-12-30T06:52:00"/>
    <d v="1899-12-30T07:43:00"/>
    <x v="55"/>
    <n v="32.9"/>
    <n v="51"/>
    <x v="0"/>
    <n v="1"/>
    <n v="1"/>
    <n v="0"/>
    <x v="1"/>
    <x v="0"/>
  </r>
  <r>
    <d v="2014-02-06T00:00:00"/>
    <x v="0"/>
    <d v="1899-12-30T08:58:00"/>
    <d v="1899-12-30T09:46:00"/>
    <x v="0"/>
    <n v="24.6"/>
    <n v="0"/>
    <x v="0"/>
    <n v="0"/>
    <n v="1"/>
    <n v="0"/>
    <x v="0"/>
    <x v="0"/>
  </r>
  <r>
    <d v="2014-02-06T00:00:00"/>
    <x v="0"/>
    <d v="1899-12-30T15:04:00"/>
    <d v="1899-12-30T15:39:00"/>
    <x v="56"/>
    <n v="29.5"/>
    <n v="0"/>
    <x v="1"/>
    <n v="1"/>
    <n v="0"/>
    <n v="1"/>
    <x v="0"/>
    <x v="1"/>
  </r>
  <r>
    <d v="2014-02-06T00:00:00"/>
    <x v="1"/>
    <d v="1899-12-30T15:56:00"/>
    <d v="1899-12-30T16:42:00"/>
    <x v="57"/>
    <n v="9.4"/>
    <n v="46"/>
    <x v="0"/>
    <n v="0"/>
    <n v="0"/>
    <n v="1"/>
    <x v="0"/>
    <x v="0"/>
  </r>
  <r>
    <d v="2014-02-07T00:00:00"/>
    <x v="1"/>
    <d v="1899-12-30T17:40:00"/>
    <d v="1899-12-30T18:48:00"/>
    <x v="58"/>
    <n v="39.9"/>
    <n v="68"/>
    <x v="0"/>
    <n v="0"/>
    <n v="0"/>
    <n v="1"/>
    <x v="0"/>
    <x v="0"/>
  </r>
  <r>
    <d v="2014-02-07T00:00:00"/>
    <x v="1"/>
    <d v="1899-12-30T18:23:00"/>
    <d v="1899-12-30T19:52:00"/>
    <x v="59"/>
    <n v="41.9"/>
    <n v="89"/>
    <x v="2"/>
    <n v="0"/>
    <n v="0"/>
    <n v="1"/>
    <x v="0"/>
    <x v="0"/>
  </r>
  <r>
    <d v="2014-02-07T00:00:00"/>
    <x v="1"/>
    <d v="1899-12-30T07:58:00"/>
    <d v="1899-12-30T08:25:00"/>
    <x v="39"/>
    <n v="34.200000000000003"/>
    <n v="27"/>
    <x v="1"/>
    <n v="1"/>
    <n v="1"/>
    <n v="0"/>
    <x v="1"/>
    <x v="0"/>
  </r>
  <r>
    <d v="2014-02-07T00:00:00"/>
    <x v="3"/>
    <d v="1899-12-30T15:10:00"/>
    <d v="1899-12-30T16:49:00"/>
    <x v="60"/>
    <n v="25.7"/>
    <n v="297"/>
    <x v="2"/>
    <n v="1"/>
    <n v="0"/>
    <n v="1"/>
    <x v="0"/>
    <x v="1"/>
  </r>
  <r>
    <d v="2014-02-07T00:00:00"/>
    <x v="1"/>
    <d v="1899-12-30T17:33:00"/>
    <d v="1899-12-30T17:54:00"/>
    <x v="61"/>
    <n v="33.200000000000003"/>
    <n v="21"/>
    <x v="1"/>
    <n v="1"/>
    <n v="0"/>
    <n v="1"/>
    <x v="0"/>
    <x v="1"/>
  </r>
  <r>
    <d v="2014-02-07T00:00:00"/>
    <x v="0"/>
    <d v="1899-12-30T18:53:00"/>
    <d v="1899-12-30T20:26:00"/>
    <x v="41"/>
    <n v="31.9"/>
    <n v="0"/>
    <x v="2"/>
    <n v="1"/>
    <n v="0"/>
    <n v="1"/>
    <x v="0"/>
    <x v="1"/>
  </r>
  <r>
    <d v="2014-02-07T00:00:00"/>
    <x v="1"/>
    <d v="1899-12-30T19:06:00"/>
    <d v="1899-12-30T19:24:00"/>
    <x v="48"/>
    <n v="26.3"/>
    <n v="18"/>
    <x v="1"/>
    <n v="1"/>
    <n v="0"/>
    <n v="1"/>
    <x v="0"/>
    <x v="1"/>
  </r>
  <r>
    <d v="2014-02-08T00:00:00"/>
    <x v="2"/>
    <d v="1899-12-30T10:57:00"/>
    <d v="1899-12-30T11:58:00"/>
    <x v="34"/>
    <n v="33.299999999999997"/>
    <n v="122"/>
    <x v="0"/>
    <n v="1"/>
    <n v="0"/>
    <n v="0"/>
    <x v="0"/>
    <x v="0"/>
  </r>
  <r>
    <d v="2014-02-08T00:00:00"/>
    <x v="1"/>
    <d v="1899-12-30T17:34:00"/>
    <d v="1899-12-30T18:27:00"/>
    <x v="46"/>
    <n v="8.1"/>
    <n v="53"/>
    <x v="0"/>
    <n v="0"/>
    <n v="0"/>
    <n v="1"/>
    <x v="0"/>
    <x v="0"/>
  </r>
  <r>
    <d v="2014-02-10T00:00:00"/>
    <x v="2"/>
    <d v="1899-12-30T05:09:00"/>
    <d v="1899-12-30T07:10:00"/>
    <x v="62"/>
    <n v="4.9000000000000004"/>
    <n v="242"/>
    <x v="2"/>
    <n v="0"/>
    <n v="1"/>
    <n v="0"/>
    <x v="0"/>
    <x v="0"/>
  </r>
  <r>
    <d v="2014-02-10T00:00:00"/>
    <x v="1"/>
    <d v="1899-12-30T08:10:00"/>
    <d v="1899-12-30T08:37:00"/>
    <x v="39"/>
    <n v="34.6"/>
    <n v="27"/>
    <x v="1"/>
    <n v="1"/>
    <n v="1"/>
    <n v="0"/>
    <x v="1"/>
    <x v="0"/>
  </r>
  <r>
    <d v="2014-02-10T00:00:00"/>
    <x v="1"/>
    <d v="1899-12-30T17:40:00"/>
    <d v="1899-12-30T18:29:00"/>
    <x v="27"/>
    <n v="26.3"/>
    <n v="49"/>
    <x v="0"/>
    <n v="1"/>
    <n v="0"/>
    <n v="1"/>
    <x v="0"/>
    <x v="1"/>
  </r>
  <r>
    <d v="2014-02-11T00:00:00"/>
    <x v="0"/>
    <d v="1899-12-30T06:32:00"/>
    <d v="1899-12-30T07:11:00"/>
    <x v="15"/>
    <n v="39.5"/>
    <n v="0"/>
    <x v="1"/>
    <n v="0"/>
    <n v="1"/>
    <n v="0"/>
    <x v="0"/>
    <x v="0"/>
  </r>
  <r>
    <d v="2014-02-11T00:00:00"/>
    <x v="1"/>
    <d v="1899-12-30T08:31:00"/>
    <d v="1899-12-30T09:18:00"/>
    <x v="16"/>
    <n v="41.9"/>
    <n v="47"/>
    <x v="0"/>
    <n v="0"/>
    <n v="1"/>
    <n v="0"/>
    <x v="0"/>
    <x v="0"/>
  </r>
  <r>
    <d v="2014-02-11T00:00:00"/>
    <x v="1"/>
    <d v="1899-12-30T08:33:00"/>
    <d v="1899-12-30T08:53:00"/>
    <x v="23"/>
    <n v="43.5"/>
    <n v="20"/>
    <x v="1"/>
    <n v="0"/>
    <n v="1"/>
    <n v="0"/>
    <x v="0"/>
    <x v="0"/>
  </r>
  <r>
    <d v="2014-02-11T00:00:00"/>
    <x v="1"/>
    <d v="1899-12-30T10:04:00"/>
    <d v="1899-12-30T11:04:00"/>
    <x v="1"/>
    <n v="33.200000000000003"/>
    <n v="60"/>
    <x v="0"/>
    <n v="1"/>
    <n v="0"/>
    <n v="0"/>
    <x v="0"/>
    <x v="0"/>
  </r>
  <r>
    <d v="2014-02-11T00:00:00"/>
    <x v="1"/>
    <d v="1899-12-30T10:21:00"/>
    <d v="1899-12-30T10:47:00"/>
    <x v="17"/>
    <n v="35"/>
    <n v="26"/>
    <x v="1"/>
    <n v="1"/>
    <n v="0"/>
    <n v="0"/>
    <x v="0"/>
    <x v="0"/>
  </r>
  <r>
    <d v="2014-02-11T00:00:00"/>
    <x v="2"/>
    <d v="1899-12-30T19:58:00"/>
    <d v="1899-12-30T20:27:00"/>
    <x v="13"/>
    <n v="1.9"/>
    <n v="58"/>
    <x v="1"/>
    <n v="0"/>
    <n v="0"/>
    <n v="1"/>
    <x v="0"/>
    <x v="0"/>
  </r>
  <r>
    <d v="2014-02-12T00:00:00"/>
    <x v="0"/>
    <s v="not found"/>
    <m/>
    <x v="38"/>
    <m/>
    <n v="0"/>
    <x v="3"/>
    <n v="0"/>
    <n v="0"/>
    <n v="0"/>
    <x v="0"/>
    <x v="0"/>
  </r>
  <r>
    <d v="2014-02-12T00:00:00"/>
    <x v="1"/>
    <d v="1899-12-30T09:10:00"/>
    <d v="1899-12-30T10:18:00"/>
    <x v="58"/>
    <n v="34.200000000000003"/>
    <n v="68"/>
    <x v="0"/>
    <n v="1"/>
    <n v="1"/>
    <n v="0"/>
    <x v="1"/>
    <x v="0"/>
  </r>
  <r>
    <d v="2014-02-12T00:00:00"/>
    <x v="1"/>
    <d v="1899-12-30T15:17:00"/>
    <d v="1899-12-30T16:04:00"/>
    <x v="16"/>
    <n v="25.3"/>
    <n v="47"/>
    <x v="0"/>
    <n v="1"/>
    <n v="0"/>
    <n v="1"/>
    <x v="0"/>
    <x v="1"/>
  </r>
  <r>
    <d v="2014-02-12T00:00:00"/>
    <x v="1"/>
    <d v="1899-12-30T16:15:00"/>
    <d v="1899-12-30T16:32:00"/>
    <x v="33"/>
    <n v="6"/>
    <n v="17"/>
    <x v="1"/>
    <n v="0"/>
    <n v="0"/>
    <n v="1"/>
    <x v="0"/>
    <x v="0"/>
  </r>
  <r>
    <d v="2014-02-13T00:00:00"/>
    <x v="1"/>
    <d v="1899-12-30T17:08:00"/>
    <d v="1899-12-30T17:25:00"/>
    <x v="33"/>
    <n v="34.200000000000003"/>
    <n v="17"/>
    <x v="1"/>
    <n v="1"/>
    <n v="0"/>
    <n v="1"/>
    <x v="0"/>
    <x v="1"/>
  </r>
  <r>
    <d v="2014-02-14T00:00:00"/>
    <x v="1"/>
    <d v="1899-12-30T08:24:00"/>
    <d v="1899-12-30T10:37:00"/>
    <x v="14"/>
    <n v="38.200000000000003"/>
    <n v="133"/>
    <x v="2"/>
    <n v="0"/>
    <n v="1"/>
    <n v="0"/>
    <x v="0"/>
    <x v="0"/>
  </r>
  <r>
    <d v="2014-02-14T00:00:00"/>
    <x v="0"/>
    <s v="not found"/>
    <m/>
    <x v="38"/>
    <m/>
    <n v="0"/>
    <x v="3"/>
    <n v="0"/>
    <n v="0"/>
    <n v="0"/>
    <x v="0"/>
    <x v="0"/>
  </r>
  <r>
    <d v="2014-02-14T00:00:00"/>
    <x v="1"/>
    <d v="1899-12-30T05:43:00"/>
    <d v="1899-12-30T12:18:00"/>
    <x v="63"/>
    <n v="7.7"/>
    <n v="395"/>
    <x v="2"/>
    <n v="0"/>
    <n v="1"/>
    <n v="0"/>
    <x v="0"/>
    <x v="0"/>
  </r>
  <r>
    <d v="2014-02-14T00:00:00"/>
    <x v="3"/>
    <d v="1899-12-30T08:48:00"/>
    <d v="1899-12-30T09:04:00"/>
    <x v="19"/>
    <n v="41.6"/>
    <n v="48"/>
    <x v="1"/>
    <n v="0"/>
    <n v="1"/>
    <n v="0"/>
    <x v="0"/>
    <x v="0"/>
  </r>
  <r>
    <d v="2014-02-14T00:00:00"/>
    <x v="1"/>
    <d v="1899-12-30T11:05:00"/>
    <d v="1899-12-30T11:29:00"/>
    <x v="11"/>
    <n v="40.5"/>
    <n v="24"/>
    <x v="1"/>
    <n v="0"/>
    <n v="0"/>
    <n v="0"/>
    <x v="0"/>
    <x v="0"/>
  </r>
  <r>
    <d v="2014-02-14T00:00:00"/>
    <x v="1"/>
    <d v="1899-12-30T18:21:00"/>
    <d v="1899-12-30T19:45:00"/>
    <x v="64"/>
    <n v="36.700000000000003"/>
    <n v="84"/>
    <x v="2"/>
    <n v="0"/>
    <n v="0"/>
    <n v="1"/>
    <x v="0"/>
    <x v="0"/>
  </r>
  <r>
    <d v="2014-02-14T00:00:00"/>
    <x v="1"/>
    <d v="1899-12-30T18:25:00"/>
    <d v="1899-12-30T21:18:00"/>
    <x v="65"/>
    <n v="35.200000000000003"/>
    <n v="173"/>
    <x v="2"/>
    <n v="1"/>
    <n v="0"/>
    <n v="1"/>
    <x v="0"/>
    <x v="1"/>
  </r>
  <r>
    <d v="2014-02-15T00:00:00"/>
    <x v="1"/>
    <d v="1899-12-30T16:20:00"/>
    <d v="1899-12-30T17:28:00"/>
    <x v="58"/>
    <n v="31.1"/>
    <n v="68"/>
    <x v="0"/>
    <n v="1"/>
    <n v="0"/>
    <n v="1"/>
    <x v="0"/>
    <x v="1"/>
  </r>
  <r>
    <d v="2014-02-15T00:00:00"/>
    <x v="0"/>
    <d v="1899-12-30T17:02:00"/>
    <d v="1899-12-30T18:11:00"/>
    <x v="66"/>
    <n v="0.8"/>
    <n v="0"/>
    <x v="0"/>
    <n v="0"/>
    <n v="0"/>
    <n v="1"/>
    <x v="0"/>
    <x v="0"/>
  </r>
  <r>
    <d v="2014-02-17T00:00:00"/>
    <x v="1"/>
    <d v="1899-12-30T15:23:00"/>
    <d v="1899-12-30T15:41:00"/>
    <x v="48"/>
    <n v="34.200000000000003"/>
    <n v="18"/>
    <x v="1"/>
    <n v="1"/>
    <n v="0"/>
    <n v="1"/>
    <x v="0"/>
    <x v="1"/>
  </r>
  <r>
    <d v="2014-02-17T00:00:00"/>
    <x v="1"/>
    <d v="1899-12-30T16:02:00"/>
    <d v="1899-12-30T16:31:00"/>
    <x v="13"/>
    <n v="38.1"/>
    <n v="29"/>
    <x v="1"/>
    <n v="0"/>
    <n v="0"/>
    <n v="1"/>
    <x v="0"/>
    <x v="0"/>
  </r>
  <r>
    <d v="2014-02-17T00:00:00"/>
    <x v="1"/>
    <d v="1899-12-30T12:48:00"/>
    <d v="1899-12-30T13:20:00"/>
    <x v="51"/>
    <n v="39.9"/>
    <n v="32"/>
    <x v="1"/>
    <n v="0"/>
    <n v="0"/>
    <n v="0"/>
    <x v="0"/>
    <x v="0"/>
  </r>
  <r>
    <d v="2014-02-17T00:00:00"/>
    <x v="1"/>
    <d v="1899-12-30T20:37:00"/>
    <d v="1899-12-30T21:01:00"/>
    <x v="11"/>
    <n v="39.5"/>
    <n v="24"/>
    <x v="1"/>
    <n v="0"/>
    <n v="0"/>
    <n v="0"/>
    <x v="0"/>
    <x v="0"/>
  </r>
  <r>
    <d v="2014-02-18T00:00:00"/>
    <x v="1"/>
    <d v="1899-12-30T08:55:00"/>
    <d v="1899-12-30T09:11:00"/>
    <x v="19"/>
    <n v="40.9"/>
    <n v="16"/>
    <x v="1"/>
    <n v="0"/>
    <n v="1"/>
    <n v="0"/>
    <x v="0"/>
    <x v="0"/>
  </r>
  <r>
    <d v="2014-02-18T00:00:00"/>
    <x v="1"/>
    <d v="1899-12-30T13:42:00"/>
    <d v="1899-12-30T14:02:00"/>
    <x v="23"/>
    <n v="35.799999999999997"/>
    <n v="20"/>
    <x v="1"/>
    <n v="1"/>
    <n v="0"/>
    <n v="0"/>
    <x v="0"/>
    <x v="0"/>
  </r>
  <r>
    <d v="2014-02-18T00:00:00"/>
    <x v="1"/>
    <d v="1899-12-30T15:54:00"/>
    <d v="1899-12-30T16:17:00"/>
    <x v="52"/>
    <n v="40.9"/>
    <n v="23"/>
    <x v="1"/>
    <n v="0"/>
    <n v="0"/>
    <n v="1"/>
    <x v="0"/>
    <x v="0"/>
  </r>
  <r>
    <d v="2014-02-18T00:00:00"/>
    <x v="1"/>
    <d v="1899-12-30T16:54:00"/>
    <d v="1899-12-30T17:10:00"/>
    <x v="19"/>
    <n v="0.8"/>
    <n v="16"/>
    <x v="1"/>
    <n v="0"/>
    <n v="0"/>
    <n v="1"/>
    <x v="0"/>
    <x v="0"/>
  </r>
  <r>
    <d v="2014-02-18T00:00:00"/>
    <x v="1"/>
    <d v="1899-12-30T20:14:00"/>
    <d v="1899-12-30T20:58:00"/>
    <x v="25"/>
    <n v="52.1"/>
    <n v="44"/>
    <x v="1"/>
    <n v="0"/>
    <n v="0"/>
    <n v="0"/>
    <x v="0"/>
    <x v="0"/>
  </r>
  <r>
    <d v="2014-02-18T00:00:00"/>
    <x v="0"/>
    <d v="1899-12-30T15:41:00"/>
    <d v="1899-12-30T15:41:00"/>
    <x v="38"/>
    <m/>
    <n v="0"/>
    <x v="3"/>
    <n v="0"/>
    <n v="0"/>
    <n v="1"/>
    <x v="0"/>
    <x v="0"/>
  </r>
  <r>
    <d v="2014-02-20T00:00:00"/>
    <x v="0"/>
    <d v="1899-12-30T16:00:00"/>
    <d v="1899-12-30T16:03:00"/>
    <x v="67"/>
    <n v="36.700000000000003"/>
    <n v="0"/>
    <x v="3"/>
    <n v="0"/>
    <n v="0"/>
    <n v="1"/>
    <x v="0"/>
    <x v="0"/>
  </r>
  <r>
    <d v="2014-02-20T00:00:00"/>
    <x v="1"/>
    <d v="1899-12-30T07:51:00"/>
    <d v="1899-12-30T08:35:00"/>
    <x v="25"/>
    <n v="41.3"/>
    <n v="44"/>
    <x v="1"/>
    <n v="0"/>
    <n v="1"/>
    <n v="0"/>
    <x v="0"/>
    <x v="0"/>
  </r>
  <r>
    <d v="2014-02-20T00:00:00"/>
    <x v="1"/>
    <d v="1899-12-30T08:08:00"/>
    <d v="1899-12-30T08:27:00"/>
    <x v="68"/>
    <n v="39.200000000000003"/>
    <n v="19"/>
    <x v="1"/>
    <n v="0"/>
    <n v="1"/>
    <n v="0"/>
    <x v="0"/>
    <x v="0"/>
  </r>
  <r>
    <d v="2014-02-20T00:00:00"/>
    <x v="2"/>
    <d v="1899-12-30T11:49:00"/>
    <d v="1899-12-30T12:43:00"/>
    <x v="69"/>
    <n v="38.1"/>
    <n v="108"/>
    <x v="0"/>
    <n v="0"/>
    <n v="0"/>
    <n v="0"/>
    <x v="0"/>
    <x v="0"/>
  </r>
  <r>
    <d v="2014-02-20T00:00:00"/>
    <x v="1"/>
    <d v="1899-12-30T15:41:00"/>
    <d v="1899-12-30T17:01:00"/>
    <x v="47"/>
    <n v="16.8"/>
    <n v="80"/>
    <x v="2"/>
    <n v="0"/>
    <n v="0"/>
    <n v="1"/>
    <x v="0"/>
    <x v="0"/>
  </r>
  <r>
    <d v="2014-02-20T00:00:00"/>
    <x v="1"/>
    <d v="1899-12-30T19:54:00"/>
    <d v="1899-12-30T20:24:00"/>
    <x v="36"/>
    <n v="29.8"/>
    <n v="30"/>
    <x v="1"/>
    <n v="1"/>
    <n v="0"/>
    <n v="1"/>
    <x v="0"/>
    <x v="1"/>
  </r>
  <r>
    <d v="2014-02-21T00:00:00"/>
    <x v="1"/>
    <d v="1899-12-30T00:38:00"/>
    <d v="1899-12-30T01:00:00"/>
    <x v="70"/>
    <n v="21.5"/>
    <n v="22"/>
    <x v="1"/>
    <n v="0"/>
    <n v="0"/>
    <n v="0"/>
    <x v="0"/>
    <x v="0"/>
  </r>
  <r>
    <d v="2014-02-21T00:00:00"/>
    <x v="1"/>
    <d v="1899-12-30T12:04:00"/>
    <d v="1899-12-30T12:24:00"/>
    <x v="23"/>
    <n v="33.299999999999997"/>
    <n v="20"/>
    <x v="1"/>
    <n v="1"/>
    <n v="0"/>
    <n v="0"/>
    <x v="0"/>
    <x v="0"/>
  </r>
  <r>
    <d v="2014-02-21T00:00:00"/>
    <x v="0"/>
    <d v="1899-12-30T12:33:00"/>
    <d v="1899-12-30T13:17:00"/>
    <x v="25"/>
    <n v="17.399999999999999"/>
    <n v="0"/>
    <x v="1"/>
    <n v="0"/>
    <n v="0"/>
    <n v="0"/>
    <x v="0"/>
    <x v="0"/>
  </r>
  <r>
    <d v="2014-02-21T00:00:00"/>
    <x v="2"/>
    <d v="1899-12-30T17:51:00"/>
    <d v="1899-12-30T19:23:00"/>
    <x v="18"/>
    <n v="33.4"/>
    <n v="184"/>
    <x v="2"/>
    <n v="1"/>
    <n v="0"/>
    <n v="1"/>
    <x v="0"/>
    <x v="1"/>
  </r>
  <r>
    <d v="2014-02-21T00:00:00"/>
    <x v="1"/>
    <d v="1899-12-30T17:54:00"/>
    <d v="1899-12-30T18:50:00"/>
    <x v="71"/>
    <n v="9.4"/>
    <n v="56"/>
    <x v="0"/>
    <n v="0"/>
    <n v="0"/>
    <n v="1"/>
    <x v="0"/>
    <x v="0"/>
  </r>
  <r>
    <d v="2014-02-22T00:00:00"/>
    <x v="1"/>
    <d v="1899-12-30T15:54:00"/>
    <d v="1899-12-30T16:44:00"/>
    <x v="53"/>
    <n v="25.5"/>
    <n v="50"/>
    <x v="0"/>
    <n v="1"/>
    <n v="0"/>
    <n v="1"/>
    <x v="0"/>
    <x v="1"/>
  </r>
  <r>
    <d v="2014-02-22T00:00:00"/>
    <x v="2"/>
    <d v="1899-12-30T17:17:00"/>
    <d v="1899-12-30T18:15:00"/>
    <x v="72"/>
    <n v="35.200000000000003"/>
    <n v="116"/>
    <x v="0"/>
    <n v="1"/>
    <n v="0"/>
    <n v="1"/>
    <x v="0"/>
    <x v="1"/>
  </r>
  <r>
    <d v="2014-02-22T00:00:00"/>
    <x v="1"/>
    <d v="1899-12-30T18:35:00"/>
    <d v="1899-12-30T19:10:00"/>
    <x v="56"/>
    <n v="22.7"/>
    <n v="35"/>
    <x v="1"/>
    <n v="0"/>
    <n v="0"/>
    <n v="1"/>
    <x v="0"/>
    <x v="0"/>
  </r>
  <r>
    <d v="2014-02-23T00:00:00"/>
    <x v="1"/>
    <d v="1899-12-30T06:26:00"/>
    <d v="1899-12-30T07:09:00"/>
    <x v="12"/>
    <n v="41.9"/>
    <n v="43"/>
    <x v="1"/>
    <n v="0"/>
    <n v="1"/>
    <n v="0"/>
    <x v="0"/>
    <x v="0"/>
  </r>
  <r>
    <d v="2014-02-23T00:00:00"/>
    <x v="0"/>
    <d v="1899-12-30T21:14:00"/>
    <d v="1899-12-31T01:50:00"/>
    <x v="73"/>
    <n v="18.899999999999999"/>
    <n v="0"/>
    <x v="2"/>
    <n v="0"/>
    <n v="0"/>
    <n v="0"/>
    <x v="0"/>
    <x v="0"/>
  </r>
  <r>
    <d v="2014-02-24T00:00:00"/>
    <x v="2"/>
    <d v="1899-12-30T08:36:00"/>
    <d v="1899-12-30T10:22:00"/>
    <x v="74"/>
    <n v="41.9"/>
    <n v="212"/>
    <x v="2"/>
    <n v="0"/>
    <n v="1"/>
    <n v="0"/>
    <x v="0"/>
    <x v="0"/>
  </r>
  <r>
    <d v="2014-02-24T00:00:00"/>
    <x v="2"/>
    <d v="1899-12-30T11:44:00"/>
    <d v="1899-12-30T12:07:00"/>
    <x v="52"/>
    <n v="11.1"/>
    <n v="46"/>
    <x v="1"/>
    <n v="0"/>
    <n v="0"/>
    <n v="0"/>
    <x v="0"/>
    <x v="0"/>
  </r>
  <r>
    <d v="2014-02-25T00:00:00"/>
    <x v="1"/>
    <d v="1899-12-30T18:29:00"/>
    <d v="1899-12-30T18:35:00"/>
    <x v="75"/>
    <n v="39.200000000000003"/>
    <n v="6"/>
    <x v="3"/>
    <n v="0"/>
    <n v="0"/>
    <n v="1"/>
    <x v="0"/>
    <x v="0"/>
  </r>
  <r>
    <d v="2014-02-25T00:00:00"/>
    <x v="2"/>
    <d v="1899-12-30T06:04:00"/>
    <d v="1899-12-30T06:45:00"/>
    <x v="37"/>
    <n v="48.4"/>
    <n v="82"/>
    <x v="1"/>
    <n v="0"/>
    <n v="1"/>
    <n v="0"/>
    <x v="0"/>
    <x v="0"/>
  </r>
  <r>
    <d v="2014-02-25T00:00:00"/>
    <x v="1"/>
    <d v="1899-12-30T20:18:00"/>
    <d v="1899-12-30T20:38:00"/>
    <x v="23"/>
    <n v="28.9"/>
    <n v="20"/>
    <x v="1"/>
    <n v="1"/>
    <n v="0"/>
    <n v="0"/>
    <x v="0"/>
    <x v="0"/>
  </r>
  <r>
    <d v="2014-02-26T00:00:00"/>
    <x v="4"/>
    <d v="1899-12-30T03:00:00"/>
    <d v="1899-12-30T03:20:00"/>
    <x v="23"/>
    <n v="22.5"/>
    <n v="100"/>
    <x v="1"/>
    <n v="0"/>
    <n v="0"/>
    <n v="0"/>
    <x v="0"/>
    <x v="0"/>
  </r>
  <r>
    <d v="2014-02-26T00:00:00"/>
    <x v="1"/>
    <d v="1899-12-30T16:52:00"/>
    <d v="1899-12-30T17:20:00"/>
    <x v="28"/>
    <n v="14.2"/>
    <n v="28"/>
    <x v="1"/>
    <n v="0"/>
    <n v="0"/>
    <n v="1"/>
    <x v="0"/>
    <x v="0"/>
  </r>
  <r>
    <d v="2014-02-26T00:00:00"/>
    <x v="2"/>
    <d v="1899-12-30T20:18:00"/>
    <d v="1899-12-30T20:39:00"/>
    <x v="61"/>
    <n v="18.2"/>
    <n v="42"/>
    <x v="1"/>
    <n v="0"/>
    <n v="0"/>
    <n v="0"/>
    <x v="0"/>
    <x v="0"/>
  </r>
  <r>
    <d v="2014-02-27T00:00:00"/>
    <x v="1"/>
    <d v="1899-12-30T00:19:00"/>
    <d v="1899-12-30T03:16:00"/>
    <x v="76"/>
    <n v="24.3"/>
    <n v="177"/>
    <x v="2"/>
    <n v="0"/>
    <n v="0"/>
    <n v="0"/>
    <x v="0"/>
    <x v="0"/>
  </r>
  <r>
    <d v="2014-02-27T00:00:00"/>
    <x v="1"/>
    <d v="1899-12-30T00:31:00"/>
    <d v="1899-12-30T03:53:00"/>
    <x v="77"/>
    <n v="25.3"/>
    <n v="202"/>
    <x v="2"/>
    <n v="1"/>
    <n v="0"/>
    <n v="0"/>
    <x v="0"/>
    <x v="0"/>
  </r>
  <r>
    <d v="2014-02-27T00:00:00"/>
    <x v="1"/>
    <d v="1899-12-30T06:23:00"/>
    <d v="1899-12-30T07:10:00"/>
    <x v="16"/>
    <n v="5.5"/>
    <n v="47"/>
    <x v="0"/>
    <n v="0"/>
    <n v="1"/>
    <n v="0"/>
    <x v="0"/>
    <x v="0"/>
  </r>
  <r>
    <d v="2014-02-27T00:00:00"/>
    <x v="2"/>
    <d v="1899-12-30T07:01:00"/>
    <d v="1899-12-30T07:16:00"/>
    <x v="35"/>
    <n v="43.5"/>
    <n v="30"/>
    <x v="1"/>
    <n v="0"/>
    <n v="1"/>
    <n v="0"/>
    <x v="0"/>
    <x v="0"/>
  </r>
  <r>
    <d v="2014-02-27T00:00:00"/>
    <x v="4"/>
    <d v="1899-12-30T23:20:00"/>
    <d v="1899-12-30T23:42:00"/>
    <x v="70"/>
    <n v="25.4"/>
    <n v="110"/>
    <x v="1"/>
    <n v="1"/>
    <n v="0"/>
    <n v="0"/>
    <x v="0"/>
    <x v="0"/>
  </r>
  <r>
    <d v="2014-02-28T00:00:00"/>
    <x v="4"/>
    <d v="1899-12-30T04:23:00"/>
    <d v="1899-12-30T05:10:00"/>
    <x v="16"/>
    <n v="32.1"/>
    <n v="235"/>
    <x v="0"/>
    <n v="1"/>
    <n v="1"/>
    <n v="0"/>
    <x v="1"/>
    <x v="0"/>
  </r>
  <r>
    <d v="2014-02-28T00:00:00"/>
    <x v="1"/>
    <d v="1899-12-30T06:13:00"/>
    <d v="1899-12-30T06:43:00"/>
    <x v="36"/>
    <n v="29.6"/>
    <n v="30"/>
    <x v="1"/>
    <n v="1"/>
    <n v="1"/>
    <n v="0"/>
    <x v="1"/>
    <x v="0"/>
  </r>
  <r>
    <d v="2014-02-28T00:00:00"/>
    <x v="1"/>
    <d v="1899-12-30T07:04:00"/>
    <d v="1899-12-30T10:11:00"/>
    <x v="78"/>
    <n v="47.1"/>
    <n v="187"/>
    <x v="2"/>
    <n v="0"/>
    <n v="1"/>
    <n v="0"/>
    <x v="0"/>
    <x v="0"/>
  </r>
  <r>
    <d v="2014-02-28T00:00:00"/>
    <x v="2"/>
    <d v="1899-12-30T09:29:00"/>
    <d v="1899-12-30T10:00:00"/>
    <x v="8"/>
    <n v="11.1"/>
    <n v="62"/>
    <x v="1"/>
    <n v="0"/>
    <n v="1"/>
    <n v="0"/>
    <x v="0"/>
    <x v="0"/>
  </r>
  <r>
    <d v="2014-02-28T00:00:00"/>
    <x v="3"/>
    <d v="1899-12-30T09:31:00"/>
    <d v="1899-12-30T10:09:00"/>
    <x v="10"/>
    <n v="11.5"/>
    <n v="114"/>
    <x v="1"/>
    <n v="0"/>
    <n v="1"/>
    <n v="0"/>
    <x v="0"/>
    <x v="0"/>
  </r>
  <r>
    <d v="2014-02-28T00:00:00"/>
    <x v="1"/>
    <d v="1899-12-30T10:03:00"/>
    <d v="1899-12-30T10:25:00"/>
    <x v="70"/>
    <n v="8.1"/>
    <n v="22"/>
    <x v="1"/>
    <n v="0"/>
    <n v="0"/>
    <n v="0"/>
    <x v="0"/>
    <x v="0"/>
  </r>
  <r>
    <d v="2014-02-28T00:00:00"/>
    <x v="1"/>
    <d v="1899-12-30T13:33:00"/>
    <d v="1899-12-30T14:13:00"/>
    <x v="4"/>
    <n v="11.1"/>
    <n v="40"/>
    <x v="1"/>
    <n v="0"/>
    <n v="0"/>
    <n v="0"/>
    <x v="0"/>
    <x v="0"/>
  </r>
  <r>
    <d v="2014-02-28T00:00:00"/>
    <x v="1"/>
    <d v="1899-12-30T13:39:00"/>
    <d v="1899-12-30T15:22:00"/>
    <x v="79"/>
    <n v="9.4"/>
    <n v="103"/>
    <x v="2"/>
    <n v="0"/>
    <n v="0"/>
    <n v="1"/>
    <x v="0"/>
    <x v="0"/>
  </r>
  <r>
    <d v="2014-02-28T00:00:00"/>
    <x v="1"/>
    <d v="1899-12-30T13:59:00"/>
    <d v="1899-12-30T16:24:00"/>
    <x v="42"/>
    <n v="16.8"/>
    <n v="145"/>
    <x v="2"/>
    <n v="0"/>
    <n v="0"/>
    <n v="1"/>
    <x v="0"/>
    <x v="0"/>
  </r>
  <r>
    <d v="2014-02-28T00:00:00"/>
    <x v="1"/>
    <d v="1899-12-30T14:27:00"/>
    <d v="1899-12-30T16:03:00"/>
    <x v="80"/>
    <n v="8.1"/>
    <n v="96"/>
    <x v="2"/>
    <n v="0"/>
    <n v="0"/>
    <n v="1"/>
    <x v="0"/>
    <x v="0"/>
  </r>
  <r>
    <d v="2014-02-28T00:00:00"/>
    <x v="0"/>
    <d v="1899-12-30T18:50:00"/>
    <d v="1899-12-30T19:05:00"/>
    <x v="35"/>
    <n v="43.5"/>
    <n v="0"/>
    <x v="1"/>
    <n v="0"/>
    <n v="0"/>
    <n v="1"/>
    <x v="0"/>
    <x v="0"/>
  </r>
  <r>
    <d v="2014-02-28T00:00:00"/>
    <x v="1"/>
    <d v="1899-12-30T22:02:00"/>
    <d v="1899-12-30T22:23:00"/>
    <x v="61"/>
    <n v="40.200000000000003"/>
    <n v="21"/>
    <x v="1"/>
    <n v="0"/>
    <n v="0"/>
    <n v="0"/>
    <x v="0"/>
    <x v="0"/>
  </r>
  <r>
    <d v="2014-03-01T00:00:00"/>
    <x v="1"/>
    <d v="1899-12-30T08:02:00"/>
    <d v="1899-12-30T09:14:00"/>
    <x v="81"/>
    <n v="3.3"/>
    <n v="72"/>
    <x v="0"/>
    <n v="0"/>
    <n v="1"/>
    <n v="0"/>
    <x v="0"/>
    <x v="0"/>
  </r>
  <r>
    <d v="2014-03-01T00:00:00"/>
    <x v="1"/>
    <d v="1899-12-30T09:50:00"/>
    <d v="1899-12-30T10:06:00"/>
    <x v="19"/>
    <n v="35.799999999999997"/>
    <n v="16"/>
    <x v="1"/>
    <n v="1"/>
    <n v="1"/>
    <n v="0"/>
    <x v="1"/>
    <x v="0"/>
  </r>
  <r>
    <d v="2014-03-01T00:00:00"/>
    <x v="1"/>
    <d v="1899-12-30T10:17:00"/>
    <d v="1899-12-30T10:33:00"/>
    <x v="19"/>
    <n v="15.6"/>
    <n v="16"/>
    <x v="1"/>
    <n v="0"/>
    <n v="0"/>
    <n v="0"/>
    <x v="0"/>
    <x v="0"/>
  </r>
  <r>
    <d v="2014-03-01T00:00:00"/>
    <x v="1"/>
    <d v="1899-12-30T11:10:00"/>
    <d v="1899-12-30T11:42:00"/>
    <x v="51"/>
    <n v="4.0999999999999996"/>
    <n v="32"/>
    <x v="1"/>
    <n v="0"/>
    <n v="0"/>
    <n v="0"/>
    <x v="0"/>
    <x v="0"/>
  </r>
  <r>
    <d v="2014-03-01T00:00:00"/>
    <x v="2"/>
    <d v="1899-12-30T14:32:00"/>
    <d v="1899-12-30T15:10:00"/>
    <x v="10"/>
    <n v="38.4"/>
    <n v="76"/>
    <x v="1"/>
    <n v="0"/>
    <n v="0"/>
    <n v="1"/>
    <x v="0"/>
    <x v="0"/>
  </r>
  <r>
    <d v="2014-03-02T00:00:00"/>
    <x v="2"/>
    <d v="1899-12-30T12:52:00"/>
    <d v="1899-12-30T13:43:00"/>
    <x v="55"/>
    <n v="43.5"/>
    <n v="102"/>
    <x v="0"/>
    <n v="0"/>
    <n v="0"/>
    <n v="0"/>
    <x v="0"/>
    <x v="0"/>
  </r>
  <r>
    <d v="2014-03-02T00:00:00"/>
    <x v="1"/>
    <d v="1899-12-30T14:32:00"/>
    <d v="1899-12-30T15:01:00"/>
    <x v="13"/>
    <n v="18.899999999999999"/>
    <n v="29"/>
    <x v="1"/>
    <n v="0"/>
    <n v="0"/>
    <n v="1"/>
    <x v="0"/>
    <x v="0"/>
  </r>
  <r>
    <d v="2014-03-02T00:00:00"/>
    <x v="1"/>
    <d v="1899-12-30T15:49:00"/>
    <d v="1899-12-30T17:18:00"/>
    <x v="59"/>
    <n v="26.3"/>
    <n v="89"/>
    <x v="2"/>
    <n v="1"/>
    <n v="0"/>
    <n v="1"/>
    <x v="0"/>
    <x v="1"/>
  </r>
  <r>
    <d v="2014-03-03T00:00:00"/>
    <x v="1"/>
    <d v="1899-12-30T05:25:00"/>
    <d v="1899-12-30T06:37:00"/>
    <x v="81"/>
    <n v="40.9"/>
    <n v="72"/>
    <x v="0"/>
    <n v="0"/>
    <n v="1"/>
    <n v="0"/>
    <x v="0"/>
    <x v="0"/>
  </r>
  <r>
    <d v="2014-03-03T00:00:00"/>
    <x v="2"/>
    <d v="1899-12-30T07:43:00"/>
    <d v="1899-12-30T08:05:00"/>
    <x v="70"/>
    <n v="11.1"/>
    <n v="44"/>
    <x v="1"/>
    <n v="0"/>
    <n v="1"/>
    <n v="0"/>
    <x v="0"/>
    <x v="0"/>
  </r>
  <r>
    <d v="2014-03-03T00:00:00"/>
    <x v="1"/>
    <d v="1899-12-30T11:14:00"/>
    <d v="1899-12-30T12:04:00"/>
    <x v="53"/>
    <n v="46.9"/>
    <n v="50"/>
    <x v="0"/>
    <n v="0"/>
    <n v="0"/>
    <n v="0"/>
    <x v="0"/>
    <x v="0"/>
  </r>
  <r>
    <d v="2014-03-03T00:00:00"/>
    <x v="1"/>
    <d v="1899-12-30T11:43:00"/>
    <d v="1899-12-30T12:15:00"/>
    <x v="51"/>
    <n v="27.4"/>
    <n v="32"/>
    <x v="1"/>
    <n v="1"/>
    <n v="0"/>
    <n v="0"/>
    <x v="0"/>
    <x v="0"/>
  </r>
  <r>
    <d v="2014-03-04T00:00:00"/>
    <x v="0"/>
    <s v="not found"/>
    <m/>
    <x v="38"/>
    <m/>
    <n v="0"/>
    <x v="3"/>
    <n v="0"/>
    <n v="0"/>
    <n v="0"/>
    <x v="0"/>
    <x v="0"/>
  </r>
  <r>
    <d v="2014-03-04T00:00:00"/>
    <x v="1"/>
    <d v="1899-12-30T17:32:00"/>
    <d v="1899-12-30T18:59:00"/>
    <x v="82"/>
    <n v="29.3"/>
    <n v="87"/>
    <x v="2"/>
    <n v="1"/>
    <n v="0"/>
    <n v="1"/>
    <x v="0"/>
    <x v="1"/>
  </r>
  <r>
    <d v="2014-03-04T00:00:00"/>
    <x v="1"/>
    <d v="1899-12-30T08:27:00"/>
    <d v="1899-12-30T08:45:00"/>
    <x v="48"/>
    <n v="43.5"/>
    <n v="18"/>
    <x v="1"/>
    <n v="0"/>
    <n v="1"/>
    <n v="0"/>
    <x v="0"/>
    <x v="0"/>
  </r>
  <r>
    <d v="2014-03-04T00:00:00"/>
    <x v="1"/>
    <d v="1899-12-30T18:22:00"/>
    <d v="1899-12-30T19:20:00"/>
    <x v="72"/>
    <n v="45.4"/>
    <n v="58"/>
    <x v="0"/>
    <n v="0"/>
    <n v="0"/>
    <n v="1"/>
    <x v="0"/>
    <x v="0"/>
  </r>
  <r>
    <d v="2014-03-05T00:00:00"/>
    <x v="2"/>
    <d v="1899-12-30T06:18:00"/>
    <d v="1899-12-30T08:00:00"/>
    <x v="26"/>
    <n v="14.2"/>
    <n v="204"/>
    <x v="2"/>
    <n v="0"/>
    <n v="1"/>
    <n v="0"/>
    <x v="0"/>
    <x v="0"/>
  </r>
  <r>
    <d v="2014-03-05T00:00:00"/>
    <x v="1"/>
    <d v="1899-12-30T07:32:00"/>
    <d v="1899-12-30T07:56:00"/>
    <x v="11"/>
    <n v="35.200000000000003"/>
    <n v="24"/>
    <x v="1"/>
    <n v="1"/>
    <n v="1"/>
    <n v="0"/>
    <x v="1"/>
    <x v="0"/>
  </r>
  <r>
    <d v="2014-03-05T00:00:00"/>
    <x v="1"/>
    <d v="1899-12-30T08:57:00"/>
    <d v="1899-12-30T09:36:00"/>
    <x v="15"/>
    <n v="32.200000000000003"/>
    <n v="39"/>
    <x v="1"/>
    <n v="1"/>
    <n v="1"/>
    <n v="0"/>
    <x v="1"/>
    <x v="0"/>
  </r>
  <r>
    <d v="2014-03-05T00:00:00"/>
    <x v="1"/>
    <d v="1899-12-30T14:01:00"/>
    <d v="1899-12-30T14:20:00"/>
    <x v="68"/>
    <n v="28.5"/>
    <n v="19"/>
    <x v="1"/>
    <n v="1"/>
    <n v="0"/>
    <n v="0"/>
    <x v="0"/>
    <x v="0"/>
  </r>
  <r>
    <d v="2014-03-05T00:00:00"/>
    <x v="1"/>
    <d v="1899-12-30T14:04:00"/>
    <d v="1899-12-30T14:20:00"/>
    <x v="19"/>
    <n v="29.8"/>
    <n v="16"/>
    <x v="1"/>
    <n v="1"/>
    <n v="0"/>
    <n v="0"/>
    <x v="0"/>
    <x v="0"/>
  </r>
  <r>
    <d v="2014-03-05T00:00:00"/>
    <x v="1"/>
    <d v="1899-12-30T15:22:00"/>
    <d v="1899-12-30T17:24:00"/>
    <x v="83"/>
    <n v="26.3"/>
    <n v="122"/>
    <x v="2"/>
    <n v="1"/>
    <n v="0"/>
    <n v="1"/>
    <x v="0"/>
    <x v="1"/>
  </r>
  <r>
    <d v="2014-03-05T00:00:00"/>
    <x v="1"/>
    <d v="1899-12-30T17:48:00"/>
    <d v="1899-12-30T18:11:00"/>
    <x v="52"/>
    <n v="4.0999999999999996"/>
    <n v="23"/>
    <x v="1"/>
    <n v="0"/>
    <n v="0"/>
    <n v="1"/>
    <x v="0"/>
    <x v="0"/>
  </r>
  <r>
    <d v="2014-03-06T00:00:00"/>
    <x v="1"/>
    <d v="1899-12-30T07:14:00"/>
    <d v="1899-12-30T07:33:00"/>
    <x v="68"/>
    <n v="41.3"/>
    <n v="19"/>
    <x v="1"/>
    <n v="0"/>
    <n v="1"/>
    <n v="0"/>
    <x v="0"/>
    <x v="0"/>
  </r>
  <r>
    <d v="2014-03-06T00:00:00"/>
    <x v="3"/>
    <d v="1899-12-30T07:15:00"/>
    <d v="1899-12-30T08:07:00"/>
    <x v="54"/>
    <n v="36.700000000000003"/>
    <n v="156"/>
    <x v="0"/>
    <n v="0"/>
    <n v="1"/>
    <n v="0"/>
    <x v="0"/>
    <x v="0"/>
  </r>
  <r>
    <d v="2014-03-07T00:00:00"/>
    <x v="1"/>
    <d v="1899-12-30T16:29:00"/>
    <d v="1899-12-30T17:22:00"/>
    <x v="46"/>
    <n v="40.200000000000003"/>
    <n v="53"/>
    <x v="0"/>
    <n v="0"/>
    <n v="0"/>
    <n v="1"/>
    <x v="0"/>
    <x v="0"/>
  </r>
  <r>
    <d v="2014-03-07T00:00:00"/>
    <x v="1"/>
    <d v="1899-12-30T12:25:00"/>
    <d v="1899-12-30T13:35:00"/>
    <x v="84"/>
    <n v="21.5"/>
    <n v="70"/>
    <x v="0"/>
    <n v="0"/>
    <n v="0"/>
    <n v="0"/>
    <x v="0"/>
    <x v="0"/>
  </r>
  <r>
    <d v="2014-03-07T00:00:00"/>
    <x v="3"/>
    <d v="1899-12-30T15:06:00"/>
    <d v="1899-12-30T15:30:00"/>
    <x v="11"/>
    <n v="4.0999999999999996"/>
    <n v="72"/>
    <x v="1"/>
    <n v="0"/>
    <n v="0"/>
    <n v="1"/>
    <x v="0"/>
    <x v="0"/>
  </r>
  <r>
    <d v="2014-03-07T00:00:00"/>
    <x v="1"/>
    <d v="1899-12-30T17:04:00"/>
    <d v="1899-12-30T17:28:00"/>
    <x v="11"/>
    <n v="49.8"/>
    <n v="24"/>
    <x v="1"/>
    <n v="0"/>
    <n v="0"/>
    <n v="1"/>
    <x v="0"/>
    <x v="0"/>
  </r>
  <r>
    <d v="2014-03-07T00:00:00"/>
    <x v="1"/>
    <d v="1899-12-30T18:33:00"/>
    <d v="1899-12-30T19:28:00"/>
    <x v="6"/>
    <n v="33.200000000000003"/>
    <n v="55"/>
    <x v="0"/>
    <n v="1"/>
    <n v="0"/>
    <n v="1"/>
    <x v="0"/>
    <x v="1"/>
  </r>
  <r>
    <d v="2014-03-08T00:00:00"/>
    <x v="1"/>
    <d v="1899-12-30T12:36:00"/>
    <d v="1899-12-30T13:21:00"/>
    <x v="85"/>
    <n v="44.5"/>
    <n v="45"/>
    <x v="0"/>
    <n v="0"/>
    <n v="0"/>
    <n v="0"/>
    <x v="0"/>
    <x v="0"/>
  </r>
  <r>
    <d v="2014-03-09T00:00:00"/>
    <x v="1"/>
    <d v="1899-12-30T04:32:00"/>
    <d v="1899-12-30T05:49:00"/>
    <x v="86"/>
    <n v="14.2"/>
    <n v="77"/>
    <x v="2"/>
    <n v="0"/>
    <n v="1"/>
    <n v="0"/>
    <x v="0"/>
    <x v="0"/>
  </r>
  <r>
    <d v="2014-03-09T00:00:00"/>
    <x v="1"/>
    <d v="1899-12-30T13:03:00"/>
    <d v="1899-12-30T13:42:00"/>
    <x v="15"/>
    <n v="18.2"/>
    <n v="39"/>
    <x v="1"/>
    <n v="0"/>
    <n v="0"/>
    <n v="0"/>
    <x v="0"/>
    <x v="0"/>
  </r>
  <r>
    <d v="2014-03-09T00:00:00"/>
    <x v="2"/>
    <d v="1899-12-30T19:06:00"/>
    <d v="1899-12-30T19:30:00"/>
    <x v="11"/>
    <n v="23.2"/>
    <n v="48"/>
    <x v="1"/>
    <n v="0"/>
    <n v="0"/>
    <n v="1"/>
    <x v="0"/>
    <x v="0"/>
  </r>
  <r>
    <d v="2014-03-10T00:00:00"/>
    <x v="1"/>
    <d v="1899-12-30T09:01:00"/>
    <d v="1899-12-30T09:30:00"/>
    <x v="13"/>
    <n v="36.9"/>
    <n v="29"/>
    <x v="1"/>
    <n v="0"/>
    <n v="1"/>
    <n v="0"/>
    <x v="0"/>
    <x v="0"/>
  </r>
  <r>
    <d v="2014-03-10T00:00:00"/>
    <x v="1"/>
    <d v="1899-12-30T12:10:00"/>
    <d v="1899-12-30T14:24:00"/>
    <x v="87"/>
    <n v="18.899999999999999"/>
    <n v="134"/>
    <x v="2"/>
    <n v="0"/>
    <n v="0"/>
    <n v="0"/>
    <x v="0"/>
    <x v="0"/>
  </r>
  <r>
    <d v="2014-03-10T00:00:00"/>
    <x v="1"/>
    <d v="1899-12-30T18:21:00"/>
    <d v="1899-12-30T18:42:00"/>
    <x v="61"/>
    <n v="15.6"/>
    <n v="21"/>
    <x v="1"/>
    <n v="0"/>
    <n v="0"/>
    <n v="1"/>
    <x v="0"/>
    <x v="0"/>
  </r>
  <r>
    <d v="2014-03-10T00:00:00"/>
    <x v="1"/>
    <d v="1899-12-30T19:26:00"/>
    <d v="1899-12-30T19:55:00"/>
    <x v="13"/>
    <n v="38.4"/>
    <n v="29"/>
    <x v="1"/>
    <n v="0"/>
    <n v="0"/>
    <n v="1"/>
    <x v="0"/>
    <x v="0"/>
  </r>
  <r>
    <d v="2014-03-11T00:00:00"/>
    <x v="1"/>
    <d v="1899-12-30T06:52:00"/>
    <d v="1899-12-30T07:11:00"/>
    <x v="68"/>
    <n v="48.4"/>
    <n v="19"/>
    <x v="1"/>
    <n v="0"/>
    <n v="1"/>
    <n v="0"/>
    <x v="0"/>
    <x v="0"/>
  </r>
  <r>
    <d v="2014-03-11T00:00:00"/>
    <x v="1"/>
    <d v="1899-12-30T09:08:00"/>
    <d v="1899-12-30T09:23:00"/>
    <x v="35"/>
    <n v="33.200000000000003"/>
    <n v="15"/>
    <x v="1"/>
    <n v="1"/>
    <n v="1"/>
    <n v="0"/>
    <x v="1"/>
    <x v="0"/>
  </r>
  <r>
    <d v="2014-03-11T00:00:00"/>
    <x v="4"/>
    <d v="1899-12-30T17:40:00"/>
    <d v="1899-12-30T19:34:00"/>
    <x v="88"/>
    <n v="49.8"/>
    <n v="570"/>
    <x v="2"/>
    <n v="0"/>
    <n v="0"/>
    <n v="1"/>
    <x v="0"/>
    <x v="0"/>
  </r>
  <r>
    <d v="2014-03-11T00:00:00"/>
    <x v="1"/>
    <d v="1899-12-30T21:44:00"/>
    <d v="1899-12-30T22:25:00"/>
    <x v="37"/>
    <n v="28.9"/>
    <n v="41"/>
    <x v="1"/>
    <n v="1"/>
    <n v="0"/>
    <n v="0"/>
    <x v="0"/>
    <x v="0"/>
  </r>
  <r>
    <d v="2014-03-12T00:00:00"/>
    <x v="2"/>
    <d v="1899-12-30T06:29:00"/>
    <d v="1899-12-30T06:54:00"/>
    <x v="29"/>
    <n v="41.9"/>
    <n v="50"/>
    <x v="1"/>
    <n v="0"/>
    <n v="1"/>
    <n v="0"/>
    <x v="0"/>
    <x v="0"/>
  </r>
  <r>
    <d v="2014-03-12T00:00:00"/>
    <x v="1"/>
    <d v="1899-12-30T08:01:00"/>
    <d v="1899-12-30T09:33:00"/>
    <x v="18"/>
    <n v="35"/>
    <n v="92"/>
    <x v="2"/>
    <n v="1"/>
    <n v="1"/>
    <n v="0"/>
    <x v="1"/>
    <x v="0"/>
  </r>
  <r>
    <d v="2014-03-12T00:00:00"/>
    <x v="1"/>
    <d v="1899-12-30T08:03:00"/>
    <d v="1899-12-30T08:42:00"/>
    <x v="15"/>
    <n v="48.4"/>
    <n v="39"/>
    <x v="1"/>
    <n v="0"/>
    <n v="1"/>
    <n v="0"/>
    <x v="0"/>
    <x v="0"/>
  </r>
  <r>
    <d v="2014-03-12T00:00:00"/>
    <x v="1"/>
    <d v="1899-12-30T12:21:00"/>
    <d v="1899-12-30T13:47:00"/>
    <x v="89"/>
    <n v="3.3"/>
    <n v="86"/>
    <x v="2"/>
    <n v="0"/>
    <n v="0"/>
    <n v="0"/>
    <x v="0"/>
    <x v="0"/>
  </r>
  <r>
    <d v="2014-03-13T00:00:00"/>
    <x v="2"/>
    <d v="1899-12-30T08:01:00"/>
    <d v="1899-12-30T09:54:00"/>
    <x v="90"/>
    <n v="43.5"/>
    <n v="226"/>
    <x v="2"/>
    <n v="0"/>
    <n v="1"/>
    <n v="0"/>
    <x v="0"/>
    <x v="0"/>
  </r>
  <r>
    <d v="2014-03-13T00:00:00"/>
    <x v="1"/>
    <d v="1899-12-30T12:11:00"/>
    <d v="1899-12-30T16:00:00"/>
    <x v="91"/>
    <n v="39.200000000000003"/>
    <n v="229"/>
    <x v="2"/>
    <n v="0"/>
    <n v="0"/>
    <n v="1"/>
    <x v="0"/>
    <x v="0"/>
  </r>
  <r>
    <d v="2014-03-14T00:00:00"/>
    <x v="1"/>
    <d v="1899-12-30T11:35:00"/>
    <d v="1899-12-30T12:33:00"/>
    <x v="72"/>
    <n v="32.200000000000003"/>
    <n v="58"/>
    <x v="0"/>
    <n v="1"/>
    <n v="0"/>
    <n v="0"/>
    <x v="0"/>
    <x v="0"/>
  </r>
  <r>
    <d v="2014-03-14T00:00:00"/>
    <x v="1"/>
    <d v="1899-12-30T14:38:00"/>
    <d v="1899-12-30T15:00:00"/>
    <x v="70"/>
    <n v="26.3"/>
    <n v="22"/>
    <x v="1"/>
    <n v="1"/>
    <n v="0"/>
    <n v="0"/>
    <x v="0"/>
    <x v="0"/>
  </r>
  <r>
    <d v="2014-03-14T00:00:00"/>
    <x v="1"/>
    <d v="1899-12-30T16:13:00"/>
    <d v="1899-12-30T16:37:00"/>
    <x v="11"/>
    <n v="26.3"/>
    <n v="24"/>
    <x v="1"/>
    <n v="1"/>
    <n v="0"/>
    <n v="1"/>
    <x v="0"/>
    <x v="1"/>
  </r>
  <r>
    <d v="2014-03-14T00:00:00"/>
    <x v="1"/>
    <d v="1899-12-30T16:51:00"/>
    <d v="1899-12-30T17:06:00"/>
    <x v="35"/>
    <n v="48.4"/>
    <n v="15"/>
    <x v="1"/>
    <n v="0"/>
    <n v="0"/>
    <n v="1"/>
    <x v="0"/>
    <x v="0"/>
  </r>
  <r>
    <d v="2014-03-14T00:00:00"/>
    <x v="1"/>
    <d v="1899-12-30T20:38:00"/>
    <d v="1899-12-31T00:24:00"/>
    <x v="92"/>
    <n v="25.3"/>
    <n v="226"/>
    <x v="2"/>
    <n v="1"/>
    <n v="0"/>
    <n v="0"/>
    <x v="0"/>
    <x v="0"/>
  </r>
  <r>
    <d v="2014-03-15T00:00:00"/>
    <x v="1"/>
    <d v="1899-12-30T16:01:00"/>
    <d v="1899-12-30T16:30:00"/>
    <x v="13"/>
    <n v="35.200000000000003"/>
    <n v="29"/>
    <x v="1"/>
    <n v="1"/>
    <n v="0"/>
    <n v="1"/>
    <x v="0"/>
    <x v="1"/>
  </r>
  <r>
    <d v="2014-03-15T00:00:00"/>
    <x v="2"/>
    <d v="1899-12-30T17:18:00"/>
    <d v="1899-12-30T18:26:00"/>
    <x v="58"/>
    <n v="32.200000000000003"/>
    <n v="136"/>
    <x v="0"/>
    <n v="1"/>
    <n v="0"/>
    <n v="1"/>
    <x v="0"/>
    <x v="1"/>
  </r>
  <r>
    <d v="2014-03-17T00:00:00"/>
    <x v="1"/>
    <d v="1899-12-30T08:10:00"/>
    <d v="1899-12-30T08:27:00"/>
    <x v="33"/>
    <n v="21.5"/>
    <n v="17"/>
    <x v="1"/>
    <n v="0"/>
    <n v="1"/>
    <n v="0"/>
    <x v="0"/>
    <x v="0"/>
  </r>
  <r>
    <d v="2014-03-17T00:00:00"/>
    <x v="1"/>
    <d v="1899-12-30T14:10:00"/>
    <d v="1899-12-30T15:08:00"/>
    <x v="72"/>
    <n v="18.899999999999999"/>
    <n v="58"/>
    <x v="0"/>
    <n v="0"/>
    <n v="0"/>
    <n v="1"/>
    <x v="0"/>
    <x v="0"/>
  </r>
  <r>
    <d v="2014-03-17T00:00:00"/>
    <x v="1"/>
    <d v="1899-12-30T16:02:00"/>
    <d v="1899-12-30T17:18:00"/>
    <x v="43"/>
    <n v="29.3"/>
    <n v="76"/>
    <x v="2"/>
    <n v="1"/>
    <n v="0"/>
    <n v="1"/>
    <x v="0"/>
    <x v="1"/>
  </r>
  <r>
    <d v="2014-03-17T00:00:00"/>
    <x v="1"/>
    <d v="1899-12-30T18:46:00"/>
    <d v="1899-12-31T07:11:00"/>
    <x v="93"/>
    <n v="31.1"/>
    <n v="745"/>
    <x v="2"/>
    <n v="1"/>
    <n v="0"/>
    <n v="1"/>
    <x v="0"/>
    <x v="1"/>
  </r>
  <r>
    <d v="2014-03-18T00:00:00"/>
    <x v="1"/>
    <d v="1899-12-30T20:45:00"/>
    <d v="1899-12-30T21:49:00"/>
    <x v="20"/>
    <n v="38.1"/>
    <n v="64"/>
    <x v="0"/>
    <n v="0"/>
    <n v="0"/>
    <n v="0"/>
    <x v="0"/>
    <x v="0"/>
  </r>
  <r>
    <d v="2014-03-19T00:00:00"/>
    <x v="1"/>
    <d v="1899-12-30T06:14:00"/>
    <d v="1899-12-30T06:49:00"/>
    <x v="56"/>
    <n v="38.200000000000003"/>
    <n v="35"/>
    <x v="1"/>
    <n v="0"/>
    <n v="1"/>
    <n v="0"/>
    <x v="0"/>
    <x v="0"/>
  </r>
  <r>
    <d v="2014-03-19T00:00:00"/>
    <x v="2"/>
    <d v="1899-12-30T06:15:00"/>
    <d v="1899-12-30T08:28:00"/>
    <x v="14"/>
    <n v="47.1"/>
    <n v="266"/>
    <x v="2"/>
    <n v="0"/>
    <n v="1"/>
    <n v="0"/>
    <x v="0"/>
    <x v="0"/>
  </r>
  <r>
    <d v="2014-03-19T00:00:00"/>
    <x v="2"/>
    <d v="1899-12-30T08:10:00"/>
    <d v="1899-12-30T10:41:00"/>
    <x v="94"/>
    <n v="49.8"/>
    <n v="302"/>
    <x v="2"/>
    <n v="0"/>
    <n v="1"/>
    <n v="0"/>
    <x v="0"/>
    <x v="0"/>
  </r>
  <r>
    <d v="2014-03-19T00:00:00"/>
    <x v="1"/>
    <d v="1899-12-30T11:09:00"/>
    <d v="1899-12-30T11:42:00"/>
    <x v="9"/>
    <n v="25.3"/>
    <n v="33"/>
    <x v="1"/>
    <n v="1"/>
    <n v="0"/>
    <n v="0"/>
    <x v="0"/>
    <x v="0"/>
  </r>
  <r>
    <d v="2014-03-20T00:00:00"/>
    <x v="5"/>
    <d v="1899-12-30T16:24:00"/>
    <d v="1899-12-30T16:49:00"/>
    <x v="29"/>
    <n v="32.200000000000003"/>
    <n v="100"/>
    <x v="1"/>
    <n v="1"/>
    <n v="0"/>
    <n v="1"/>
    <x v="0"/>
    <x v="1"/>
  </r>
  <r>
    <d v="2014-03-20T00:00:00"/>
    <x v="2"/>
    <d v="1899-12-30T17:02:00"/>
    <d v="1899-12-30T17:53:00"/>
    <x v="55"/>
    <n v="38.200000000000003"/>
    <n v="102"/>
    <x v="0"/>
    <n v="0"/>
    <n v="0"/>
    <n v="1"/>
    <x v="0"/>
    <x v="0"/>
  </r>
  <r>
    <d v="2014-03-20T00:00:00"/>
    <x v="1"/>
    <d v="1899-12-30T12:13:00"/>
    <d v="1899-12-30T12:31:00"/>
    <x v="48"/>
    <n v="11.1"/>
    <n v="18"/>
    <x v="1"/>
    <n v="0"/>
    <n v="0"/>
    <n v="0"/>
    <x v="0"/>
    <x v="0"/>
  </r>
  <r>
    <d v="2014-03-20T00:00:00"/>
    <x v="2"/>
    <d v="1899-12-30T16:33:00"/>
    <d v="1899-12-30T17:05:00"/>
    <x v="51"/>
    <n v="18.2"/>
    <n v="64"/>
    <x v="1"/>
    <n v="0"/>
    <n v="0"/>
    <n v="1"/>
    <x v="0"/>
    <x v="0"/>
  </r>
  <r>
    <d v="2014-03-20T00:00:00"/>
    <x v="1"/>
    <d v="1899-12-30T16:58:00"/>
    <d v="1899-12-30T17:31:00"/>
    <x v="9"/>
    <n v="36.700000000000003"/>
    <n v="33"/>
    <x v="1"/>
    <n v="0"/>
    <n v="0"/>
    <n v="1"/>
    <x v="0"/>
    <x v="0"/>
  </r>
  <r>
    <d v="2014-03-20T00:00:00"/>
    <x v="1"/>
    <d v="1899-12-30T19:28:00"/>
    <d v="1899-12-30T20:55:00"/>
    <x v="82"/>
    <n v="26.3"/>
    <n v="87"/>
    <x v="2"/>
    <n v="1"/>
    <n v="0"/>
    <n v="1"/>
    <x v="0"/>
    <x v="1"/>
  </r>
  <r>
    <d v="2014-03-21T00:00:00"/>
    <x v="0"/>
    <m/>
    <m/>
    <x v="38"/>
    <m/>
    <n v="0"/>
    <x v="3"/>
    <n v="0"/>
    <n v="0"/>
    <n v="0"/>
    <x v="0"/>
    <x v="0"/>
  </r>
  <r>
    <d v="2014-03-21T00:00:00"/>
    <x v="5"/>
    <d v="1899-12-30T11:38:00"/>
    <d v="1899-12-30T16:39:00"/>
    <x v="95"/>
    <n v="36.700000000000003"/>
    <n v="1204"/>
    <x v="2"/>
    <n v="0"/>
    <n v="0"/>
    <n v="1"/>
    <x v="0"/>
    <x v="0"/>
  </r>
  <r>
    <d v="2014-03-21T00:00:00"/>
    <x v="3"/>
    <d v="1899-12-30T12:02:00"/>
    <d v="1899-12-30T14:25:00"/>
    <x v="96"/>
    <n v="38.200000000000003"/>
    <n v="429"/>
    <x v="2"/>
    <n v="0"/>
    <n v="0"/>
    <n v="0"/>
    <x v="0"/>
    <x v="0"/>
  </r>
  <r>
    <d v="2014-03-21T00:00:00"/>
    <x v="2"/>
    <d v="1899-12-30T13:54:00"/>
    <d v="1899-12-30T14:30:00"/>
    <x v="22"/>
    <n v="43.5"/>
    <n v="72"/>
    <x v="1"/>
    <n v="0"/>
    <n v="0"/>
    <n v="0"/>
    <x v="0"/>
    <x v="0"/>
  </r>
  <r>
    <d v="2014-03-21T00:00:00"/>
    <x v="1"/>
    <d v="1899-12-30T15:40:00"/>
    <d v="1899-12-30T17:51:00"/>
    <x v="97"/>
    <n v="44.5"/>
    <n v="131"/>
    <x v="2"/>
    <n v="0"/>
    <n v="0"/>
    <n v="1"/>
    <x v="0"/>
    <x v="0"/>
  </r>
  <r>
    <d v="2014-03-21T00:00:00"/>
    <x v="1"/>
    <d v="1899-12-30T16:31:00"/>
    <d v="1899-12-30T17:20:00"/>
    <x v="27"/>
    <n v="17.399999999999999"/>
    <n v="49"/>
    <x v="0"/>
    <n v="0"/>
    <n v="0"/>
    <n v="1"/>
    <x v="0"/>
    <x v="0"/>
  </r>
  <r>
    <d v="2014-03-21T00:00:00"/>
    <x v="1"/>
    <d v="1899-12-30T17:19:00"/>
    <d v="1899-12-30T17:38:00"/>
    <x v="68"/>
    <n v="26.3"/>
    <n v="19"/>
    <x v="1"/>
    <n v="1"/>
    <n v="0"/>
    <n v="1"/>
    <x v="0"/>
    <x v="1"/>
  </r>
  <r>
    <d v="2014-03-21T00:00:00"/>
    <x v="1"/>
    <d v="1899-12-30T17:26:00"/>
    <d v="1899-12-30T17:41:00"/>
    <x v="35"/>
    <n v="26.3"/>
    <n v="15"/>
    <x v="1"/>
    <n v="1"/>
    <n v="0"/>
    <n v="1"/>
    <x v="0"/>
    <x v="1"/>
  </r>
  <r>
    <d v="2014-03-22T00:00:00"/>
    <x v="1"/>
    <d v="1899-12-30T19:23:00"/>
    <d v="1899-12-30T20:01:00"/>
    <x v="10"/>
    <n v="31.1"/>
    <n v="38"/>
    <x v="1"/>
    <n v="1"/>
    <n v="0"/>
    <n v="1"/>
    <x v="0"/>
    <x v="1"/>
  </r>
  <r>
    <d v="2014-03-23T00:00:00"/>
    <x v="1"/>
    <d v="1899-12-30T13:56:00"/>
    <d v="1899-12-30T14:17:00"/>
    <x v="61"/>
    <n v="31.1"/>
    <n v="21"/>
    <x v="1"/>
    <n v="1"/>
    <n v="0"/>
    <n v="0"/>
    <x v="0"/>
    <x v="0"/>
  </r>
  <r>
    <d v="2014-03-23T00:00:00"/>
    <x v="1"/>
    <d v="1899-12-30T14:36:00"/>
    <d v="1899-12-30T15:56:00"/>
    <x v="47"/>
    <n v="38.1"/>
    <n v="80"/>
    <x v="2"/>
    <n v="0"/>
    <n v="0"/>
    <n v="1"/>
    <x v="0"/>
    <x v="0"/>
  </r>
  <r>
    <d v="2014-03-23T00:00:00"/>
    <x v="2"/>
    <d v="1899-12-30T14:40:00"/>
    <d v="1899-12-30T15:29:00"/>
    <x v="27"/>
    <n v="36.9"/>
    <n v="98"/>
    <x v="0"/>
    <n v="0"/>
    <n v="0"/>
    <n v="1"/>
    <x v="0"/>
    <x v="0"/>
  </r>
  <r>
    <d v="2014-03-23T00:00:00"/>
    <x v="1"/>
    <d v="1899-12-30T17:23:00"/>
    <d v="1899-12-30T18:14:00"/>
    <x v="55"/>
    <n v="26.9"/>
    <n v="51"/>
    <x v="0"/>
    <n v="1"/>
    <n v="0"/>
    <n v="1"/>
    <x v="0"/>
    <x v="1"/>
  </r>
  <r>
    <d v="2014-03-23T00:00:00"/>
    <x v="2"/>
    <d v="1899-12-30T19:14:00"/>
    <d v="1899-12-31T05:47:00"/>
    <x v="98"/>
    <n v="16.8"/>
    <n v="1266"/>
    <x v="2"/>
    <n v="0"/>
    <n v="0"/>
    <n v="1"/>
    <x v="0"/>
    <x v="0"/>
  </r>
  <r>
    <d v="2014-03-24T00:00:00"/>
    <x v="1"/>
    <d v="1899-12-30T13:49:00"/>
    <d v="1899-12-30T14:42:00"/>
    <x v="46"/>
    <n v="39.9"/>
    <n v="53"/>
    <x v="0"/>
    <n v="0"/>
    <n v="0"/>
    <n v="0"/>
    <x v="0"/>
    <x v="0"/>
  </r>
  <r>
    <d v="2014-03-24T00:00:00"/>
    <x v="1"/>
    <d v="1899-12-30T15:14:00"/>
    <d v="1899-12-30T15:38:00"/>
    <x v="11"/>
    <n v="26"/>
    <n v="24"/>
    <x v="1"/>
    <n v="1"/>
    <n v="0"/>
    <n v="1"/>
    <x v="0"/>
    <x v="1"/>
  </r>
  <r>
    <d v="2014-03-24T00:00:00"/>
    <x v="2"/>
    <d v="1899-12-30T17:00:00"/>
    <d v="1899-12-30T17:57:00"/>
    <x v="5"/>
    <n v="29.8"/>
    <n v="114"/>
    <x v="0"/>
    <n v="1"/>
    <n v="0"/>
    <n v="1"/>
    <x v="0"/>
    <x v="1"/>
  </r>
  <r>
    <d v="2014-03-25T00:00:00"/>
    <x v="2"/>
    <d v="1899-12-30T12:17:00"/>
    <d v="1899-12-30T12:54:00"/>
    <x v="3"/>
    <n v="14.2"/>
    <n v="74"/>
    <x v="1"/>
    <n v="0"/>
    <n v="0"/>
    <n v="0"/>
    <x v="0"/>
    <x v="0"/>
  </r>
  <r>
    <d v="2014-03-25T00:00:00"/>
    <x v="1"/>
    <d v="1899-12-30T14:45:00"/>
    <d v="1899-12-30T15:07:00"/>
    <x v="70"/>
    <n v="34.799999999999997"/>
    <n v="22"/>
    <x v="1"/>
    <n v="1"/>
    <n v="0"/>
    <n v="1"/>
    <x v="0"/>
    <x v="1"/>
  </r>
  <r>
    <d v="2014-03-26T00:00:00"/>
    <x v="4"/>
    <d v="1899-12-30T03:21:00"/>
    <d v="1899-12-30T07:28:00"/>
    <x v="99"/>
    <n v="25.7"/>
    <n v="1235"/>
    <x v="2"/>
    <n v="1"/>
    <n v="1"/>
    <n v="0"/>
    <x v="1"/>
    <x v="0"/>
  </r>
  <r>
    <d v="2014-03-27T00:00:00"/>
    <x v="1"/>
    <d v="1899-12-30T08:18:00"/>
    <d v="1899-12-30T08:34:00"/>
    <x v="19"/>
    <n v="35.200000000000003"/>
    <n v="16"/>
    <x v="1"/>
    <n v="1"/>
    <n v="1"/>
    <n v="0"/>
    <x v="1"/>
    <x v="0"/>
  </r>
  <r>
    <d v="2014-03-27T00:00:00"/>
    <x v="2"/>
    <d v="1899-12-30T17:41:00"/>
    <d v="1899-12-30T18:40:00"/>
    <x v="100"/>
    <n v="27.4"/>
    <n v="118"/>
    <x v="0"/>
    <n v="1"/>
    <n v="0"/>
    <n v="1"/>
    <x v="0"/>
    <x v="1"/>
  </r>
  <r>
    <d v="2014-03-29T00:00:00"/>
    <x v="1"/>
    <d v="1899-12-30T16:03:00"/>
    <d v="1899-12-30T17:01:00"/>
    <x v="72"/>
    <n v="35.200000000000003"/>
    <n v="58"/>
    <x v="0"/>
    <n v="1"/>
    <n v="0"/>
    <n v="1"/>
    <x v="0"/>
    <x v="1"/>
  </r>
  <r>
    <d v="2014-03-29T00:00:00"/>
    <x v="1"/>
    <d v="1899-12-30T23:21:00"/>
    <d v="1899-12-31T04:14:00"/>
    <x v="101"/>
    <n v="4.0999999999999996"/>
    <n v="293"/>
    <x v="2"/>
    <n v="0"/>
    <n v="0"/>
    <n v="0"/>
    <x v="0"/>
    <x v="0"/>
  </r>
  <r>
    <d v="2014-03-30T00:00:00"/>
    <x v="1"/>
    <d v="1899-12-30T11:07:00"/>
    <d v="1899-12-30T11:29:00"/>
    <x v="70"/>
    <n v="25.3"/>
    <n v="22"/>
    <x v="1"/>
    <n v="1"/>
    <n v="0"/>
    <n v="0"/>
    <x v="0"/>
    <x v="0"/>
  </r>
  <r>
    <d v="2014-03-30T00:00:00"/>
    <x v="1"/>
    <d v="1899-12-30T16:29:00"/>
    <d v="1899-12-30T17:00:00"/>
    <x v="8"/>
    <n v="23.2"/>
    <n v="31"/>
    <x v="1"/>
    <n v="0"/>
    <n v="0"/>
    <n v="1"/>
    <x v="0"/>
    <x v="0"/>
  </r>
  <r>
    <d v="2014-03-30T00:00:00"/>
    <x v="2"/>
    <d v="1899-12-30T18:22:00"/>
    <d v="1899-12-30T18:37:00"/>
    <x v="35"/>
    <n v="18.899999999999999"/>
    <n v="30"/>
    <x v="1"/>
    <n v="0"/>
    <n v="0"/>
    <n v="1"/>
    <x v="0"/>
    <x v="0"/>
  </r>
  <r>
    <d v="2014-03-31T00:00:00"/>
    <x v="1"/>
    <d v="1899-12-30T09:08:00"/>
    <d v="1899-12-30T09:23:00"/>
    <x v="35"/>
    <n v="26.3"/>
    <n v="15"/>
    <x v="1"/>
    <n v="1"/>
    <n v="1"/>
    <n v="0"/>
    <x v="1"/>
    <x v="0"/>
  </r>
  <r>
    <d v="2014-03-31T00:00:00"/>
    <x v="2"/>
    <d v="1899-12-30T11:29:00"/>
    <d v="1899-12-30T11:46:00"/>
    <x v="33"/>
    <n v="29.3"/>
    <n v="34"/>
    <x v="1"/>
    <n v="1"/>
    <n v="0"/>
    <n v="0"/>
    <x v="0"/>
    <x v="0"/>
  </r>
  <r>
    <d v="2014-03-31T00:00:00"/>
    <x v="1"/>
    <d v="1899-12-30T11:36:00"/>
    <d v="1899-12-30T12:00:00"/>
    <x v="11"/>
    <n v="41.9"/>
    <n v="24"/>
    <x v="1"/>
    <n v="0"/>
    <n v="0"/>
    <n v="0"/>
    <x v="0"/>
    <x v="0"/>
  </r>
  <r>
    <d v="2014-03-31T00:00:00"/>
    <x v="1"/>
    <d v="1899-12-30T15:07:00"/>
    <d v="1899-12-30T15:31:00"/>
    <x v="11"/>
    <n v="16"/>
    <n v="24"/>
    <x v="1"/>
    <n v="0"/>
    <n v="0"/>
    <n v="1"/>
    <x v="0"/>
    <x v="0"/>
  </r>
  <r>
    <d v="2014-04-01T00:00:00"/>
    <x v="4"/>
    <d v="1899-12-30T01:15:00"/>
    <d v="1899-12-30T06:09:00"/>
    <x v="102"/>
    <n v="25.7"/>
    <n v="1470"/>
    <x v="2"/>
    <n v="1"/>
    <n v="1"/>
    <n v="0"/>
    <x v="1"/>
    <x v="0"/>
  </r>
  <r>
    <d v="2014-04-01T00:00:00"/>
    <x v="1"/>
    <d v="1899-12-30T07:42:00"/>
    <d v="1899-12-30T08:01:00"/>
    <x v="68"/>
    <n v="27.4"/>
    <n v="19"/>
    <x v="1"/>
    <n v="1"/>
    <n v="1"/>
    <n v="0"/>
    <x v="1"/>
    <x v="0"/>
  </r>
  <r>
    <d v="2014-04-01T00:00:00"/>
    <x v="1"/>
    <d v="1899-12-30T15:47:00"/>
    <d v="1899-12-30T16:29:00"/>
    <x v="49"/>
    <n v="43.9"/>
    <n v="42"/>
    <x v="1"/>
    <n v="0"/>
    <n v="0"/>
    <n v="1"/>
    <x v="0"/>
    <x v="0"/>
  </r>
  <r>
    <d v="2014-04-02T00:00:00"/>
    <x v="1"/>
    <d v="1899-12-30T08:47:00"/>
    <d v="1899-12-30T11:37:00"/>
    <x v="103"/>
    <n v="30.1"/>
    <n v="170"/>
    <x v="2"/>
    <n v="1"/>
    <n v="1"/>
    <n v="0"/>
    <x v="1"/>
    <x v="0"/>
  </r>
  <r>
    <d v="2014-04-02T00:00:00"/>
    <x v="1"/>
    <d v="1899-12-30T15:52:00"/>
    <d v="1899-12-30T16:22:00"/>
    <x v="36"/>
    <n v="18.899999999999999"/>
    <n v="30"/>
    <x v="1"/>
    <n v="0"/>
    <n v="0"/>
    <n v="1"/>
    <x v="0"/>
    <x v="0"/>
  </r>
  <r>
    <d v="2014-04-03T00:00:00"/>
    <x v="0"/>
    <s v="not found"/>
    <m/>
    <x v="38"/>
    <m/>
    <n v="0"/>
    <x v="3"/>
    <n v="0"/>
    <n v="0"/>
    <n v="0"/>
    <x v="0"/>
    <x v="0"/>
  </r>
  <r>
    <d v="2014-04-03T00:00:00"/>
    <x v="1"/>
    <d v="1899-12-30T09:58:00"/>
    <d v="1899-12-30T10:16:00"/>
    <x v="48"/>
    <n v="36.700000000000003"/>
    <n v="18"/>
    <x v="1"/>
    <n v="0"/>
    <n v="1"/>
    <n v="0"/>
    <x v="0"/>
    <x v="0"/>
  </r>
  <r>
    <d v="2014-04-04T00:00:00"/>
    <x v="0"/>
    <d v="1899-12-30T17:25:00"/>
    <d v="1899-12-30T17:27:00"/>
    <x v="104"/>
    <n v="33.200000000000003"/>
    <n v="0"/>
    <x v="3"/>
    <n v="1"/>
    <n v="0"/>
    <n v="1"/>
    <x v="0"/>
    <x v="1"/>
  </r>
  <r>
    <d v="2014-04-04T00:00:00"/>
    <x v="1"/>
    <d v="1899-12-30T12:50:00"/>
    <d v="1899-12-30T13:09:00"/>
    <x v="68"/>
    <n v="31.1"/>
    <n v="19"/>
    <x v="1"/>
    <n v="1"/>
    <n v="0"/>
    <n v="0"/>
    <x v="0"/>
    <x v="0"/>
  </r>
  <r>
    <d v="2014-04-04T00:00:00"/>
    <x v="1"/>
    <d v="1899-12-30T17:58:00"/>
    <d v="1899-12-30T18:37:00"/>
    <x v="15"/>
    <n v="28.5"/>
    <n v="39"/>
    <x v="1"/>
    <n v="1"/>
    <n v="0"/>
    <n v="1"/>
    <x v="0"/>
    <x v="1"/>
  </r>
  <r>
    <d v="2014-04-05T00:00:00"/>
    <x v="2"/>
    <d v="1899-12-30T18:37:00"/>
    <d v="1899-12-30T18:59:00"/>
    <x v="70"/>
    <n v="29.3"/>
    <n v="44"/>
    <x v="1"/>
    <n v="1"/>
    <n v="0"/>
    <n v="1"/>
    <x v="0"/>
    <x v="1"/>
  </r>
  <r>
    <d v="2014-04-06T00:00:00"/>
    <x v="1"/>
    <d v="1899-12-30T08:46:00"/>
    <d v="1899-12-30T09:11:00"/>
    <x v="29"/>
    <n v="49.8"/>
    <n v="25"/>
    <x v="1"/>
    <n v="0"/>
    <n v="1"/>
    <n v="0"/>
    <x v="0"/>
    <x v="0"/>
  </r>
  <r>
    <d v="2014-04-06T00:00:00"/>
    <x v="1"/>
    <d v="1899-12-30T12:51:00"/>
    <d v="1899-12-30T13:09:00"/>
    <x v="48"/>
    <n v="34.200000000000003"/>
    <n v="18"/>
    <x v="1"/>
    <n v="1"/>
    <n v="0"/>
    <n v="0"/>
    <x v="0"/>
    <x v="0"/>
  </r>
  <r>
    <d v="2014-04-06T00:00:00"/>
    <x v="1"/>
    <d v="1899-12-30T21:33:00"/>
    <d v="1899-12-31T00:12:00"/>
    <x v="105"/>
    <n v="6"/>
    <n v="159"/>
    <x v="2"/>
    <n v="0"/>
    <n v="0"/>
    <n v="0"/>
    <x v="0"/>
    <x v="0"/>
  </r>
  <r>
    <d v="2014-04-07T00:00:00"/>
    <x v="2"/>
    <d v="1899-12-30T07:16:00"/>
    <d v="1899-12-30T07:43:00"/>
    <x v="39"/>
    <n v="36.700000000000003"/>
    <n v="54"/>
    <x v="1"/>
    <n v="0"/>
    <n v="1"/>
    <n v="0"/>
    <x v="0"/>
    <x v="0"/>
  </r>
  <r>
    <d v="2014-04-07T00:00:00"/>
    <x v="1"/>
    <d v="1899-12-30T05:29:00"/>
    <d v="1899-12-30T06:30:00"/>
    <x v="34"/>
    <n v="48.4"/>
    <n v="61"/>
    <x v="0"/>
    <n v="0"/>
    <n v="1"/>
    <n v="0"/>
    <x v="0"/>
    <x v="0"/>
  </r>
  <r>
    <d v="2014-04-07T00:00:00"/>
    <x v="1"/>
    <d v="1899-12-30T05:56:00"/>
    <d v="1899-12-30T06:50:00"/>
    <x v="69"/>
    <n v="48.4"/>
    <n v="54"/>
    <x v="0"/>
    <n v="0"/>
    <n v="1"/>
    <n v="0"/>
    <x v="0"/>
    <x v="0"/>
  </r>
  <r>
    <d v="2014-04-07T00:00:00"/>
    <x v="1"/>
    <d v="1899-12-30T06:56:00"/>
    <d v="1899-12-30T07:15:00"/>
    <x v="68"/>
    <n v="31.1"/>
    <n v="19"/>
    <x v="1"/>
    <n v="1"/>
    <n v="1"/>
    <n v="0"/>
    <x v="1"/>
    <x v="0"/>
  </r>
  <r>
    <d v="2014-04-07T00:00:00"/>
    <x v="2"/>
    <d v="1899-12-30T07:46:00"/>
    <d v="1899-12-30T08:38:00"/>
    <x v="54"/>
    <n v="40.9"/>
    <n v="104"/>
    <x v="0"/>
    <n v="0"/>
    <n v="1"/>
    <n v="0"/>
    <x v="0"/>
    <x v="0"/>
  </r>
  <r>
    <d v="2014-04-07T00:00:00"/>
    <x v="1"/>
    <d v="1899-12-30T08:06:00"/>
    <d v="1899-12-30T08:33:00"/>
    <x v="39"/>
    <n v="26.3"/>
    <n v="27"/>
    <x v="1"/>
    <n v="1"/>
    <n v="1"/>
    <n v="0"/>
    <x v="1"/>
    <x v="0"/>
  </r>
  <r>
    <d v="2014-04-07T00:00:00"/>
    <x v="1"/>
    <d v="1899-12-30T10:23:00"/>
    <d v="1899-12-30T10:53:00"/>
    <x v="36"/>
    <n v="39.9"/>
    <n v="30"/>
    <x v="1"/>
    <n v="0"/>
    <n v="0"/>
    <n v="0"/>
    <x v="0"/>
    <x v="0"/>
  </r>
  <r>
    <d v="2014-04-07T00:00:00"/>
    <x v="1"/>
    <d v="1899-12-30T10:24:00"/>
    <d v="1899-12-30T10:58:00"/>
    <x v="24"/>
    <n v="36.700000000000003"/>
    <n v="34"/>
    <x v="1"/>
    <n v="0"/>
    <n v="0"/>
    <n v="0"/>
    <x v="0"/>
    <x v="0"/>
  </r>
  <r>
    <d v="2014-04-07T00:00:00"/>
    <x v="1"/>
    <d v="1899-12-30T10:51:00"/>
    <d v="1899-12-30T11:19:00"/>
    <x v="28"/>
    <n v="32.9"/>
    <n v="28"/>
    <x v="1"/>
    <n v="1"/>
    <n v="0"/>
    <n v="0"/>
    <x v="0"/>
    <x v="0"/>
  </r>
  <r>
    <d v="2014-04-08T00:00:00"/>
    <x v="1"/>
    <d v="1899-12-30T07:00:00"/>
    <d v="1899-12-30T08:00:00"/>
    <x v="1"/>
    <n v="43.5"/>
    <n v="60"/>
    <x v="0"/>
    <n v="0"/>
    <n v="1"/>
    <n v="0"/>
    <x v="0"/>
    <x v="0"/>
  </r>
  <r>
    <d v="2014-04-09T00:00:00"/>
    <x v="1"/>
    <d v="1899-12-30T07:50:00"/>
    <d v="1899-12-30T08:19:00"/>
    <x v="13"/>
    <n v="33.299999999999997"/>
    <n v="29"/>
    <x v="1"/>
    <n v="1"/>
    <n v="1"/>
    <n v="0"/>
    <x v="1"/>
    <x v="0"/>
  </r>
  <r>
    <d v="2014-04-09T00:00:00"/>
    <x v="1"/>
    <d v="1899-12-30T10:54:00"/>
    <d v="1899-12-30T13:15:00"/>
    <x v="106"/>
    <n v="26.4"/>
    <n v="141"/>
    <x v="2"/>
    <n v="1"/>
    <n v="0"/>
    <n v="0"/>
    <x v="0"/>
    <x v="0"/>
  </r>
  <r>
    <d v="2014-04-09T00:00:00"/>
    <x v="1"/>
    <d v="1899-12-30T14:58:00"/>
    <d v="1899-12-30T15:16:00"/>
    <x v="48"/>
    <n v="32.200000000000003"/>
    <n v="18"/>
    <x v="1"/>
    <n v="1"/>
    <n v="0"/>
    <n v="1"/>
    <x v="0"/>
    <x v="1"/>
  </r>
  <r>
    <d v="2014-04-09T00:00:00"/>
    <x v="1"/>
    <d v="1899-12-30T22:55:00"/>
    <d v="1899-12-30T23:13:00"/>
    <x v="48"/>
    <n v="32.1"/>
    <n v="18"/>
    <x v="1"/>
    <n v="1"/>
    <n v="0"/>
    <n v="0"/>
    <x v="0"/>
    <x v="0"/>
  </r>
  <r>
    <d v="2014-04-10T00:00:00"/>
    <x v="0"/>
    <s v="not found"/>
    <m/>
    <x v="38"/>
    <m/>
    <n v="0"/>
    <x v="3"/>
    <n v="0"/>
    <n v="0"/>
    <n v="0"/>
    <x v="0"/>
    <x v="0"/>
  </r>
  <r>
    <d v="2014-04-10T00:00:00"/>
    <x v="1"/>
    <d v="1899-12-30T09:18:00"/>
    <d v="1899-12-30T10:48:00"/>
    <x v="107"/>
    <n v="32.5"/>
    <n v="90"/>
    <x v="2"/>
    <n v="1"/>
    <n v="1"/>
    <n v="0"/>
    <x v="1"/>
    <x v="0"/>
  </r>
  <r>
    <d v="2014-04-10T00:00:00"/>
    <x v="1"/>
    <d v="1899-12-30T11:25:00"/>
    <d v="1899-12-30T12:28:00"/>
    <x v="108"/>
    <n v="41.9"/>
    <n v="63"/>
    <x v="0"/>
    <n v="0"/>
    <n v="0"/>
    <n v="0"/>
    <x v="0"/>
    <x v="0"/>
  </r>
  <r>
    <d v="2014-04-10T00:00:00"/>
    <x v="1"/>
    <d v="1899-12-30T14:20:00"/>
    <d v="1899-12-30T17:11:00"/>
    <x v="109"/>
    <n v="49.8"/>
    <n v="171"/>
    <x v="2"/>
    <n v="0"/>
    <n v="0"/>
    <n v="1"/>
    <x v="0"/>
    <x v="0"/>
  </r>
  <r>
    <d v="2014-04-10T00:00:00"/>
    <x v="1"/>
    <d v="1899-12-30T21:14:00"/>
    <d v="1899-12-30T21:45:00"/>
    <x v="8"/>
    <n v="24.6"/>
    <n v="31"/>
    <x v="1"/>
    <n v="0"/>
    <n v="0"/>
    <n v="0"/>
    <x v="0"/>
    <x v="0"/>
  </r>
  <r>
    <d v="2014-04-11T00:00:00"/>
    <x v="2"/>
    <d v="1899-12-30T07:01:00"/>
    <d v="1899-12-30T10:03:00"/>
    <x v="110"/>
    <n v="34.200000000000003"/>
    <n v="364"/>
    <x v="2"/>
    <n v="1"/>
    <n v="1"/>
    <n v="0"/>
    <x v="1"/>
    <x v="0"/>
  </r>
  <r>
    <d v="2014-04-11T00:00:00"/>
    <x v="1"/>
    <d v="1899-12-30T09:05:00"/>
    <d v="1899-12-30T09:25:00"/>
    <x v="23"/>
    <n v="14.2"/>
    <n v="20"/>
    <x v="1"/>
    <n v="0"/>
    <n v="1"/>
    <n v="0"/>
    <x v="0"/>
    <x v="0"/>
  </r>
  <r>
    <d v="2014-04-11T00:00:00"/>
    <x v="1"/>
    <d v="1899-12-30T10:12:00"/>
    <d v="1899-12-30T10:53:00"/>
    <x v="37"/>
    <n v="41.9"/>
    <n v="41"/>
    <x v="1"/>
    <n v="0"/>
    <n v="0"/>
    <n v="0"/>
    <x v="0"/>
    <x v="0"/>
  </r>
  <r>
    <d v="2014-04-11T00:00:00"/>
    <x v="1"/>
    <d v="1899-12-30T15:29:00"/>
    <d v="1899-12-30T16:50:00"/>
    <x v="45"/>
    <n v="11.1"/>
    <n v="81"/>
    <x v="2"/>
    <n v="0"/>
    <n v="0"/>
    <n v="1"/>
    <x v="0"/>
    <x v="0"/>
  </r>
  <r>
    <d v="2014-04-11T00:00:00"/>
    <x v="1"/>
    <d v="1899-12-30T20:28:00"/>
    <d v="1899-12-30T22:04:00"/>
    <x v="80"/>
    <n v="35.200000000000003"/>
    <n v="96"/>
    <x v="2"/>
    <n v="1"/>
    <n v="0"/>
    <n v="0"/>
    <x v="0"/>
    <x v="0"/>
  </r>
  <r>
    <d v="2014-04-11T00:00:00"/>
    <x v="1"/>
    <d v="1899-12-30T20:32:00"/>
    <d v="1899-12-30T21:59:00"/>
    <x v="82"/>
    <n v="36.700000000000003"/>
    <n v="87"/>
    <x v="2"/>
    <n v="0"/>
    <n v="0"/>
    <n v="0"/>
    <x v="0"/>
    <x v="0"/>
  </r>
  <r>
    <d v="2014-04-11T00:00:00"/>
    <x v="1"/>
    <d v="1899-12-30T21:01:00"/>
    <d v="1899-12-31T00:32:00"/>
    <x v="111"/>
    <n v="35"/>
    <n v="211"/>
    <x v="2"/>
    <n v="1"/>
    <n v="0"/>
    <n v="0"/>
    <x v="0"/>
    <x v="0"/>
  </r>
  <r>
    <d v="2014-04-13T00:00:00"/>
    <x v="1"/>
    <d v="1899-12-30T10:35:00"/>
    <d v="1899-12-30T10:52:00"/>
    <x v="33"/>
    <n v="15.6"/>
    <n v="17"/>
    <x v="1"/>
    <n v="0"/>
    <n v="0"/>
    <n v="0"/>
    <x v="0"/>
    <x v="0"/>
  </r>
  <r>
    <d v="2014-04-13T00:00:00"/>
    <x v="1"/>
    <d v="1899-12-30T15:14:00"/>
    <d v="1899-12-30T15:41:00"/>
    <x v="39"/>
    <n v="25.3"/>
    <n v="27"/>
    <x v="1"/>
    <n v="1"/>
    <n v="0"/>
    <n v="1"/>
    <x v="0"/>
    <x v="1"/>
  </r>
  <r>
    <d v="2014-04-13T00:00:00"/>
    <x v="1"/>
    <d v="1899-12-30T18:38:00"/>
    <d v="1899-12-30T20:32:00"/>
    <x v="88"/>
    <n v="41.9"/>
    <n v="114"/>
    <x v="2"/>
    <n v="0"/>
    <n v="0"/>
    <n v="1"/>
    <x v="0"/>
    <x v="0"/>
  </r>
  <r>
    <d v="2014-04-14T00:00:00"/>
    <x v="1"/>
    <d v="1899-12-30T07:23:00"/>
    <d v="1899-12-30T07:53:00"/>
    <x v="36"/>
    <n v="34.200000000000003"/>
    <n v="30"/>
    <x v="1"/>
    <n v="1"/>
    <n v="1"/>
    <n v="0"/>
    <x v="1"/>
    <x v="0"/>
  </r>
  <r>
    <d v="2014-04-14T00:00:00"/>
    <x v="1"/>
    <d v="1899-12-30T11:32:00"/>
    <d v="1899-12-30T12:23:00"/>
    <x v="55"/>
    <n v="23.4"/>
    <n v="51"/>
    <x v="0"/>
    <n v="0"/>
    <n v="0"/>
    <n v="0"/>
    <x v="0"/>
    <x v="0"/>
  </r>
  <r>
    <d v="2014-04-14T00:00:00"/>
    <x v="1"/>
    <d v="1899-12-30T17:18:00"/>
    <d v="1899-12-30T18:49:00"/>
    <x v="112"/>
    <n v="34.6"/>
    <n v="91"/>
    <x v="2"/>
    <n v="1"/>
    <n v="0"/>
    <n v="1"/>
    <x v="0"/>
    <x v="1"/>
  </r>
  <r>
    <d v="2014-04-14T00:00:00"/>
    <x v="2"/>
    <d v="1899-12-30T17:48:00"/>
    <d v="1899-12-31T05:04:00"/>
    <x v="113"/>
    <n v="36.200000000000003"/>
    <n v="1352"/>
    <x v="2"/>
    <n v="0"/>
    <n v="0"/>
    <n v="1"/>
    <x v="0"/>
    <x v="0"/>
  </r>
  <r>
    <d v="2014-04-15T00:00:00"/>
    <x v="1"/>
    <d v="1899-12-30T18:06:00"/>
    <d v="1899-12-30T18:21:00"/>
    <x v="35"/>
    <n v="23.2"/>
    <n v="15"/>
    <x v="1"/>
    <n v="0"/>
    <n v="0"/>
    <n v="1"/>
    <x v="0"/>
    <x v="0"/>
  </r>
  <r>
    <d v="2014-04-15T00:00:00"/>
    <x v="1"/>
    <d v="1899-12-30T20:08:00"/>
    <d v="1899-12-30T20:30:00"/>
    <x v="70"/>
    <n v="34.799999999999997"/>
    <n v="22"/>
    <x v="1"/>
    <n v="1"/>
    <n v="0"/>
    <n v="0"/>
    <x v="0"/>
    <x v="0"/>
  </r>
  <r>
    <d v="2014-04-16T00:00:00"/>
    <x v="1"/>
    <d v="1899-12-30T06:42:00"/>
    <d v="1899-12-30T08:41:00"/>
    <x v="114"/>
    <n v="25.3"/>
    <n v="119"/>
    <x v="2"/>
    <n v="1"/>
    <n v="1"/>
    <n v="0"/>
    <x v="1"/>
    <x v="0"/>
  </r>
  <r>
    <d v="2014-04-16T00:00:00"/>
    <x v="3"/>
    <d v="1899-12-30T08:15:00"/>
    <d v="1899-12-30T08:33:00"/>
    <x v="48"/>
    <n v="36.9"/>
    <n v="54"/>
    <x v="1"/>
    <n v="0"/>
    <n v="1"/>
    <n v="0"/>
    <x v="0"/>
    <x v="0"/>
  </r>
  <r>
    <d v="2014-04-16T00:00:00"/>
    <x v="1"/>
    <d v="1899-12-30T09:46:00"/>
    <d v="1899-12-30T11:04:00"/>
    <x v="115"/>
    <n v="29.8"/>
    <n v="78"/>
    <x v="2"/>
    <n v="1"/>
    <n v="1"/>
    <n v="0"/>
    <x v="1"/>
    <x v="0"/>
  </r>
  <r>
    <d v="2014-04-16T00:00:00"/>
    <x v="2"/>
    <d v="1899-12-30T21:51:00"/>
    <d v="1899-12-30T23:10:00"/>
    <x v="116"/>
    <n v="14.2"/>
    <n v="158"/>
    <x v="2"/>
    <n v="0"/>
    <n v="0"/>
    <n v="0"/>
    <x v="0"/>
    <x v="0"/>
  </r>
  <r>
    <d v="2014-04-17T00:00:00"/>
    <x v="1"/>
    <d v="1899-12-30T06:03:00"/>
    <d v="1899-12-30T07:05:00"/>
    <x v="2"/>
    <n v="43.9"/>
    <n v="62"/>
    <x v="0"/>
    <n v="0"/>
    <n v="1"/>
    <n v="0"/>
    <x v="0"/>
    <x v="0"/>
  </r>
  <r>
    <d v="2014-04-17T00:00:00"/>
    <x v="1"/>
    <d v="1899-12-30T14:58:00"/>
    <d v="1899-12-30T16:08:00"/>
    <x v="84"/>
    <n v="49.8"/>
    <n v="70"/>
    <x v="0"/>
    <n v="0"/>
    <n v="0"/>
    <n v="1"/>
    <x v="0"/>
    <x v="0"/>
  </r>
  <r>
    <d v="2014-04-17T00:00:00"/>
    <x v="1"/>
    <d v="1899-12-30T15:26:00"/>
    <d v="1899-12-30T16:02:00"/>
    <x v="22"/>
    <n v="31.1"/>
    <n v="36"/>
    <x v="1"/>
    <n v="1"/>
    <n v="0"/>
    <n v="1"/>
    <x v="0"/>
    <x v="1"/>
  </r>
  <r>
    <d v="2014-04-17T00:00:00"/>
    <x v="1"/>
    <d v="1899-12-30T21:59:00"/>
    <d v="1899-12-30T22:16:00"/>
    <x v="33"/>
    <n v="41.9"/>
    <n v="17"/>
    <x v="1"/>
    <n v="0"/>
    <n v="0"/>
    <n v="0"/>
    <x v="0"/>
    <x v="0"/>
  </r>
  <r>
    <d v="2014-04-18T00:00:00"/>
    <x v="0"/>
    <m/>
    <m/>
    <x v="38"/>
    <m/>
    <n v="0"/>
    <x v="3"/>
    <n v="0"/>
    <n v="0"/>
    <n v="0"/>
    <x v="0"/>
    <x v="0"/>
  </r>
  <r>
    <d v="2014-04-18T00:00:00"/>
    <x v="2"/>
    <d v="1899-12-30T05:12:00"/>
    <d v="1899-12-30T06:15:00"/>
    <x v="108"/>
    <n v="40.9"/>
    <n v="126"/>
    <x v="0"/>
    <n v="0"/>
    <n v="1"/>
    <n v="0"/>
    <x v="0"/>
    <x v="0"/>
  </r>
  <r>
    <d v="2014-04-18T00:00:00"/>
    <x v="1"/>
    <d v="1899-12-30T11:50:00"/>
    <d v="1899-12-30T12:06:00"/>
    <x v="19"/>
    <n v="38.4"/>
    <n v="16"/>
    <x v="1"/>
    <n v="0"/>
    <n v="0"/>
    <n v="0"/>
    <x v="0"/>
    <x v="0"/>
  </r>
  <r>
    <d v="2014-04-18T00:00:00"/>
    <x v="3"/>
    <d v="1899-12-30T16:54:00"/>
    <d v="1899-12-30T17:17:00"/>
    <x v="52"/>
    <n v="29.3"/>
    <n v="69"/>
    <x v="1"/>
    <n v="1"/>
    <n v="0"/>
    <n v="1"/>
    <x v="0"/>
    <x v="1"/>
  </r>
  <r>
    <d v="2014-04-18T00:00:00"/>
    <x v="2"/>
    <d v="1899-12-30T17:32:00"/>
    <d v="1899-12-30T19:00:00"/>
    <x v="117"/>
    <n v="35.200000000000003"/>
    <n v="176"/>
    <x v="2"/>
    <n v="1"/>
    <n v="0"/>
    <n v="1"/>
    <x v="0"/>
    <x v="1"/>
  </r>
  <r>
    <d v="2014-04-18T00:00:00"/>
    <x v="2"/>
    <d v="1899-12-30T18:24:00"/>
    <d v="1899-12-30T21:46:00"/>
    <x v="77"/>
    <n v="38.4"/>
    <n v="404"/>
    <x v="2"/>
    <n v="0"/>
    <n v="0"/>
    <n v="1"/>
    <x v="0"/>
    <x v="0"/>
  </r>
  <r>
    <d v="2014-04-19T00:00:00"/>
    <x v="1"/>
    <d v="1899-12-30T11:57:00"/>
    <d v="1899-12-30T13:44:00"/>
    <x v="118"/>
    <n v="40.9"/>
    <n v="107"/>
    <x v="2"/>
    <n v="0"/>
    <n v="0"/>
    <n v="0"/>
    <x v="0"/>
    <x v="0"/>
  </r>
  <r>
    <d v="2014-04-19T00:00:00"/>
    <x v="1"/>
    <d v="1899-12-30T12:47:00"/>
    <d v="1899-12-30T13:16:00"/>
    <x v="13"/>
    <n v="6.6"/>
    <n v="29"/>
    <x v="1"/>
    <n v="0"/>
    <n v="0"/>
    <n v="0"/>
    <x v="0"/>
    <x v="0"/>
  </r>
  <r>
    <d v="2014-04-19T00:00:00"/>
    <x v="1"/>
    <d v="1899-12-30T15:14:00"/>
    <d v="1899-12-30T15:35:00"/>
    <x v="61"/>
    <n v="45.8"/>
    <n v="21"/>
    <x v="1"/>
    <n v="0"/>
    <n v="0"/>
    <n v="1"/>
    <x v="0"/>
    <x v="0"/>
  </r>
  <r>
    <d v="2014-04-19T00:00:00"/>
    <x v="1"/>
    <d v="1899-12-30T20:08:00"/>
    <d v="1899-12-30T20:36:00"/>
    <x v="28"/>
    <n v="11.1"/>
    <n v="28"/>
    <x v="1"/>
    <n v="0"/>
    <n v="0"/>
    <n v="0"/>
    <x v="0"/>
    <x v="0"/>
  </r>
  <r>
    <d v="2014-04-20T00:00:00"/>
    <x v="1"/>
    <d v="1899-12-30T16:45:00"/>
    <d v="1899-12-30T17:07:00"/>
    <x v="70"/>
    <n v="35.200000000000003"/>
    <n v="22"/>
    <x v="1"/>
    <n v="1"/>
    <n v="0"/>
    <n v="1"/>
    <x v="0"/>
    <x v="1"/>
  </r>
  <r>
    <d v="2014-04-20T00:00:00"/>
    <x v="2"/>
    <d v="1899-12-30T16:49:00"/>
    <d v="1899-12-30T17:59:00"/>
    <x v="84"/>
    <n v="43.5"/>
    <n v="140"/>
    <x v="0"/>
    <n v="0"/>
    <n v="0"/>
    <n v="1"/>
    <x v="0"/>
    <x v="0"/>
  </r>
  <r>
    <d v="2014-04-20T00:00:00"/>
    <x v="1"/>
    <d v="1899-12-30T17:06:00"/>
    <d v="1899-12-30T17:38:00"/>
    <x v="51"/>
    <n v="43.5"/>
    <n v="32"/>
    <x v="1"/>
    <n v="0"/>
    <n v="0"/>
    <n v="1"/>
    <x v="0"/>
    <x v="0"/>
  </r>
  <r>
    <d v="2014-04-21T00:00:00"/>
    <x v="1"/>
    <d v="1899-12-30T11:07:00"/>
    <d v="1899-12-30T11:23:00"/>
    <x v="19"/>
    <n v="36.700000000000003"/>
    <n v="16"/>
    <x v="1"/>
    <n v="0"/>
    <n v="0"/>
    <n v="0"/>
    <x v="0"/>
    <x v="0"/>
  </r>
  <r>
    <d v="2014-04-21T00:00:00"/>
    <x v="1"/>
    <d v="1899-12-30T11:48:00"/>
    <d v="1899-12-30T12:33:00"/>
    <x v="85"/>
    <n v="39.9"/>
    <n v="45"/>
    <x v="0"/>
    <n v="0"/>
    <n v="0"/>
    <n v="0"/>
    <x v="0"/>
    <x v="0"/>
  </r>
  <r>
    <d v="2014-04-22T00:00:00"/>
    <x v="1"/>
    <d v="1899-12-30T07:15:00"/>
    <d v="1899-12-30T08:24:00"/>
    <x v="66"/>
    <n v="31.1"/>
    <n v="69"/>
    <x v="0"/>
    <n v="1"/>
    <n v="1"/>
    <n v="0"/>
    <x v="1"/>
    <x v="0"/>
  </r>
  <r>
    <d v="2014-04-23T00:00:00"/>
    <x v="0"/>
    <d v="1899-12-30T05:42:00"/>
    <d v="1899-12-30T11:18:00"/>
    <x v="119"/>
    <n v="36.700000000000003"/>
    <n v="0"/>
    <x v="2"/>
    <n v="0"/>
    <n v="1"/>
    <n v="0"/>
    <x v="0"/>
    <x v="0"/>
  </r>
  <r>
    <d v="2014-04-23T00:00:00"/>
    <x v="1"/>
    <d v="1899-12-30T12:20:00"/>
    <d v="1899-12-30T13:04:00"/>
    <x v="25"/>
    <n v="26.9"/>
    <n v="44"/>
    <x v="1"/>
    <n v="1"/>
    <n v="0"/>
    <n v="0"/>
    <x v="0"/>
    <x v="0"/>
  </r>
  <r>
    <d v="2014-04-23T00:00:00"/>
    <x v="1"/>
    <d v="1899-12-30T07:58:00"/>
    <d v="1899-12-30T08:26:00"/>
    <x v="28"/>
    <n v="40.9"/>
    <n v="28"/>
    <x v="1"/>
    <n v="0"/>
    <n v="1"/>
    <n v="0"/>
    <x v="0"/>
    <x v="0"/>
  </r>
  <r>
    <d v="2014-04-24T00:00:00"/>
    <x v="4"/>
    <d v="1899-12-30T13:05:00"/>
    <d v="1899-12-30T20:59:00"/>
    <x v="120"/>
    <n v="27.4"/>
    <n v="2370"/>
    <x v="2"/>
    <n v="1"/>
    <n v="0"/>
    <n v="1"/>
    <x v="0"/>
    <x v="1"/>
  </r>
  <r>
    <d v="2014-04-24T00:00:00"/>
    <x v="1"/>
    <d v="1899-12-30T12:29:00"/>
    <d v="1899-12-30T13:07:00"/>
    <x v="10"/>
    <n v="43.5"/>
    <n v="38"/>
    <x v="1"/>
    <n v="0"/>
    <n v="0"/>
    <n v="0"/>
    <x v="0"/>
    <x v="0"/>
  </r>
  <r>
    <d v="2014-04-24T00:00:00"/>
    <x v="1"/>
    <d v="1899-12-30T19:07:00"/>
    <d v="1899-12-30T19:27:00"/>
    <x v="23"/>
    <n v="38.4"/>
    <n v="20"/>
    <x v="1"/>
    <n v="0"/>
    <n v="0"/>
    <n v="1"/>
    <x v="0"/>
    <x v="0"/>
  </r>
  <r>
    <d v="2014-04-25T00:00:00"/>
    <x v="2"/>
    <d v="1899-12-30T14:21:00"/>
    <d v="1899-12-30T15:23:00"/>
    <x v="2"/>
    <n v="4.9000000000000004"/>
    <n v="124"/>
    <x v="0"/>
    <n v="0"/>
    <n v="0"/>
    <n v="1"/>
    <x v="0"/>
    <x v="0"/>
  </r>
  <r>
    <d v="2014-04-25T00:00:00"/>
    <x v="1"/>
    <d v="1899-12-30T20:54:00"/>
    <d v="1899-12-30T21:29:00"/>
    <x v="56"/>
    <n v="38.4"/>
    <n v="35"/>
    <x v="1"/>
    <n v="0"/>
    <n v="0"/>
    <n v="0"/>
    <x v="0"/>
    <x v="0"/>
  </r>
  <r>
    <d v="2014-04-26T00:00:00"/>
    <x v="1"/>
    <d v="1899-12-30T10:50:00"/>
    <d v="1899-12-30T11:10:00"/>
    <x v="23"/>
    <n v="18.2"/>
    <n v="20"/>
    <x v="1"/>
    <n v="0"/>
    <n v="0"/>
    <n v="0"/>
    <x v="0"/>
    <x v="0"/>
  </r>
  <r>
    <d v="2014-04-26T00:00:00"/>
    <x v="1"/>
    <d v="1899-12-30T21:05:00"/>
    <d v="1899-12-30T21:43:00"/>
    <x v="10"/>
    <n v="38.1"/>
    <n v="38"/>
    <x v="1"/>
    <n v="0"/>
    <n v="0"/>
    <n v="0"/>
    <x v="0"/>
    <x v="0"/>
  </r>
  <r>
    <d v="2014-04-26T00:00:00"/>
    <x v="1"/>
    <d v="1899-12-30T23:19:00"/>
    <d v="1899-12-30T23:37:00"/>
    <x v="48"/>
    <n v="28.5"/>
    <n v="18"/>
    <x v="1"/>
    <n v="1"/>
    <n v="0"/>
    <n v="0"/>
    <x v="0"/>
    <x v="0"/>
  </r>
  <r>
    <d v="2014-04-27T00:00:00"/>
    <x v="1"/>
    <d v="1899-12-30T10:57:00"/>
    <d v="1899-12-30T12:05:00"/>
    <x v="58"/>
    <n v="11.1"/>
    <n v="68"/>
    <x v="0"/>
    <n v="0"/>
    <n v="0"/>
    <n v="0"/>
    <x v="0"/>
    <x v="0"/>
  </r>
  <r>
    <d v="2014-04-27T00:00:00"/>
    <x v="1"/>
    <d v="1899-12-30T16:15:00"/>
    <d v="1899-12-30T16:58:00"/>
    <x v="12"/>
    <n v="26.3"/>
    <n v="43"/>
    <x v="1"/>
    <n v="1"/>
    <n v="0"/>
    <n v="1"/>
    <x v="0"/>
    <x v="1"/>
  </r>
  <r>
    <d v="2014-04-28T00:00:00"/>
    <x v="1"/>
    <d v="1899-12-30T08:05:00"/>
    <d v="1899-12-30T08:54:00"/>
    <x v="27"/>
    <n v="41.9"/>
    <n v="49"/>
    <x v="0"/>
    <n v="0"/>
    <n v="1"/>
    <n v="0"/>
    <x v="0"/>
    <x v="0"/>
  </r>
  <r>
    <d v="2014-04-28T00:00:00"/>
    <x v="1"/>
    <d v="1899-12-30T06:41:00"/>
    <d v="1899-12-30T07:00:00"/>
    <x v="68"/>
    <n v="39.9"/>
    <n v="19"/>
    <x v="1"/>
    <n v="0"/>
    <n v="1"/>
    <n v="0"/>
    <x v="0"/>
    <x v="0"/>
  </r>
  <r>
    <d v="2014-04-29T00:00:00"/>
    <x v="0"/>
    <s v="not found"/>
    <m/>
    <x v="38"/>
    <m/>
    <n v="0"/>
    <x v="3"/>
    <n v="0"/>
    <n v="0"/>
    <n v="0"/>
    <x v="0"/>
    <x v="0"/>
  </r>
  <r>
    <d v="2014-04-29T00:00:00"/>
    <x v="2"/>
    <d v="1899-12-30T17:50:00"/>
    <d v="1899-12-30T18:41:00"/>
    <x v="55"/>
    <n v="16.8"/>
    <n v="102"/>
    <x v="0"/>
    <n v="0"/>
    <n v="0"/>
    <n v="1"/>
    <x v="0"/>
    <x v="0"/>
  </r>
  <r>
    <d v="2014-04-29T00:00:00"/>
    <x v="2"/>
    <d v="1899-12-30T18:43:00"/>
    <d v="1899-12-30T22:15:00"/>
    <x v="121"/>
    <n v="4.0999999999999996"/>
    <n v="424"/>
    <x v="2"/>
    <n v="0"/>
    <n v="0"/>
    <n v="1"/>
    <x v="0"/>
    <x v="0"/>
  </r>
  <r>
    <d v="2014-04-29T00:00:00"/>
    <x v="1"/>
    <d v="1899-12-30T19:37:00"/>
    <d v="1899-12-30T20:06:00"/>
    <x v="13"/>
    <n v="41.3"/>
    <n v="29"/>
    <x v="1"/>
    <n v="0"/>
    <n v="0"/>
    <n v="1"/>
    <x v="0"/>
    <x v="0"/>
  </r>
  <r>
    <d v="2014-04-30T00:00:00"/>
    <x v="1"/>
    <d v="1899-12-30T05:52:00"/>
    <d v="1899-12-30T06:13:00"/>
    <x v="61"/>
    <n v="25.37"/>
    <n v="21"/>
    <x v="1"/>
    <n v="1"/>
    <n v="1"/>
    <n v="0"/>
    <x v="1"/>
    <x v="0"/>
  </r>
  <r>
    <d v="2014-04-30T00:00:00"/>
    <x v="1"/>
    <d v="1899-12-30T13:44:00"/>
    <d v="1899-12-30T15:01:00"/>
    <x v="86"/>
    <n v="27.4"/>
    <n v="77"/>
    <x v="2"/>
    <n v="1"/>
    <n v="0"/>
    <n v="1"/>
    <x v="0"/>
    <x v="1"/>
  </r>
  <r>
    <d v="2014-04-30T00:00:00"/>
    <x v="1"/>
    <d v="1899-12-30T14:05:00"/>
    <d v="1899-12-30T14:32:00"/>
    <x v="39"/>
    <n v="14.2"/>
    <n v="27"/>
    <x v="1"/>
    <n v="0"/>
    <n v="0"/>
    <n v="0"/>
    <x v="0"/>
    <x v="0"/>
  </r>
  <r>
    <d v="2014-04-30T00:00:00"/>
    <x v="1"/>
    <d v="1899-12-30T17:56:00"/>
    <d v="1899-12-30T18:30:00"/>
    <x v="24"/>
    <n v="35"/>
    <n v="34"/>
    <x v="1"/>
    <n v="1"/>
    <n v="0"/>
    <n v="1"/>
    <x v="0"/>
    <x v="1"/>
  </r>
  <r>
    <d v="2014-04-30T00:00:00"/>
    <x v="1"/>
    <d v="1899-12-30T18:23:00"/>
    <d v="1899-12-30T18:55:00"/>
    <x v="51"/>
    <n v="35.200000000000003"/>
    <n v="32"/>
    <x v="1"/>
    <n v="1"/>
    <n v="0"/>
    <n v="1"/>
    <x v="0"/>
    <x v="1"/>
  </r>
  <r>
    <d v="2014-04-30T00:00:00"/>
    <x v="1"/>
    <d v="1899-12-30T20:11:00"/>
    <d v="1899-12-30T20:32:00"/>
    <x v="61"/>
    <n v="45.8"/>
    <n v="21"/>
    <x v="1"/>
    <n v="0"/>
    <n v="0"/>
    <n v="0"/>
    <x v="0"/>
    <x v="0"/>
  </r>
  <r>
    <d v="2014-05-01T00:00:00"/>
    <x v="1"/>
    <d v="1899-12-30T14:42:00"/>
    <d v="1899-12-30T15:05:00"/>
    <x v="52"/>
    <n v="43.5"/>
    <n v="23"/>
    <x v="1"/>
    <n v="0"/>
    <n v="0"/>
    <n v="1"/>
    <x v="0"/>
    <x v="0"/>
  </r>
  <r>
    <d v="2014-05-01T00:00:00"/>
    <x v="2"/>
    <d v="1899-12-30T17:34:00"/>
    <d v="1899-12-30T18:07:00"/>
    <x v="9"/>
    <n v="21.5"/>
    <n v="66"/>
    <x v="1"/>
    <n v="0"/>
    <n v="0"/>
    <n v="1"/>
    <x v="0"/>
    <x v="0"/>
  </r>
  <r>
    <d v="2014-05-01T00:00:00"/>
    <x v="1"/>
    <d v="1899-12-30T14:41:00"/>
    <d v="1899-12-30T15:26:00"/>
    <x v="85"/>
    <n v="15.6"/>
    <n v="45"/>
    <x v="0"/>
    <n v="0"/>
    <n v="0"/>
    <n v="1"/>
    <x v="0"/>
    <x v="0"/>
  </r>
  <r>
    <d v="2014-05-03T00:00:00"/>
    <x v="1"/>
    <d v="1899-12-30T10:06:00"/>
    <d v="1899-12-30T10:24:00"/>
    <x v="48"/>
    <n v="30.1"/>
    <n v="18"/>
    <x v="1"/>
    <n v="1"/>
    <n v="0"/>
    <n v="0"/>
    <x v="0"/>
    <x v="0"/>
  </r>
  <r>
    <d v="2014-05-03T00:00:00"/>
    <x v="2"/>
    <d v="1899-12-30T10:36:00"/>
    <d v="1899-12-30T11:59:00"/>
    <x v="7"/>
    <n v="48.4"/>
    <n v="166"/>
    <x v="2"/>
    <n v="0"/>
    <n v="0"/>
    <n v="0"/>
    <x v="0"/>
    <x v="0"/>
  </r>
  <r>
    <d v="2014-05-03T00:00:00"/>
    <x v="1"/>
    <d v="1899-12-30T16:50:00"/>
    <d v="1899-12-30T17:07:00"/>
    <x v="33"/>
    <n v="32.200000000000003"/>
    <n v="17"/>
    <x v="1"/>
    <n v="1"/>
    <n v="0"/>
    <n v="1"/>
    <x v="0"/>
    <x v="1"/>
  </r>
  <r>
    <d v="2014-05-04T00:00:00"/>
    <x v="1"/>
    <d v="1899-12-30T13:53:00"/>
    <d v="1899-12-30T14:39:00"/>
    <x v="57"/>
    <n v="11.1"/>
    <n v="46"/>
    <x v="0"/>
    <n v="0"/>
    <n v="0"/>
    <n v="0"/>
    <x v="0"/>
    <x v="0"/>
  </r>
  <r>
    <d v="2014-05-04T00:00:00"/>
    <x v="5"/>
    <d v="1899-12-30T23:36:00"/>
    <d v="1899-12-31T00:25:00"/>
    <x v="27"/>
    <n v="15.6"/>
    <n v="196"/>
    <x v="0"/>
    <n v="0"/>
    <n v="0"/>
    <n v="0"/>
    <x v="0"/>
    <x v="0"/>
  </r>
  <r>
    <d v="2014-05-05T00:00:00"/>
    <x v="1"/>
    <d v="1899-12-30T16:25:00"/>
    <d v="1899-12-30T17:42:00"/>
    <x v="86"/>
    <n v="18.899999999999999"/>
    <n v="77"/>
    <x v="2"/>
    <n v="0"/>
    <n v="0"/>
    <n v="1"/>
    <x v="0"/>
    <x v="0"/>
  </r>
  <r>
    <d v="2014-05-05T00:00:00"/>
    <x v="1"/>
    <d v="1899-12-30T17:35:00"/>
    <d v="1899-12-30T17:52:00"/>
    <x v="33"/>
    <n v="33.299999999999997"/>
    <n v="17"/>
    <x v="1"/>
    <n v="1"/>
    <n v="0"/>
    <n v="1"/>
    <x v="0"/>
    <x v="1"/>
  </r>
  <r>
    <d v="2014-05-06T00:00:00"/>
    <x v="0"/>
    <s v="not found"/>
    <m/>
    <x v="38"/>
    <m/>
    <n v="0"/>
    <x v="3"/>
    <n v="0"/>
    <n v="0"/>
    <n v="0"/>
    <x v="0"/>
    <x v="0"/>
  </r>
  <r>
    <d v="2014-05-06T00:00:00"/>
    <x v="1"/>
    <d v="1899-12-30T14:59:00"/>
    <d v="1899-12-30T15:25:00"/>
    <x v="17"/>
    <n v="31.1"/>
    <n v="26"/>
    <x v="1"/>
    <n v="1"/>
    <n v="0"/>
    <n v="1"/>
    <x v="0"/>
    <x v="1"/>
  </r>
  <r>
    <d v="2014-05-07T00:00:00"/>
    <x v="1"/>
    <d v="1899-12-30T12:51:00"/>
    <d v="1899-12-30T14:04:00"/>
    <x v="122"/>
    <n v="34.200000000000003"/>
    <n v="73"/>
    <x v="0"/>
    <n v="1"/>
    <n v="0"/>
    <n v="0"/>
    <x v="0"/>
    <x v="0"/>
  </r>
  <r>
    <d v="2014-05-08T00:00:00"/>
    <x v="1"/>
    <d v="1899-12-30T17:37:00"/>
    <d v="1899-12-30T17:55:00"/>
    <x v="48"/>
    <n v="28.5"/>
    <n v="18"/>
    <x v="1"/>
    <n v="1"/>
    <n v="0"/>
    <n v="1"/>
    <x v="0"/>
    <x v="1"/>
  </r>
  <r>
    <d v="2014-05-08T00:00:00"/>
    <x v="1"/>
    <d v="1899-12-30T18:11:00"/>
    <d v="1899-12-30T19:18:00"/>
    <x v="123"/>
    <n v="32.200000000000003"/>
    <n v="67"/>
    <x v="0"/>
    <n v="1"/>
    <n v="0"/>
    <n v="1"/>
    <x v="0"/>
    <x v="1"/>
  </r>
  <r>
    <d v="2014-05-08T00:00:00"/>
    <x v="0"/>
    <d v="1899-12-30T18:19:00"/>
    <d v="1899-12-30T18:34:00"/>
    <x v="35"/>
    <n v="21"/>
    <n v="0"/>
    <x v="1"/>
    <n v="0"/>
    <n v="0"/>
    <n v="1"/>
    <x v="0"/>
    <x v="0"/>
  </r>
  <r>
    <d v="2014-05-09T00:00:00"/>
    <x v="1"/>
    <d v="1899-12-30T15:45:00"/>
    <d v="1899-12-30T17:10:00"/>
    <x v="124"/>
    <n v="36.700000000000003"/>
    <n v="85"/>
    <x v="2"/>
    <n v="0"/>
    <n v="0"/>
    <n v="1"/>
    <x v="0"/>
    <x v="0"/>
  </r>
  <r>
    <d v="2014-05-09T00:00:00"/>
    <x v="1"/>
    <d v="1899-12-30T17:44:00"/>
    <d v="1899-12-30T18:16:00"/>
    <x v="51"/>
    <n v="36.700000000000003"/>
    <n v="32"/>
    <x v="1"/>
    <n v="0"/>
    <n v="0"/>
    <n v="1"/>
    <x v="0"/>
    <x v="0"/>
  </r>
  <r>
    <d v="2014-05-09T00:00:00"/>
    <x v="2"/>
    <d v="1899-12-30T13:48:00"/>
    <d v="1899-12-30T16:37:00"/>
    <x v="125"/>
    <n v="32.9"/>
    <n v="338"/>
    <x v="2"/>
    <n v="1"/>
    <n v="0"/>
    <n v="1"/>
    <x v="0"/>
    <x v="1"/>
  </r>
  <r>
    <d v="2014-05-09T00:00:00"/>
    <x v="2"/>
    <d v="1899-12-30T08:36:00"/>
    <d v="1899-12-30T09:14:00"/>
    <x v="10"/>
    <n v="34.200000000000003"/>
    <n v="76"/>
    <x v="1"/>
    <n v="1"/>
    <n v="1"/>
    <n v="0"/>
    <x v="1"/>
    <x v="0"/>
  </r>
  <r>
    <d v="2014-05-09T00:00:00"/>
    <x v="1"/>
    <d v="1899-12-30T09:49:00"/>
    <d v="1899-12-30T10:49:00"/>
    <x v="1"/>
    <n v="1.4"/>
    <n v="60"/>
    <x v="0"/>
    <n v="0"/>
    <n v="1"/>
    <n v="0"/>
    <x v="0"/>
    <x v="0"/>
  </r>
  <r>
    <d v="2014-05-09T00:00:00"/>
    <x v="1"/>
    <d v="1899-12-30T14:47:00"/>
    <d v="1899-12-30T15:18:00"/>
    <x v="8"/>
    <n v="36.700000000000003"/>
    <n v="31"/>
    <x v="1"/>
    <n v="0"/>
    <n v="0"/>
    <n v="1"/>
    <x v="0"/>
    <x v="0"/>
  </r>
  <r>
    <d v="2014-05-10T00:00:00"/>
    <x v="1"/>
    <d v="1899-12-30T02:08:00"/>
    <d v="1899-12-30T02:29:00"/>
    <x v="61"/>
    <n v="15.6"/>
    <n v="21"/>
    <x v="1"/>
    <n v="0"/>
    <n v="0"/>
    <n v="0"/>
    <x v="0"/>
    <x v="0"/>
  </r>
  <r>
    <d v="2014-05-10T00:00:00"/>
    <x v="1"/>
    <d v="1899-12-30T10:07:00"/>
    <d v="1899-12-30T10:32:00"/>
    <x v="29"/>
    <n v="29.8"/>
    <n v="25"/>
    <x v="1"/>
    <n v="1"/>
    <n v="0"/>
    <n v="0"/>
    <x v="0"/>
    <x v="0"/>
  </r>
  <r>
    <d v="2014-05-10T00:00:00"/>
    <x v="1"/>
    <d v="1899-12-30T13:11:00"/>
    <d v="1899-12-30T13:48:00"/>
    <x v="3"/>
    <n v="30.1"/>
    <n v="37"/>
    <x v="1"/>
    <n v="1"/>
    <n v="0"/>
    <n v="0"/>
    <x v="0"/>
    <x v="0"/>
  </r>
  <r>
    <d v="2014-05-10T00:00:00"/>
    <x v="1"/>
    <d v="1899-12-30T16:25:00"/>
    <d v="1899-12-30T17:14:00"/>
    <x v="27"/>
    <n v="40.9"/>
    <n v="49"/>
    <x v="0"/>
    <n v="0"/>
    <n v="0"/>
    <n v="1"/>
    <x v="0"/>
    <x v="0"/>
  </r>
  <r>
    <d v="2014-05-11T00:00:00"/>
    <x v="1"/>
    <d v="1899-12-30T10:04:00"/>
    <d v="1899-12-30T10:49:00"/>
    <x v="85"/>
    <n v="31.1"/>
    <n v="45"/>
    <x v="0"/>
    <n v="1"/>
    <n v="0"/>
    <n v="0"/>
    <x v="0"/>
    <x v="0"/>
  </r>
  <r>
    <d v="2014-05-11T00:00:00"/>
    <x v="2"/>
    <d v="1899-12-30T10:37:00"/>
    <d v="1899-12-30T12:01:00"/>
    <x v="64"/>
    <n v="33.200000000000003"/>
    <n v="168"/>
    <x v="2"/>
    <n v="1"/>
    <n v="0"/>
    <n v="0"/>
    <x v="0"/>
    <x v="0"/>
  </r>
  <r>
    <d v="2014-05-11T00:00:00"/>
    <x v="1"/>
    <d v="1899-12-30T11:09:00"/>
    <d v="1899-12-30T11:24:00"/>
    <x v="35"/>
    <n v="15.6"/>
    <n v="15"/>
    <x v="1"/>
    <n v="0"/>
    <n v="0"/>
    <n v="0"/>
    <x v="0"/>
    <x v="0"/>
  </r>
  <r>
    <d v="2014-05-11T00:00:00"/>
    <x v="1"/>
    <d v="1899-12-30T11:11:00"/>
    <d v="1899-12-30T12:15:00"/>
    <x v="20"/>
    <n v="34.200000000000003"/>
    <n v="64"/>
    <x v="0"/>
    <n v="1"/>
    <n v="0"/>
    <n v="0"/>
    <x v="0"/>
    <x v="0"/>
  </r>
  <r>
    <d v="2014-05-11T00:00:00"/>
    <x v="1"/>
    <d v="1899-12-30T12:08:00"/>
    <d v="1899-12-30T12:24:00"/>
    <x v="19"/>
    <n v="42.3"/>
    <n v="16"/>
    <x v="1"/>
    <n v="0"/>
    <n v="0"/>
    <n v="0"/>
    <x v="0"/>
    <x v="0"/>
  </r>
  <r>
    <d v="2014-05-11T00:00:00"/>
    <x v="1"/>
    <d v="1899-12-30T12:40:00"/>
    <d v="1899-12-30T13:32:00"/>
    <x v="54"/>
    <n v="36.700000000000003"/>
    <n v="52"/>
    <x v="0"/>
    <n v="0"/>
    <n v="0"/>
    <n v="0"/>
    <x v="0"/>
    <x v="0"/>
  </r>
  <r>
    <d v="2014-05-12T00:00:00"/>
    <x v="2"/>
    <d v="1899-12-30T10:06:00"/>
    <d v="1899-12-30T10:38:00"/>
    <x v="51"/>
    <n v="39.200000000000003"/>
    <n v="64"/>
    <x v="1"/>
    <n v="0"/>
    <n v="0"/>
    <n v="0"/>
    <x v="0"/>
    <x v="0"/>
  </r>
  <r>
    <d v="2014-05-12T00:00:00"/>
    <x v="1"/>
    <d v="1899-12-30T04:08:00"/>
    <d v="1899-12-30T04:39:00"/>
    <x v="8"/>
    <n v="38.1"/>
    <n v="31"/>
    <x v="1"/>
    <n v="0"/>
    <n v="0"/>
    <n v="0"/>
    <x v="0"/>
    <x v="0"/>
  </r>
  <r>
    <d v="2014-05-12T00:00:00"/>
    <x v="1"/>
    <d v="1899-12-30T14:22:00"/>
    <d v="1899-12-30T15:07:00"/>
    <x v="85"/>
    <n v="36.700000000000003"/>
    <n v="45"/>
    <x v="0"/>
    <n v="0"/>
    <n v="0"/>
    <n v="1"/>
    <x v="0"/>
    <x v="0"/>
  </r>
  <r>
    <d v="2014-05-12T00:00:00"/>
    <x v="1"/>
    <d v="1899-12-30T17:45:00"/>
    <d v="1899-12-30T18:05:00"/>
    <x v="23"/>
    <n v="36.700000000000003"/>
    <n v="20"/>
    <x v="1"/>
    <n v="0"/>
    <n v="0"/>
    <n v="1"/>
    <x v="0"/>
    <x v="0"/>
  </r>
  <r>
    <d v="2014-05-13T00:00:00"/>
    <x v="2"/>
    <d v="1899-12-30T06:29:00"/>
    <d v="1899-12-30T06:54:00"/>
    <x v="29"/>
    <n v="41.9"/>
    <n v="50"/>
    <x v="1"/>
    <n v="0"/>
    <n v="1"/>
    <n v="0"/>
    <x v="0"/>
    <x v="0"/>
  </r>
  <r>
    <d v="2014-05-13T00:00:00"/>
    <x v="1"/>
    <d v="1899-12-30T10:54:00"/>
    <d v="1899-12-30T11:23:00"/>
    <x v="13"/>
    <n v="35.200000000000003"/>
    <n v="29"/>
    <x v="1"/>
    <n v="1"/>
    <n v="0"/>
    <n v="0"/>
    <x v="0"/>
    <x v="0"/>
  </r>
  <r>
    <d v="2014-05-13T00:00:00"/>
    <x v="3"/>
    <d v="1899-12-30T21:35:00"/>
    <d v="1899-12-31T04:22:00"/>
    <x v="126"/>
    <n v="27.4"/>
    <n v="1221"/>
    <x v="2"/>
    <n v="1"/>
    <n v="0"/>
    <n v="0"/>
    <x v="0"/>
    <x v="0"/>
  </r>
  <r>
    <d v="2014-05-14T00:00:00"/>
    <x v="1"/>
    <d v="1899-12-30T06:21:00"/>
    <d v="1899-12-30T07:02:00"/>
    <x v="37"/>
    <n v="36.700000000000003"/>
    <n v="41"/>
    <x v="1"/>
    <n v="0"/>
    <n v="1"/>
    <n v="0"/>
    <x v="0"/>
    <x v="0"/>
  </r>
  <r>
    <d v="2014-05-14T00:00:00"/>
    <x v="1"/>
    <d v="1899-12-30T07:21:00"/>
    <d v="1899-12-30T07:47:00"/>
    <x v="17"/>
    <n v="35.200000000000003"/>
    <n v="26"/>
    <x v="1"/>
    <n v="1"/>
    <n v="1"/>
    <n v="0"/>
    <x v="1"/>
    <x v="0"/>
  </r>
  <r>
    <d v="2014-05-14T00:00:00"/>
    <x v="1"/>
    <d v="1899-12-30T16:22:00"/>
    <d v="1899-12-30T16:44:00"/>
    <x v="70"/>
    <n v="39.5"/>
    <n v="22"/>
    <x v="1"/>
    <n v="0"/>
    <n v="0"/>
    <n v="1"/>
    <x v="0"/>
    <x v="0"/>
  </r>
  <r>
    <d v="2014-05-15T00:00:00"/>
    <x v="1"/>
    <d v="1899-12-30T12:51:00"/>
    <d v="1899-12-30T13:21:00"/>
    <x v="36"/>
    <n v="14.2"/>
    <n v="30"/>
    <x v="1"/>
    <n v="0"/>
    <n v="0"/>
    <n v="0"/>
    <x v="0"/>
    <x v="0"/>
  </r>
  <r>
    <d v="2014-05-15T00:00:00"/>
    <x v="1"/>
    <d v="1899-12-30T15:07:00"/>
    <d v="1899-12-30T15:46:00"/>
    <x v="15"/>
    <n v="44.7"/>
    <n v="39"/>
    <x v="1"/>
    <n v="0"/>
    <n v="0"/>
    <n v="1"/>
    <x v="0"/>
    <x v="0"/>
  </r>
  <r>
    <d v="2014-05-15T00:00:00"/>
    <x v="1"/>
    <d v="1899-12-30T17:48:00"/>
    <d v="1899-12-30T18:33:00"/>
    <x v="85"/>
    <n v="9.4"/>
    <n v="45"/>
    <x v="0"/>
    <n v="0"/>
    <n v="0"/>
    <n v="1"/>
    <x v="0"/>
    <x v="0"/>
  </r>
  <r>
    <d v="2014-05-15T00:00:00"/>
    <x v="1"/>
    <d v="1899-12-30T18:25:00"/>
    <d v="1899-12-30T19:01:00"/>
    <x v="22"/>
    <n v="15.6"/>
    <n v="36"/>
    <x v="1"/>
    <n v="0"/>
    <n v="0"/>
    <n v="1"/>
    <x v="0"/>
    <x v="0"/>
  </r>
  <r>
    <d v="2014-05-16T00:00:00"/>
    <x v="1"/>
    <d v="1899-12-30T17:33:00"/>
    <d v="1899-12-30T17:55:00"/>
    <x v="70"/>
    <n v="28.3"/>
    <n v="22"/>
    <x v="1"/>
    <n v="1"/>
    <n v="0"/>
    <n v="1"/>
    <x v="0"/>
    <x v="1"/>
  </r>
  <r>
    <d v="2014-05-17T00:00:00"/>
    <x v="1"/>
    <d v="1899-12-30T11:39:00"/>
    <d v="1899-12-30T11:58:00"/>
    <x v="68"/>
    <n v="50.1"/>
    <n v="19"/>
    <x v="1"/>
    <n v="0"/>
    <n v="0"/>
    <n v="0"/>
    <x v="0"/>
    <x v="0"/>
  </r>
  <r>
    <d v="2014-05-17T00:00:00"/>
    <x v="1"/>
    <d v="1899-12-30T12:53:00"/>
    <d v="1899-12-30T13:14:00"/>
    <x v="61"/>
    <n v="34.200000000000003"/>
    <n v="21"/>
    <x v="1"/>
    <n v="1"/>
    <n v="0"/>
    <n v="0"/>
    <x v="0"/>
    <x v="0"/>
  </r>
  <r>
    <d v="2014-05-17T00:00:00"/>
    <x v="1"/>
    <d v="1899-12-30T13:43:00"/>
    <d v="1899-12-30T14:44:00"/>
    <x v="34"/>
    <n v="38.1"/>
    <n v="61"/>
    <x v="0"/>
    <n v="0"/>
    <n v="0"/>
    <n v="0"/>
    <x v="0"/>
    <x v="0"/>
  </r>
  <r>
    <d v="2014-05-18T00:00:00"/>
    <x v="1"/>
    <d v="1899-12-30T10:12:00"/>
    <d v="1899-12-30T11:37:00"/>
    <x v="124"/>
    <n v="23.2"/>
    <n v="85"/>
    <x v="2"/>
    <n v="0"/>
    <n v="0"/>
    <n v="0"/>
    <x v="0"/>
    <x v="0"/>
  </r>
  <r>
    <d v="2014-05-18T00:00:00"/>
    <x v="1"/>
    <d v="1899-12-30T12:06:00"/>
    <d v="1899-12-30T12:26:00"/>
    <x v="23"/>
    <n v="43.5"/>
    <n v="20"/>
    <x v="1"/>
    <n v="0"/>
    <n v="0"/>
    <n v="0"/>
    <x v="0"/>
    <x v="0"/>
  </r>
  <r>
    <d v="2014-05-18T00:00:00"/>
    <x v="1"/>
    <d v="1899-12-30T13:29:00"/>
    <d v="1899-12-30T15:03:00"/>
    <x v="127"/>
    <n v="33.200000000000003"/>
    <n v="94"/>
    <x v="2"/>
    <n v="1"/>
    <n v="0"/>
    <n v="1"/>
    <x v="0"/>
    <x v="1"/>
  </r>
  <r>
    <d v="2014-05-18T00:00:00"/>
    <x v="2"/>
    <d v="1899-12-30T14:00:00"/>
    <d v="1899-12-30T14:46:00"/>
    <x v="57"/>
    <n v="41.9"/>
    <n v="92"/>
    <x v="0"/>
    <n v="0"/>
    <n v="0"/>
    <n v="0"/>
    <x v="0"/>
    <x v="0"/>
  </r>
  <r>
    <d v="2014-05-18T00:00:00"/>
    <x v="1"/>
    <d v="1899-12-30T14:04:00"/>
    <d v="1899-12-30T14:34:00"/>
    <x v="36"/>
    <n v="39.9"/>
    <n v="30"/>
    <x v="1"/>
    <n v="0"/>
    <n v="0"/>
    <n v="0"/>
    <x v="0"/>
    <x v="0"/>
  </r>
  <r>
    <d v="2014-05-19T00:00:00"/>
    <x v="0"/>
    <s v="not found"/>
    <m/>
    <x v="38"/>
    <m/>
    <n v="0"/>
    <x v="3"/>
    <n v="0"/>
    <n v="0"/>
    <n v="0"/>
    <x v="0"/>
    <x v="0"/>
  </r>
  <r>
    <d v="2014-05-19T00:00:00"/>
    <x v="0"/>
    <s v="not found"/>
    <m/>
    <x v="38"/>
    <m/>
    <n v="0"/>
    <x v="3"/>
    <n v="0"/>
    <n v="0"/>
    <n v="0"/>
    <x v="0"/>
    <x v="0"/>
  </r>
  <r>
    <d v="2014-05-19T00:00:00"/>
    <x v="1"/>
    <d v="1899-12-30T01:20:00"/>
    <d v="1899-12-30T02:08:00"/>
    <x v="0"/>
    <n v="36.9"/>
    <n v="48"/>
    <x v="0"/>
    <n v="0"/>
    <n v="0"/>
    <n v="0"/>
    <x v="0"/>
    <x v="0"/>
  </r>
  <r>
    <d v="2014-05-19T00:00:00"/>
    <x v="1"/>
    <d v="1899-12-30T08:59:00"/>
    <d v="1899-12-30T09:42:00"/>
    <x v="12"/>
    <n v="14.2"/>
    <n v="43"/>
    <x v="1"/>
    <n v="0"/>
    <n v="1"/>
    <n v="0"/>
    <x v="0"/>
    <x v="0"/>
  </r>
  <r>
    <d v="2014-05-20T00:00:00"/>
    <x v="4"/>
    <d v="1899-12-30T01:05:00"/>
    <d v="1899-12-30T01:26:00"/>
    <x v="61"/>
    <n v="5.9"/>
    <n v="105"/>
    <x v="1"/>
    <n v="0"/>
    <n v="0"/>
    <n v="0"/>
    <x v="0"/>
    <x v="0"/>
  </r>
  <r>
    <d v="2014-05-20T00:00:00"/>
    <x v="1"/>
    <d v="1899-12-30T02:07:00"/>
    <d v="1899-12-30T02:27:00"/>
    <x v="23"/>
    <n v="9.4"/>
    <n v="20"/>
    <x v="1"/>
    <n v="0"/>
    <n v="0"/>
    <n v="0"/>
    <x v="0"/>
    <x v="0"/>
  </r>
  <r>
    <d v="2014-05-20T00:00:00"/>
    <x v="1"/>
    <d v="1899-12-30T07:29:00"/>
    <d v="1899-12-30T08:08:00"/>
    <x v="15"/>
    <n v="40.9"/>
    <n v="39"/>
    <x v="1"/>
    <n v="0"/>
    <n v="1"/>
    <n v="0"/>
    <x v="0"/>
    <x v="0"/>
  </r>
  <r>
    <d v="2014-05-21T00:00:00"/>
    <x v="3"/>
    <d v="1899-12-30T05:08:00"/>
    <d v="1899-12-30T06:15:00"/>
    <x v="123"/>
    <n v="36.200000000000003"/>
    <n v="201"/>
    <x v="0"/>
    <n v="0"/>
    <n v="1"/>
    <n v="0"/>
    <x v="0"/>
    <x v="0"/>
  </r>
  <r>
    <d v="2014-05-21T00:00:00"/>
    <x v="1"/>
    <d v="1899-12-30T08:54:00"/>
    <d v="1899-12-30T09:59:00"/>
    <x v="128"/>
    <n v="40.9"/>
    <n v="65"/>
    <x v="0"/>
    <n v="0"/>
    <n v="1"/>
    <n v="0"/>
    <x v="0"/>
    <x v="0"/>
  </r>
  <r>
    <d v="2014-05-21T00:00:00"/>
    <x v="1"/>
    <d v="1899-12-30T09:48:00"/>
    <d v="1899-12-30T10:06:00"/>
    <x v="48"/>
    <n v="32.5"/>
    <n v="18"/>
    <x v="1"/>
    <n v="1"/>
    <n v="1"/>
    <n v="0"/>
    <x v="1"/>
    <x v="0"/>
  </r>
  <r>
    <d v="2014-05-22T00:00:00"/>
    <x v="1"/>
    <d v="1899-12-30T12:10:00"/>
    <d v="1899-12-30T12:26:00"/>
    <x v="19"/>
    <n v="35.200000000000003"/>
    <n v="16"/>
    <x v="1"/>
    <n v="1"/>
    <n v="0"/>
    <n v="0"/>
    <x v="0"/>
    <x v="0"/>
  </r>
  <r>
    <d v="2014-05-23T00:00:00"/>
    <x v="1"/>
    <d v="1899-12-30T15:38:00"/>
    <d v="1899-12-30T15:53:00"/>
    <x v="35"/>
    <n v="11.1"/>
    <n v="15"/>
    <x v="1"/>
    <n v="0"/>
    <n v="0"/>
    <n v="1"/>
    <x v="0"/>
    <x v="0"/>
  </r>
  <r>
    <d v="2014-05-24T00:00:00"/>
    <x v="1"/>
    <d v="1899-12-30T07:35:00"/>
    <d v="1899-12-30T08:21:00"/>
    <x v="57"/>
    <n v="35"/>
    <n v="46"/>
    <x v="0"/>
    <n v="1"/>
    <n v="1"/>
    <n v="0"/>
    <x v="1"/>
    <x v="0"/>
  </r>
  <r>
    <d v="2014-05-24T00:00:00"/>
    <x v="1"/>
    <d v="1899-12-30T09:38:00"/>
    <d v="1899-12-30T09:55:00"/>
    <x v="33"/>
    <n v="26.3"/>
    <n v="17"/>
    <x v="1"/>
    <n v="1"/>
    <n v="1"/>
    <n v="0"/>
    <x v="1"/>
    <x v="0"/>
  </r>
  <r>
    <d v="2014-05-24T00:00:00"/>
    <x v="1"/>
    <d v="1899-12-30T10:08:00"/>
    <d v="1899-12-30T10:36:00"/>
    <x v="28"/>
    <n v="31.1"/>
    <n v="28"/>
    <x v="1"/>
    <n v="1"/>
    <n v="0"/>
    <n v="0"/>
    <x v="0"/>
    <x v="0"/>
  </r>
  <r>
    <d v="2014-05-24T00:00:00"/>
    <x v="1"/>
    <d v="1899-12-30T12:10:00"/>
    <d v="1899-12-30T13:31:00"/>
    <x v="45"/>
    <n v="35.200000000000003"/>
    <n v="81"/>
    <x v="2"/>
    <n v="1"/>
    <n v="0"/>
    <n v="0"/>
    <x v="0"/>
    <x v="0"/>
  </r>
  <r>
    <d v="2014-05-24T00:00:00"/>
    <x v="1"/>
    <d v="1899-12-30T12:27:00"/>
    <d v="1899-12-30T13:17:00"/>
    <x v="53"/>
    <n v="39.1"/>
    <n v="50"/>
    <x v="0"/>
    <n v="0"/>
    <n v="0"/>
    <n v="0"/>
    <x v="0"/>
    <x v="0"/>
  </r>
  <r>
    <d v="2014-05-25T00:00:00"/>
    <x v="1"/>
    <d v="1899-12-30T01:46:00"/>
    <d v="1899-12-30T02:34:00"/>
    <x v="0"/>
    <n v="24.9"/>
    <n v="48"/>
    <x v="0"/>
    <n v="0"/>
    <n v="0"/>
    <n v="0"/>
    <x v="0"/>
    <x v="0"/>
  </r>
  <r>
    <d v="2014-05-25T00:00:00"/>
    <x v="1"/>
    <d v="1899-12-30T15:04:00"/>
    <d v="1899-12-30T16:16:00"/>
    <x v="81"/>
    <n v="5.5"/>
    <n v="72"/>
    <x v="0"/>
    <n v="0"/>
    <n v="0"/>
    <n v="1"/>
    <x v="0"/>
    <x v="0"/>
  </r>
  <r>
    <d v="2014-05-25T00:00:00"/>
    <x v="1"/>
    <d v="1899-12-30T15:48:00"/>
    <d v="1899-12-30T16:09:00"/>
    <x v="61"/>
    <n v="24.6"/>
    <n v="21"/>
    <x v="1"/>
    <n v="0"/>
    <n v="0"/>
    <n v="1"/>
    <x v="0"/>
    <x v="0"/>
  </r>
  <r>
    <d v="2014-05-26T00:00:00"/>
    <x v="1"/>
    <d v="1899-12-30T15:05:00"/>
    <d v="1899-12-30T15:38:00"/>
    <x v="9"/>
    <n v="48.4"/>
    <n v="33"/>
    <x v="1"/>
    <n v="0"/>
    <n v="0"/>
    <n v="1"/>
    <x v="0"/>
    <x v="0"/>
  </r>
  <r>
    <d v="2014-05-27T00:00:00"/>
    <x v="0"/>
    <s v="not found"/>
    <m/>
    <x v="38"/>
    <m/>
    <n v="0"/>
    <x v="3"/>
    <n v="0"/>
    <n v="0"/>
    <n v="0"/>
    <x v="0"/>
    <x v="0"/>
  </r>
  <r>
    <d v="2014-05-27T00:00:00"/>
    <x v="1"/>
    <d v="1899-12-30T08:34:00"/>
    <d v="1899-12-30T09:25:00"/>
    <x v="55"/>
    <n v="48.4"/>
    <n v="51"/>
    <x v="0"/>
    <n v="0"/>
    <n v="1"/>
    <n v="0"/>
    <x v="0"/>
    <x v="0"/>
  </r>
  <r>
    <d v="2014-05-29T00:00:00"/>
    <x v="0"/>
    <s v="not found"/>
    <m/>
    <x v="38"/>
    <m/>
    <n v="0"/>
    <x v="3"/>
    <n v="0"/>
    <n v="0"/>
    <n v="0"/>
    <x v="0"/>
    <x v="0"/>
  </r>
  <r>
    <d v="2014-05-29T00:00:00"/>
    <x v="1"/>
    <d v="1899-12-30T12:26:00"/>
    <d v="1899-12-30T13:05:00"/>
    <x v="15"/>
    <n v="9.4"/>
    <n v="39"/>
    <x v="1"/>
    <n v="0"/>
    <n v="0"/>
    <n v="0"/>
    <x v="0"/>
    <x v="0"/>
  </r>
  <r>
    <d v="2014-05-29T00:00:00"/>
    <x v="1"/>
    <d v="1899-12-30T12:54:00"/>
    <d v="1899-12-30T13:11:00"/>
    <x v="33"/>
    <n v="31.1"/>
    <n v="17"/>
    <x v="1"/>
    <n v="1"/>
    <n v="0"/>
    <n v="0"/>
    <x v="0"/>
    <x v="0"/>
  </r>
  <r>
    <d v="2014-05-29T00:00:00"/>
    <x v="1"/>
    <d v="1899-12-30T14:42:00"/>
    <d v="1899-12-30T14:59:00"/>
    <x v="33"/>
    <n v="27.4"/>
    <n v="17"/>
    <x v="1"/>
    <n v="1"/>
    <n v="0"/>
    <n v="0"/>
    <x v="0"/>
    <x v="0"/>
  </r>
  <r>
    <d v="2014-05-30T00:00:00"/>
    <x v="0"/>
    <s v="not found"/>
    <m/>
    <x v="38"/>
    <m/>
    <n v="0"/>
    <x v="3"/>
    <n v="0"/>
    <n v="0"/>
    <n v="0"/>
    <x v="0"/>
    <x v="0"/>
  </r>
  <r>
    <d v="2014-05-30T00:00:00"/>
    <x v="0"/>
    <s v="not found"/>
    <m/>
    <x v="38"/>
    <m/>
    <n v="0"/>
    <x v="3"/>
    <n v="0"/>
    <n v="0"/>
    <n v="0"/>
    <x v="0"/>
    <x v="0"/>
  </r>
  <r>
    <d v="2014-05-30T00:00:00"/>
    <x v="1"/>
    <d v="1899-12-30T14:06:00"/>
    <d v="1899-12-30T14:28:00"/>
    <x v="70"/>
    <n v="33.200000000000003"/>
    <n v="22"/>
    <x v="1"/>
    <n v="1"/>
    <n v="0"/>
    <n v="0"/>
    <x v="0"/>
    <x v="0"/>
  </r>
  <r>
    <d v="2014-05-31T00:00:00"/>
    <x v="1"/>
    <d v="1899-12-30T14:46:00"/>
    <d v="1899-12-30T15:04:00"/>
    <x v="48"/>
    <n v="34.200000000000003"/>
    <n v="18"/>
    <x v="1"/>
    <n v="1"/>
    <n v="0"/>
    <n v="1"/>
    <x v="0"/>
    <x v="1"/>
  </r>
  <r>
    <d v="2014-05-31T00:00:00"/>
    <x v="1"/>
    <d v="1899-12-30T15:56:00"/>
    <d v="1899-12-30T16:43:00"/>
    <x v="16"/>
    <n v="39.200000000000003"/>
    <n v="47"/>
    <x v="0"/>
    <n v="0"/>
    <n v="0"/>
    <n v="1"/>
    <x v="0"/>
    <x v="0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  <r>
    <m/>
    <x v="6"/>
    <m/>
    <m/>
    <x v="38"/>
    <m/>
    <m/>
    <x v="4"/>
    <m/>
    <m/>
    <m/>
    <x v="2"/>
    <x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5">
  <r>
    <d v="2014-01-01T00:00:00"/>
    <s v="holiday"/>
    <x v="0"/>
    <n v="0"/>
    <x v="0"/>
    <x v="0"/>
    <x v="0"/>
  </r>
  <r>
    <d v="2014-01-02T00:00:00"/>
    <s v="regular"/>
    <x v="1"/>
    <n v="83"/>
    <x v="1"/>
    <x v="1"/>
    <x v="1"/>
  </r>
  <r>
    <d v="2014-01-03T00:00:00"/>
    <s v="regular"/>
    <x v="1"/>
    <n v="0"/>
    <x v="2"/>
    <x v="2"/>
    <x v="0"/>
  </r>
  <r>
    <d v="2014-01-04T00:00:00"/>
    <s v="weekend"/>
    <x v="2"/>
    <n v="0"/>
    <x v="3"/>
    <x v="3"/>
    <x v="0"/>
  </r>
  <r>
    <d v="2014-01-05T00:00:00"/>
    <s v="weekend"/>
    <x v="2"/>
    <n v="0"/>
    <x v="3"/>
    <x v="3"/>
    <x v="0"/>
  </r>
  <r>
    <d v="2014-01-06T00:00:00"/>
    <s v="regular"/>
    <x v="1"/>
    <n v="0"/>
    <x v="2"/>
    <x v="2"/>
    <x v="0"/>
  </r>
  <r>
    <d v="2014-01-07T00:00:00"/>
    <s v="regular"/>
    <x v="1"/>
    <n v="0"/>
    <x v="2"/>
    <x v="2"/>
    <x v="0"/>
  </r>
  <r>
    <d v="2014-01-08T00:00:00"/>
    <s v="regular"/>
    <x v="1"/>
    <n v="0"/>
    <x v="2"/>
    <x v="2"/>
    <x v="0"/>
  </r>
  <r>
    <d v="2014-01-09T00:00:00"/>
    <s v="regular"/>
    <x v="1"/>
    <n v="0"/>
    <x v="2"/>
    <x v="2"/>
    <x v="0"/>
  </r>
  <r>
    <d v="2014-01-10T00:00:00"/>
    <s v="regular"/>
    <x v="1"/>
    <n v="0"/>
    <x v="2"/>
    <x v="2"/>
    <x v="0"/>
  </r>
  <r>
    <d v="2014-01-11T00:00:00"/>
    <s v="weekend"/>
    <x v="2"/>
    <n v="26"/>
    <x v="3"/>
    <x v="3"/>
    <x v="1"/>
  </r>
  <r>
    <d v="2014-01-12T00:00:00"/>
    <s v="weekend"/>
    <x v="2"/>
    <n v="0"/>
    <x v="3"/>
    <x v="3"/>
    <x v="0"/>
  </r>
  <r>
    <d v="2014-01-13T00:00:00"/>
    <s v="regular"/>
    <x v="1"/>
    <n v="0"/>
    <x v="2"/>
    <x v="2"/>
    <x v="0"/>
  </r>
  <r>
    <d v="2014-01-14T00:00:00"/>
    <s v="regular"/>
    <x v="1"/>
    <n v="102"/>
    <x v="1"/>
    <x v="1"/>
    <x v="1"/>
  </r>
  <r>
    <d v="2014-01-15T00:00:00"/>
    <s v="regular"/>
    <x v="1"/>
    <n v="0"/>
    <x v="2"/>
    <x v="2"/>
    <x v="0"/>
  </r>
  <r>
    <d v="2014-01-16T00:00:00"/>
    <s v="regular"/>
    <x v="1"/>
    <n v="78"/>
    <x v="1"/>
    <x v="1"/>
    <x v="1"/>
  </r>
  <r>
    <d v="2014-01-17T00:00:00"/>
    <s v="regular"/>
    <x v="1"/>
    <n v="25"/>
    <x v="1"/>
    <x v="1"/>
    <x v="1"/>
  </r>
  <r>
    <d v="2014-01-18T00:00:00"/>
    <s v="weekend"/>
    <x v="2"/>
    <n v="0"/>
    <x v="3"/>
    <x v="3"/>
    <x v="0"/>
  </r>
  <r>
    <d v="2014-01-19T00:00:00"/>
    <s v="weekend"/>
    <x v="2"/>
    <n v="0"/>
    <x v="3"/>
    <x v="3"/>
    <x v="0"/>
  </r>
  <r>
    <d v="2014-01-20T00:00:00"/>
    <s v="holiday"/>
    <x v="0"/>
    <n v="0"/>
    <x v="0"/>
    <x v="0"/>
    <x v="0"/>
  </r>
  <r>
    <d v="2014-01-21T00:00:00"/>
    <s v="regular"/>
    <x v="1"/>
    <n v="0"/>
    <x v="2"/>
    <x v="2"/>
    <x v="0"/>
  </r>
  <r>
    <d v="2014-01-22T00:00:00"/>
    <s v="regular"/>
    <x v="1"/>
    <n v="43"/>
    <x v="1"/>
    <x v="1"/>
    <x v="1"/>
  </r>
  <r>
    <d v="2014-01-23T00:00:00"/>
    <s v="incident"/>
    <x v="3"/>
    <n v="17"/>
    <x v="1"/>
    <x v="1"/>
    <x v="1"/>
  </r>
  <r>
    <d v="2014-01-24T00:00:00"/>
    <s v="incident"/>
    <x v="3"/>
    <n v="38"/>
    <x v="1"/>
    <x v="1"/>
    <x v="1"/>
  </r>
  <r>
    <d v="2014-01-25T00:00:00"/>
    <s v="weekend"/>
    <x v="2"/>
    <n v="15"/>
    <x v="3"/>
    <x v="3"/>
    <x v="1"/>
  </r>
  <r>
    <d v="2014-01-26T00:00:00"/>
    <s v="weekend"/>
    <x v="2"/>
    <n v="0"/>
    <x v="3"/>
    <x v="3"/>
    <x v="0"/>
  </r>
  <r>
    <d v="2014-01-27T00:00:00"/>
    <s v="regular"/>
    <x v="1"/>
    <n v="0"/>
    <x v="2"/>
    <x v="2"/>
    <x v="0"/>
  </r>
  <r>
    <d v="2014-01-28T00:00:00"/>
    <s v="other"/>
    <x v="4"/>
    <n v="76"/>
    <x v="1"/>
    <x v="1"/>
    <x v="1"/>
  </r>
  <r>
    <d v="2014-01-29T00:00:00"/>
    <s v="regular"/>
    <x v="1"/>
    <n v="0"/>
    <x v="2"/>
    <x v="2"/>
    <x v="0"/>
  </r>
  <r>
    <d v="2014-01-30T00:00:00"/>
    <s v="regular"/>
    <x v="1"/>
    <n v="42"/>
    <x v="1"/>
    <x v="1"/>
    <x v="1"/>
  </r>
  <r>
    <d v="2014-01-31T00:00:00"/>
    <s v="regular"/>
    <x v="1"/>
    <n v="0"/>
    <x v="2"/>
    <x v="2"/>
    <x v="0"/>
  </r>
  <r>
    <d v="2014-02-01T00:00:00"/>
    <s v="weekend"/>
    <x v="2"/>
    <n v="0"/>
    <x v="3"/>
    <x v="3"/>
    <x v="0"/>
  </r>
  <r>
    <d v="2014-02-02T00:00:00"/>
    <s v="weekend"/>
    <x v="2"/>
    <n v="0"/>
    <x v="3"/>
    <x v="3"/>
    <x v="0"/>
  </r>
  <r>
    <d v="2014-02-03T00:00:00"/>
    <s v="regular"/>
    <x v="1"/>
    <n v="0"/>
    <x v="2"/>
    <x v="2"/>
    <x v="0"/>
  </r>
  <r>
    <d v="2014-02-04T00:00:00"/>
    <s v="regular"/>
    <x v="1"/>
    <n v="0"/>
    <x v="2"/>
    <x v="2"/>
    <x v="0"/>
  </r>
  <r>
    <d v="2014-02-05T00:00:00"/>
    <s v="regular"/>
    <x v="1"/>
    <n v="42"/>
    <x v="1"/>
    <x v="1"/>
    <x v="1"/>
  </r>
  <r>
    <d v="2014-02-06T00:00:00"/>
    <s v="regular"/>
    <x v="1"/>
    <n v="0"/>
    <x v="2"/>
    <x v="2"/>
    <x v="1"/>
  </r>
  <r>
    <d v="2014-02-07T00:00:00"/>
    <s v="incident"/>
    <x v="3"/>
    <n v="336"/>
    <x v="1"/>
    <x v="1"/>
    <x v="2"/>
  </r>
  <r>
    <d v="2014-02-08T00:00:00"/>
    <s v="weekend"/>
    <x v="2"/>
    <n v="0"/>
    <x v="3"/>
    <x v="3"/>
    <x v="0"/>
  </r>
  <r>
    <d v="2014-02-09T00:00:00"/>
    <s v="weekend"/>
    <x v="2"/>
    <n v="0"/>
    <x v="3"/>
    <x v="3"/>
    <x v="0"/>
  </r>
  <r>
    <d v="2014-02-10T00:00:00"/>
    <s v="regular"/>
    <x v="1"/>
    <n v="49"/>
    <x v="1"/>
    <x v="1"/>
    <x v="1"/>
  </r>
  <r>
    <d v="2014-02-11T00:00:00"/>
    <s v="regular"/>
    <x v="1"/>
    <n v="0"/>
    <x v="2"/>
    <x v="2"/>
    <x v="0"/>
  </r>
  <r>
    <d v="2014-02-12T00:00:00"/>
    <s v="regular"/>
    <x v="1"/>
    <n v="47"/>
    <x v="1"/>
    <x v="1"/>
    <x v="1"/>
  </r>
  <r>
    <d v="2014-02-13T00:00:00"/>
    <s v="regular"/>
    <x v="1"/>
    <n v="17"/>
    <x v="1"/>
    <x v="1"/>
    <x v="1"/>
  </r>
  <r>
    <d v="2014-02-14T00:00:00"/>
    <s v="incident"/>
    <x v="3"/>
    <n v="173"/>
    <x v="1"/>
    <x v="1"/>
    <x v="1"/>
  </r>
  <r>
    <d v="2014-02-15T00:00:00"/>
    <s v="weekend"/>
    <x v="2"/>
    <n v="68"/>
    <x v="3"/>
    <x v="3"/>
    <x v="1"/>
  </r>
  <r>
    <d v="2014-02-16T00:00:00"/>
    <s v="weekend"/>
    <x v="2"/>
    <n v="0"/>
    <x v="3"/>
    <x v="3"/>
    <x v="0"/>
  </r>
  <r>
    <d v="2014-02-17T00:00:00"/>
    <s v="holiday"/>
    <x v="0"/>
    <n v="18"/>
    <x v="0"/>
    <x v="0"/>
    <x v="1"/>
  </r>
  <r>
    <d v="2014-02-18T00:00:00"/>
    <s v="regular"/>
    <x v="1"/>
    <n v="0"/>
    <x v="2"/>
    <x v="2"/>
    <x v="0"/>
  </r>
  <r>
    <d v="2014-02-19T00:00:00"/>
    <s v="regular"/>
    <x v="1"/>
    <n v="0"/>
    <x v="2"/>
    <x v="2"/>
    <x v="0"/>
  </r>
  <r>
    <d v="2014-02-20T00:00:00"/>
    <s v="incident"/>
    <x v="3"/>
    <n v="30"/>
    <x v="1"/>
    <x v="1"/>
    <x v="1"/>
  </r>
  <r>
    <d v="2014-02-21T00:00:00"/>
    <s v="regular"/>
    <x v="1"/>
    <n v="184"/>
    <x v="1"/>
    <x v="1"/>
    <x v="1"/>
  </r>
  <r>
    <d v="2014-02-22T00:00:00"/>
    <s v="weekend"/>
    <x v="2"/>
    <n v="166"/>
    <x v="3"/>
    <x v="3"/>
    <x v="3"/>
  </r>
  <r>
    <d v="2014-02-23T00:00:00"/>
    <s v="weekend"/>
    <x v="2"/>
    <n v="0"/>
    <x v="3"/>
    <x v="3"/>
    <x v="0"/>
  </r>
  <r>
    <d v="2014-02-24T00:00:00"/>
    <s v="regular"/>
    <x v="1"/>
    <n v="0"/>
    <x v="2"/>
    <x v="2"/>
    <x v="0"/>
  </r>
  <r>
    <d v="2014-02-25T00:00:00"/>
    <s v="regular"/>
    <x v="1"/>
    <n v="0"/>
    <x v="2"/>
    <x v="2"/>
    <x v="0"/>
  </r>
  <r>
    <d v="2014-02-26T00:00:00"/>
    <s v="regular"/>
    <x v="1"/>
    <n v="0"/>
    <x v="2"/>
    <x v="2"/>
    <x v="0"/>
  </r>
  <r>
    <d v="2014-02-27T00:00:00"/>
    <s v="regular"/>
    <x v="1"/>
    <n v="0"/>
    <x v="2"/>
    <x v="2"/>
    <x v="0"/>
  </r>
  <r>
    <d v="2014-02-28T00:00:00"/>
    <s v="regular"/>
    <x v="1"/>
    <n v="0"/>
    <x v="2"/>
    <x v="2"/>
    <x v="0"/>
  </r>
  <r>
    <d v="2014-03-01T00:00:00"/>
    <s v="weekend"/>
    <x v="2"/>
    <n v="0"/>
    <x v="3"/>
    <x v="3"/>
    <x v="0"/>
  </r>
  <r>
    <d v="2014-03-02T00:00:00"/>
    <s v="weekend"/>
    <x v="2"/>
    <n v="89"/>
    <x v="3"/>
    <x v="3"/>
    <x v="1"/>
  </r>
  <r>
    <d v="2014-03-03T00:00:00"/>
    <s v="regular"/>
    <x v="1"/>
    <n v="0"/>
    <x v="2"/>
    <x v="2"/>
    <x v="0"/>
  </r>
  <r>
    <d v="2014-03-04T00:00:00"/>
    <s v="incident"/>
    <x v="3"/>
    <n v="87"/>
    <x v="1"/>
    <x v="1"/>
    <x v="1"/>
  </r>
  <r>
    <d v="2014-03-05T00:00:00"/>
    <s v="regular"/>
    <x v="1"/>
    <n v="122"/>
    <x v="1"/>
    <x v="1"/>
    <x v="1"/>
  </r>
  <r>
    <d v="2014-03-06T00:00:00"/>
    <s v="regular"/>
    <x v="1"/>
    <n v="0"/>
    <x v="2"/>
    <x v="2"/>
    <x v="0"/>
  </r>
  <r>
    <d v="2014-03-07T00:00:00"/>
    <s v="regular"/>
    <x v="1"/>
    <n v="55"/>
    <x v="1"/>
    <x v="1"/>
    <x v="1"/>
  </r>
  <r>
    <d v="2014-03-08T00:00:00"/>
    <s v="weekend"/>
    <x v="2"/>
    <n v="0"/>
    <x v="3"/>
    <x v="3"/>
    <x v="0"/>
  </r>
  <r>
    <d v="2014-03-09T00:00:00"/>
    <s v="weekend"/>
    <x v="2"/>
    <n v="0"/>
    <x v="3"/>
    <x v="3"/>
    <x v="0"/>
  </r>
  <r>
    <d v="2014-03-10T00:00:00"/>
    <s v="regular"/>
    <x v="1"/>
    <n v="0"/>
    <x v="2"/>
    <x v="2"/>
    <x v="0"/>
  </r>
  <r>
    <d v="2014-03-11T00:00:00"/>
    <s v="regular"/>
    <x v="1"/>
    <n v="0"/>
    <x v="2"/>
    <x v="2"/>
    <x v="0"/>
  </r>
  <r>
    <d v="2014-03-12T00:00:00"/>
    <s v="regular"/>
    <x v="1"/>
    <n v="0"/>
    <x v="2"/>
    <x v="2"/>
    <x v="0"/>
  </r>
  <r>
    <d v="2014-03-13T00:00:00"/>
    <s v="regular"/>
    <x v="1"/>
    <n v="0"/>
    <x v="2"/>
    <x v="2"/>
    <x v="0"/>
  </r>
  <r>
    <d v="2014-03-14T00:00:00"/>
    <s v="regular"/>
    <x v="1"/>
    <n v="24"/>
    <x v="1"/>
    <x v="1"/>
    <x v="1"/>
  </r>
  <r>
    <d v="2014-03-15T00:00:00"/>
    <s v="weekend"/>
    <x v="2"/>
    <n v="165"/>
    <x v="3"/>
    <x v="3"/>
    <x v="3"/>
  </r>
  <r>
    <d v="2014-03-16T00:00:00"/>
    <s v="weekend"/>
    <x v="2"/>
    <n v="0"/>
    <x v="3"/>
    <x v="3"/>
    <x v="0"/>
  </r>
  <r>
    <d v="2014-03-17T00:00:00"/>
    <s v="regular"/>
    <x v="1"/>
    <n v="821"/>
    <x v="1"/>
    <x v="1"/>
    <x v="3"/>
  </r>
  <r>
    <d v="2014-03-18T00:00:00"/>
    <s v="regular"/>
    <x v="1"/>
    <n v="0"/>
    <x v="2"/>
    <x v="2"/>
    <x v="0"/>
  </r>
  <r>
    <d v="2014-03-19T00:00:00"/>
    <s v="regular"/>
    <x v="1"/>
    <n v="0"/>
    <x v="2"/>
    <x v="2"/>
    <x v="0"/>
  </r>
  <r>
    <d v="2014-03-20T00:00:00"/>
    <s v="incident"/>
    <x v="3"/>
    <n v="187"/>
    <x v="1"/>
    <x v="1"/>
    <x v="3"/>
  </r>
  <r>
    <d v="2014-03-21T00:00:00"/>
    <s v="other"/>
    <x v="4"/>
    <n v="34"/>
    <x v="1"/>
    <x v="1"/>
    <x v="3"/>
  </r>
  <r>
    <d v="2014-03-22T00:00:00"/>
    <s v="weekend"/>
    <x v="2"/>
    <n v="38"/>
    <x v="3"/>
    <x v="3"/>
    <x v="1"/>
  </r>
  <r>
    <d v="2014-03-23T00:00:00"/>
    <s v="weekend"/>
    <x v="2"/>
    <n v="51"/>
    <x v="3"/>
    <x v="3"/>
    <x v="1"/>
  </r>
  <r>
    <d v="2014-03-24T00:00:00"/>
    <s v="regular"/>
    <x v="1"/>
    <n v="138"/>
    <x v="1"/>
    <x v="1"/>
    <x v="3"/>
  </r>
  <r>
    <d v="2014-03-25T00:00:00"/>
    <s v="regular"/>
    <x v="1"/>
    <n v="22"/>
    <x v="1"/>
    <x v="1"/>
    <x v="1"/>
  </r>
  <r>
    <d v="2014-03-26T00:00:00"/>
    <s v="regular"/>
    <x v="1"/>
    <n v="0"/>
    <x v="2"/>
    <x v="2"/>
    <x v="0"/>
  </r>
  <r>
    <d v="2014-03-27T00:00:00"/>
    <s v="regular"/>
    <x v="1"/>
    <n v="118"/>
    <x v="1"/>
    <x v="1"/>
    <x v="1"/>
  </r>
  <r>
    <d v="2014-03-28T00:00:00"/>
    <s v="regular"/>
    <x v="1"/>
    <n v="0"/>
    <x v="2"/>
    <x v="2"/>
    <x v="0"/>
  </r>
  <r>
    <d v="2014-03-29T00:00:00"/>
    <s v="weekend"/>
    <x v="2"/>
    <n v="58"/>
    <x v="3"/>
    <x v="3"/>
    <x v="1"/>
  </r>
  <r>
    <d v="2014-03-30T00:00:00"/>
    <s v="weekend"/>
    <x v="2"/>
    <n v="0"/>
    <x v="3"/>
    <x v="3"/>
    <x v="0"/>
  </r>
  <r>
    <d v="2014-03-31T00:00:00"/>
    <s v="holiday"/>
    <x v="0"/>
    <n v="0"/>
    <x v="0"/>
    <x v="0"/>
    <x v="0"/>
  </r>
  <r>
    <d v="2014-04-01T00:00:00"/>
    <s v="regular"/>
    <x v="1"/>
    <n v="0"/>
    <x v="2"/>
    <x v="2"/>
    <x v="0"/>
  </r>
  <r>
    <d v="2014-04-02T00:00:00"/>
    <s v="regular"/>
    <x v="1"/>
    <n v="0"/>
    <x v="2"/>
    <x v="2"/>
    <x v="0"/>
  </r>
  <r>
    <d v="2014-04-03T00:00:00"/>
    <s v="regular"/>
    <x v="1"/>
    <n v="0"/>
    <x v="2"/>
    <x v="2"/>
    <x v="0"/>
  </r>
  <r>
    <d v="2014-04-04T00:00:00"/>
    <s v="incident"/>
    <x v="3"/>
    <n v="39"/>
    <x v="1"/>
    <x v="1"/>
    <x v="3"/>
  </r>
  <r>
    <d v="2014-04-05T00:00:00"/>
    <s v="weekend"/>
    <x v="2"/>
    <n v="44"/>
    <x v="3"/>
    <x v="3"/>
    <x v="1"/>
  </r>
  <r>
    <d v="2014-04-06T00:00:00"/>
    <s v="weekend"/>
    <x v="2"/>
    <n v="0"/>
    <x v="3"/>
    <x v="3"/>
    <x v="0"/>
  </r>
  <r>
    <d v="2014-04-07T00:00:00"/>
    <s v="regular"/>
    <x v="1"/>
    <n v="0"/>
    <x v="2"/>
    <x v="2"/>
    <x v="0"/>
  </r>
  <r>
    <d v="2014-04-08T00:00:00"/>
    <s v="regular"/>
    <x v="1"/>
    <n v="0"/>
    <x v="2"/>
    <x v="2"/>
    <x v="0"/>
  </r>
  <r>
    <d v="2014-04-09T00:00:00"/>
    <s v="regular"/>
    <x v="1"/>
    <n v="18"/>
    <x v="1"/>
    <x v="1"/>
    <x v="1"/>
  </r>
  <r>
    <d v="2014-04-10T00:00:00"/>
    <s v="other"/>
    <x v="4"/>
    <n v="0"/>
    <x v="2"/>
    <x v="4"/>
    <x v="0"/>
  </r>
  <r>
    <d v="2014-04-11T00:00:00"/>
    <s v="regular"/>
    <x v="1"/>
    <n v="0"/>
    <x v="2"/>
    <x v="2"/>
    <x v="0"/>
  </r>
  <r>
    <d v="2014-04-12T00:00:00"/>
    <s v="weekend"/>
    <x v="2"/>
    <n v="0"/>
    <x v="3"/>
    <x v="3"/>
    <x v="0"/>
  </r>
  <r>
    <d v="2014-04-13T00:00:00"/>
    <s v="weekend"/>
    <x v="2"/>
    <n v="27"/>
    <x v="3"/>
    <x v="3"/>
    <x v="1"/>
  </r>
  <r>
    <d v="2014-04-14T00:00:00"/>
    <s v="regular"/>
    <x v="1"/>
    <n v="91"/>
    <x v="1"/>
    <x v="1"/>
    <x v="1"/>
  </r>
  <r>
    <d v="2014-04-15T00:00:00"/>
    <s v="regular"/>
    <x v="1"/>
    <n v="0"/>
    <x v="2"/>
    <x v="2"/>
    <x v="0"/>
  </r>
  <r>
    <d v="2014-04-16T00:00:00"/>
    <s v="regular"/>
    <x v="1"/>
    <n v="0"/>
    <x v="2"/>
    <x v="2"/>
    <x v="0"/>
  </r>
  <r>
    <d v="2014-04-17T00:00:00"/>
    <s v="regular"/>
    <x v="1"/>
    <n v="36"/>
    <x v="1"/>
    <x v="1"/>
    <x v="1"/>
  </r>
  <r>
    <d v="2014-04-18T00:00:00"/>
    <s v="holiday"/>
    <x v="0"/>
    <n v="245"/>
    <x v="0"/>
    <x v="0"/>
    <x v="3"/>
  </r>
  <r>
    <d v="2014-04-19T00:00:00"/>
    <s v="weekend"/>
    <x v="2"/>
    <n v="0"/>
    <x v="3"/>
    <x v="3"/>
    <x v="0"/>
  </r>
  <r>
    <d v="2014-04-20T00:00:00"/>
    <s v="weekend"/>
    <x v="2"/>
    <n v="22"/>
    <x v="3"/>
    <x v="3"/>
    <x v="1"/>
  </r>
  <r>
    <d v="2014-04-21T00:00:00"/>
    <s v="holiday"/>
    <x v="0"/>
    <n v="0"/>
    <x v="0"/>
    <x v="0"/>
    <x v="0"/>
  </r>
  <r>
    <d v="2014-04-22T00:00:00"/>
    <s v="regular"/>
    <x v="1"/>
    <n v="0"/>
    <x v="2"/>
    <x v="2"/>
    <x v="0"/>
  </r>
  <r>
    <d v="2014-04-23T00:00:00"/>
    <s v="regular"/>
    <x v="1"/>
    <n v="0"/>
    <x v="2"/>
    <x v="2"/>
    <x v="0"/>
  </r>
  <r>
    <d v="2014-04-24T00:00:00"/>
    <s v="other"/>
    <x v="4"/>
    <n v="2370"/>
    <x v="1"/>
    <x v="1"/>
    <x v="1"/>
  </r>
  <r>
    <d v="2014-04-25T00:00:00"/>
    <s v="other"/>
    <x v="4"/>
    <n v="0"/>
    <x v="2"/>
    <x v="4"/>
    <x v="0"/>
  </r>
  <r>
    <d v="2014-04-26T00:00:00"/>
    <s v="weekend"/>
    <x v="2"/>
    <n v="0"/>
    <x v="3"/>
    <x v="3"/>
    <x v="0"/>
  </r>
  <r>
    <d v="2014-04-27T00:00:00"/>
    <s v="weekend"/>
    <x v="2"/>
    <n v="43"/>
    <x v="3"/>
    <x v="3"/>
    <x v="1"/>
  </r>
  <r>
    <d v="2014-04-28T00:00:00"/>
    <s v="regular"/>
    <x v="1"/>
    <n v="0"/>
    <x v="2"/>
    <x v="2"/>
    <x v="0"/>
  </r>
  <r>
    <d v="2014-04-29T00:00:00"/>
    <s v="incident"/>
    <x v="3"/>
    <n v="0"/>
    <x v="2"/>
    <x v="1"/>
    <x v="0"/>
  </r>
  <r>
    <d v="2014-04-30T00:00:00"/>
    <s v="regular"/>
    <x v="1"/>
    <n v="143"/>
    <x v="1"/>
    <x v="1"/>
    <x v="4"/>
  </r>
  <r>
    <d v="2014-05-01T00:00:00"/>
    <s v="regular"/>
    <x v="1"/>
    <n v="0"/>
    <x v="2"/>
    <x v="2"/>
    <x v="0"/>
  </r>
  <r>
    <d v="2014-05-02T00:00:00"/>
    <s v="regular"/>
    <x v="1"/>
    <n v="0"/>
    <x v="2"/>
    <x v="2"/>
    <x v="0"/>
  </r>
  <r>
    <d v="2014-05-03T00:00:00"/>
    <s v="weekend"/>
    <x v="2"/>
    <n v="17"/>
    <x v="3"/>
    <x v="3"/>
    <x v="1"/>
  </r>
  <r>
    <d v="2014-05-04T00:00:00"/>
    <s v="weekend"/>
    <x v="2"/>
    <n v="0"/>
    <x v="3"/>
    <x v="3"/>
    <x v="0"/>
  </r>
  <r>
    <d v="2014-05-05T00:00:00"/>
    <s v="regular"/>
    <x v="1"/>
    <n v="17"/>
    <x v="1"/>
    <x v="1"/>
    <x v="1"/>
  </r>
  <r>
    <d v="2014-05-06T00:00:00"/>
    <s v="regular"/>
    <x v="1"/>
    <n v="26"/>
    <x v="1"/>
    <x v="1"/>
    <x v="1"/>
  </r>
  <r>
    <d v="2014-05-07T00:00:00"/>
    <s v="regular"/>
    <x v="1"/>
    <n v="0"/>
    <x v="2"/>
    <x v="2"/>
    <x v="0"/>
  </r>
  <r>
    <d v="2014-05-08T00:00:00"/>
    <s v="regular"/>
    <x v="1"/>
    <n v="85"/>
    <x v="1"/>
    <x v="1"/>
    <x v="3"/>
  </r>
  <r>
    <d v="2014-05-09T00:00:00"/>
    <s v="incident"/>
    <x v="3"/>
    <n v="338"/>
    <x v="1"/>
    <x v="1"/>
    <x v="1"/>
  </r>
  <r>
    <d v="2014-05-10T00:00:00"/>
    <s v="weekend"/>
    <x v="2"/>
    <n v="0"/>
    <x v="3"/>
    <x v="3"/>
    <x v="0"/>
  </r>
  <r>
    <d v="2014-05-11T00:00:00"/>
    <s v="weekend"/>
    <x v="2"/>
    <n v="0"/>
    <x v="3"/>
    <x v="3"/>
    <x v="0"/>
  </r>
  <r>
    <d v="2014-05-12T00:00:00"/>
    <s v="regular"/>
    <x v="1"/>
    <n v="0"/>
    <x v="2"/>
    <x v="2"/>
    <x v="0"/>
  </r>
  <r>
    <d v="2014-05-13T00:00:00"/>
    <s v="regular"/>
    <x v="1"/>
    <n v="0"/>
    <x v="2"/>
    <x v="2"/>
    <x v="0"/>
  </r>
  <r>
    <d v="2014-05-14T00:00:00"/>
    <s v="regular"/>
    <x v="1"/>
    <n v="0"/>
    <x v="2"/>
    <x v="2"/>
    <x v="0"/>
  </r>
  <r>
    <d v="2014-05-15T00:00:00"/>
    <s v="regular"/>
    <x v="1"/>
    <n v="0"/>
    <x v="2"/>
    <x v="2"/>
    <x v="0"/>
  </r>
  <r>
    <d v="2014-05-16T00:00:00"/>
    <s v="regular"/>
    <x v="1"/>
    <n v="22"/>
    <x v="1"/>
    <x v="1"/>
    <x v="1"/>
  </r>
  <r>
    <d v="2014-05-17T00:00:00"/>
    <s v="weekend"/>
    <x v="2"/>
    <n v="0"/>
    <x v="3"/>
    <x v="3"/>
    <x v="0"/>
  </r>
  <r>
    <d v="2014-05-18T00:00:00"/>
    <s v="weekend"/>
    <x v="2"/>
    <n v="94"/>
    <x v="3"/>
    <x v="3"/>
    <x v="1"/>
  </r>
  <r>
    <d v="2014-05-19T00:00:00"/>
    <s v="other"/>
    <x v="4"/>
    <n v="0"/>
    <x v="2"/>
    <x v="4"/>
    <x v="0"/>
  </r>
  <r>
    <d v="2014-05-20T00:00:00"/>
    <s v="regular"/>
    <x v="1"/>
    <n v="0"/>
    <x v="2"/>
    <x v="2"/>
    <x v="0"/>
  </r>
  <r>
    <d v="2014-05-21T00:00:00"/>
    <s v="NO DATA"/>
    <x v="4"/>
    <n v="0"/>
    <x v="2"/>
    <x v="5"/>
    <x v="0"/>
  </r>
  <r>
    <d v="2014-05-22T00:00:00"/>
    <s v="NO DATA"/>
    <x v="4"/>
    <n v="0"/>
    <x v="2"/>
    <x v="5"/>
    <x v="0"/>
  </r>
  <r>
    <d v="2014-05-23T00:00:00"/>
    <s v="regular"/>
    <x v="1"/>
    <n v="0"/>
    <x v="2"/>
    <x v="2"/>
    <x v="0"/>
  </r>
  <r>
    <d v="2014-05-24T00:00:00"/>
    <s v="weekend"/>
    <x v="2"/>
    <n v="0"/>
    <x v="3"/>
    <x v="3"/>
    <x v="0"/>
  </r>
  <r>
    <d v="2014-05-25T00:00:00"/>
    <s v="weekend"/>
    <x v="2"/>
    <n v="0"/>
    <x v="3"/>
    <x v="3"/>
    <x v="0"/>
  </r>
  <r>
    <d v="2014-05-26T00:00:00"/>
    <s v="holiday"/>
    <x v="0"/>
    <n v="0"/>
    <x v="0"/>
    <x v="0"/>
    <x v="0"/>
  </r>
  <r>
    <d v="2014-05-27T00:00:00"/>
    <s v="incident"/>
    <x v="3"/>
    <n v="0"/>
    <x v="2"/>
    <x v="1"/>
    <x v="0"/>
  </r>
  <r>
    <d v="2014-05-28T00:00:00"/>
    <s v="regular"/>
    <x v="1"/>
    <n v="0"/>
    <x v="2"/>
    <x v="2"/>
    <x v="0"/>
  </r>
  <r>
    <d v="2014-05-29T00:00:00"/>
    <s v="regular"/>
    <x v="1"/>
    <n v="0"/>
    <x v="2"/>
    <x v="2"/>
    <x v="0"/>
  </r>
  <r>
    <d v="2014-05-30T00:00:00"/>
    <s v="incident"/>
    <x v="3"/>
    <n v="0"/>
    <x v="2"/>
    <x v="1"/>
    <x v="0"/>
  </r>
  <r>
    <d v="2014-05-31T00:00:00"/>
    <s v="weekend"/>
    <x v="2"/>
    <n v="18"/>
    <x v="3"/>
    <x v="3"/>
    <x v="1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  <r>
    <m/>
    <m/>
    <x v="5"/>
    <m/>
    <x v="4"/>
    <x v="6"/>
    <x v="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53">
  <r>
    <d v="2014-01-01T00:00:00"/>
    <s v="holiday"/>
    <x v="0"/>
    <n v="0"/>
    <x v="0"/>
    <x v="0"/>
    <x v="0"/>
  </r>
  <r>
    <d v="2014-01-02T00:00:00"/>
    <s v="regular"/>
    <x v="1"/>
    <n v="0"/>
    <x v="1"/>
    <x v="1"/>
    <x v="0"/>
  </r>
  <r>
    <d v="2014-01-03T00:00:00"/>
    <s v="regular"/>
    <x v="1"/>
    <n v="0"/>
    <x v="1"/>
    <x v="1"/>
    <x v="0"/>
  </r>
  <r>
    <d v="2014-01-04T00:00:00"/>
    <s v="weekend"/>
    <x v="2"/>
    <n v="0"/>
    <x v="2"/>
    <x v="2"/>
    <x v="0"/>
  </r>
  <r>
    <d v="2014-01-05T00:00:00"/>
    <s v="weekend"/>
    <x v="2"/>
    <n v="0"/>
    <x v="2"/>
    <x v="2"/>
    <x v="0"/>
  </r>
  <r>
    <d v="2014-01-06T00:00:00"/>
    <s v="regular"/>
    <x v="1"/>
    <n v="0"/>
    <x v="1"/>
    <x v="1"/>
    <x v="0"/>
  </r>
  <r>
    <d v="2014-01-07T00:00:00"/>
    <s v="incident"/>
    <x v="3"/>
    <n v="355"/>
    <x v="3"/>
    <x v="3"/>
    <x v="1"/>
  </r>
  <r>
    <d v="2014-01-08T00:00:00"/>
    <s v="regular"/>
    <x v="1"/>
    <n v="0"/>
    <x v="1"/>
    <x v="1"/>
    <x v="0"/>
  </r>
  <r>
    <d v="2014-01-09T00:00:00"/>
    <s v="bad data"/>
    <x v="4"/>
    <n v="0"/>
    <x v="1"/>
    <x v="4"/>
    <x v="1"/>
  </r>
  <r>
    <d v="2014-01-10T00:00:00"/>
    <s v="regular"/>
    <x v="1"/>
    <n v="0"/>
    <x v="1"/>
    <x v="1"/>
    <x v="0"/>
  </r>
  <r>
    <d v="2014-01-11T00:00:00"/>
    <s v="weekend"/>
    <x v="2"/>
    <n v="0"/>
    <x v="2"/>
    <x v="2"/>
    <x v="0"/>
  </r>
  <r>
    <d v="2014-01-12T00:00:00"/>
    <s v="weekend"/>
    <x v="2"/>
    <n v="0"/>
    <x v="2"/>
    <x v="2"/>
    <x v="0"/>
  </r>
  <r>
    <d v="2014-01-13T00:00:00"/>
    <s v="regular"/>
    <x v="1"/>
    <n v="0"/>
    <x v="1"/>
    <x v="1"/>
    <x v="0"/>
  </r>
  <r>
    <d v="2014-01-14T00:00:00"/>
    <s v="regular"/>
    <x v="1"/>
    <n v="0"/>
    <x v="1"/>
    <x v="1"/>
    <x v="0"/>
  </r>
  <r>
    <d v="2014-01-15T00:00:00"/>
    <s v="regular"/>
    <x v="1"/>
    <n v="0"/>
    <x v="1"/>
    <x v="1"/>
    <x v="0"/>
  </r>
  <r>
    <d v="2014-01-16T00:00:00"/>
    <s v="incident"/>
    <x v="3"/>
    <n v="0"/>
    <x v="1"/>
    <x v="3"/>
    <x v="0"/>
  </r>
  <r>
    <d v="2014-01-17T00:00:00"/>
    <s v="regular"/>
    <x v="1"/>
    <n v="0"/>
    <x v="1"/>
    <x v="1"/>
    <x v="0"/>
  </r>
  <r>
    <d v="2014-01-18T00:00:00"/>
    <s v="weekend"/>
    <x v="2"/>
    <n v="0"/>
    <x v="2"/>
    <x v="2"/>
    <x v="0"/>
  </r>
  <r>
    <d v="2014-01-19T00:00:00"/>
    <s v="weekend"/>
    <x v="2"/>
    <n v="0"/>
    <x v="2"/>
    <x v="2"/>
    <x v="0"/>
  </r>
  <r>
    <d v="2014-01-20T00:00:00"/>
    <s v="holiday"/>
    <x v="0"/>
    <n v="0"/>
    <x v="0"/>
    <x v="0"/>
    <x v="0"/>
  </r>
  <r>
    <d v="2014-01-21T00:00:00"/>
    <s v="regular"/>
    <x v="1"/>
    <n v="0"/>
    <x v="1"/>
    <x v="1"/>
    <x v="0"/>
  </r>
  <r>
    <d v="2014-01-22T00:00:00"/>
    <s v="regular"/>
    <x v="1"/>
    <n v="0"/>
    <x v="1"/>
    <x v="1"/>
    <x v="0"/>
  </r>
  <r>
    <d v="2014-01-23T00:00:00"/>
    <s v="regular"/>
    <x v="1"/>
    <n v="0"/>
    <x v="1"/>
    <x v="1"/>
    <x v="0"/>
  </r>
  <r>
    <d v="2014-01-24T00:00:00"/>
    <s v="regular"/>
    <x v="1"/>
    <n v="0"/>
    <x v="1"/>
    <x v="1"/>
    <x v="0"/>
  </r>
  <r>
    <d v="2014-01-25T00:00:00"/>
    <s v="weekend"/>
    <x v="2"/>
    <n v="0"/>
    <x v="2"/>
    <x v="2"/>
    <x v="0"/>
  </r>
  <r>
    <d v="2014-01-26T00:00:00"/>
    <s v="weekend"/>
    <x v="2"/>
    <n v="0"/>
    <x v="2"/>
    <x v="2"/>
    <x v="0"/>
  </r>
  <r>
    <d v="2014-01-27T00:00:00"/>
    <s v="incident"/>
    <x v="3"/>
    <n v="0"/>
    <x v="1"/>
    <x v="3"/>
    <x v="0"/>
  </r>
  <r>
    <d v="2014-01-28T00:00:00"/>
    <s v="regular"/>
    <x v="1"/>
    <n v="0"/>
    <x v="1"/>
    <x v="1"/>
    <x v="0"/>
  </r>
  <r>
    <d v="2014-01-29T00:00:00"/>
    <s v="regular"/>
    <x v="1"/>
    <n v="0"/>
    <x v="1"/>
    <x v="1"/>
    <x v="0"/>
  </r>
  <r>
    <d v="2014-01-30T00:00:00"/>
    <s v="regular"/>
    <x v="1"/>
    <n v="0"/>
    <x v="1"/>
    <x v="1"/>
    <x v="0"/>
  </r>
  <r>
    <d v="2014-01-31T00:00:00"/>
    <s v="regular"/>
    <x v="1"/>
    <n v="0"/>
    <x v="1"/>
    <x v="1"/>
    <x v="0"/>
  </r>
  <r>
    <d v="2014-02-01T00:00:00"/>
    <s v="weekend"/>
    <x v="2"/>
    <n v="0"/>
    <x v="2"/>
    <x v="2"/>
    <x v="0"/>
  </r>
  <r>
    <d v="2014-02-02T00:00:00"/>
    <s v="weekend"/>
    <x v="2"/>
    <n v="0"/>
    <x v="2"/>
    <x v="2"/>
    <x v="0"/>
  </r>
  <r>
    <d v="2014-02-03T00:00:00"/>
    <s v="regular"/>
    <x v="1"/>
    <n v="17"/>
    <x v="3"/>
    <x v="3"/>
    <x v="1"/>
  </r>
  <r>
    <d v="2014-02-04T00:00:00"/>
    <s v="regular"/>
    <x v="1"/>
    <n v="0"/>
    <x v="1"/>
    <x v="1"/>
    <x v="0"/>
  </r>
  <r>
    <d v="2014-02-05T00:00:00"/>
    <s v="regular"/>
    <x v="1"/>
    <n v="0"/>
    <x v="1"/>
    <x v="1"/>
    <x v="0"/>
  </r>
  <r>
    <d v="2014-02-06T00:00:00"/>
    <s v="regular"/>
    <x v="1"/>
    <n v="0"/>
    <x v="1"/>
    <x v="1"/>
    <x v="0"/>
  </r>
  <r>
    <d v="2014-02-07T00:00:00"/>
    <s v="regular"/>
    <x v="1"/>
    <n v="0"/>
    <x v="1"/>
    <x v="1"/>
    <x v="0"/>
  </r>
  <r>
    <d v="2014-02-08T00:00:00"/>
    <s v="weekend"/>
    <x v="2"/>
    <n v="0"/>
    <x v="2"/>
    <x v="2"/>
    <x v="0"/>
  </r>
  <r>
    <d v="2014-02-09T00:00:00"/>
    <s v="weekend"/>
    <x v="2"/>
    <n v="0"/>
    <x v="2"/>
    <x v="2"/>
    <x v="0"/>
  </r>
  <r>
    <d v="2014-02-10T00:00:00"/>
    <s v="regular"/>
    <x v="1"/>
    <n v="0"/>
    <x v="1"/>
    <x v="1"/>
    <x v="0"/>
  </r>
  <r>
    <d v="2014-02-11T00:00:00"/>
    <s v="regular"/>
    <x v="1"/>
    <n v="0"/>
    <x v="1"/>
    <x v="1"/>
    <x v="0"/>
  </r>
  <r>
    <d v="2014-02-12T00:00:00"/>
    <s v="regular"/>
    <x v="1"/>
    <n v="0"/>
    <x v="1"/>
    <x v="1"/>
    <x v="0"/>
  </r>
  <r>
    <d v="2014-02-13T00:00:00"/>
    <s v="regular"/>
    <x v="1"/>
    <n v="0"/>
    <x v="1"/>
    <x v="1"/>
    <x v="0"/>
  </r>
  <r>
    <d v="2014-02-14T00:00:00"/>
    <s v="regular"/>
    <x v="1"/>
    <n v="0"/>
    <x v="1"/>
    <x v="1"/>
    <x v="0"/>
  </r>
  <r>
    <d v="2014-02-15T00:00:00"/>
    <s v="weekend"/>
    <x v="2"/>
    <n v="0"/>
    <x v="2"/>
    <x v="2"/>
    <x v="0"/>
  </r>
  <r>
    <d v="2014-02-16T00:00:00"/>
    <s v="weekend"/>
    <x v="2"/>
    <n v="0"/>
    <x v="2"/>
    <x v="2"/>
    <x v="0"/>
  </r>
  <r>
    <d v="2014-02-17T00:00:00"/>
    <s v="holiday"/>
    <x v="0"/>
    <n v="62"/>
    <x v="0"/>
    <x v="0"/>
    <x v="1"/>
  </r>
  <r>
    <d v="2014-02-18T00:00:00"/>
    <s v="regular"/>
    <x v="1"/>
    <n v="0"/>
    <x v="1"/>
    <x v="1"/>
    <x v="0"/>
  </r>
  <r>
    <d v="2014-02-19T00:00:00"/>
    <s v="regular"/>
    <x v="1"/>
    <n v="0"/>
    <x v="1"/>
    <x v="1"/>
    <x v="1"/>
  </r>
  <r>
    <d v="2014-02-20T00:00:00"/>
    <s v="regular"/>
    <x v="1"/>
    <n v="0"/>
    <x v="1"/>
    <x v="1"/>
    <x v="0"/>
  </r>
  <r>
    <d v="2014-02-21T00:00:00"/>
    <s v="regular"/>
    <x v="1"/>
    <n v="0"/>
    <x v="1"/>
    <x v="1"/>
    <x v="0"/>
  </r>
  <r>
    <d v="2014-02-22T00:00:00"/>
    <s v="weekend"/>
    <x v="2"/>
    <n v="0"/>
    <x v="2"/>
    <x v="2"/>
    <x v="0"/>
  </r>
  <r>
    <d v="2014-02-23T00:00:00"/>
    <s v="weekend"/>
    <x v="2"/>
    <n v="0"/>
    <x v="2"/>
    <x v="2"/>
    <x v="0"/>
  </r>
  <r>
    <d v="2014-02-24T00:00:00"/>
    <s v="incident"/>
    <x v="3"/>
    <n v="204"/>
    <x v="3"/>
    <x v="3"/>
    <x v="1"/>
  </r>
  <r>
    <d v="2014-02-25T00:00:00"/>
    <s v="regular"/>
    <x v="1"/>
    <n v="0"/>
    <x v="1"/>
    <x v="1"/>
    <x v="1"/>
  </r>
  <r>
    <d v="2014-02-26T00:00:00"/>
    <s v="regular"/>
    <x v="1"/>
    <n v="0"/>
    <x v="1"/>
    <x v="1"/>
    <x v="0"/>
  </r>
  <r>
    <d v="2014-02-27T00:00:00"/>
    <s v="regular"/>
    <x v="1"/>
    <n v="86"/>
    <x v="3"/>
    <x v="3"/>
    <x v="2"/>
  </r>
  <r>
    <d v="2014-02-28T00:00:00"/>
    <s v="other"/>
    <x v="4"/>
    <n v="382"/>
    <x v="3"/>
    <x v="3"/>
    <x v="3"/>
  </r>
  <r>
    <d v="2014-03-01T00:00:00"/>
    <s v="weekend"/>
    <x v="2"/>
    <n v="0"/>
    <x v="2"/>
    <x v="2"/>
    <x v="0"/>
  </r>
  <r>
    <d v="2014-03-02T00:00:00"/>
    <s v="weekend"/>
    <x v="2"/>
    <n v="0"/>
    <x v="2"/>
    <x v="2"/>
    <x v="0"/>
  </r>
  <r>
    <d v="2014-03-03T00:00:00"/>
    <s v="regular"/>
    <x v="1"/>
    <n v="0"/>
    <x v="1"/>
    <x v="1"/>
    <x v="0"/>
  </r>
  <r>
    <d v="2014-03-04T00:00:00"/>
    <s v="regular"/>
    <x v="1"/>
    <n v="0"/>
    <x v="1"/>
    <x v="1"/>
    <x v="0"/>
  </r>
  <r>
    <d v="2014-03-05T00:00:00"/>
    <s v="regular"/>
    <x v="1"/>
    <n v="0"/>
    <x v="1"/>
    <x v="1"/>
    <x v="0"/>
  </r>
  <r>
    <d v="2014-03-06T00:00:00"/>
    <s v="regular"/>
    <x v="1"/>
    <n v="0"/>
    <x v="1"/>
    <x v="1"/>
    <x v="0"/>
  </r>
  <r>
    <d v="2014-03-07T00:00:00"/>
    <s v="regular"/>
    <x v="1"/>
    <n v="108"/>
    <x v="3"/>
    <x v="3"/>
    <x v="1"/>
  </r>
  <r>
    <d v="2014-03-08T00:00:00"/>
    <s v="weekend"/>
    <x v="2"/>
    <n v="0"/>
    <x v="2"/>
    <x v="2"/>
    <x v="0"/>
  </r>
  <r>
    <d v="2014-03-09T00:00:00"/>
    <s v="weekend"/>
    <x v="2"/>
    <n v="0"/>
    <x v="2"/>
    <x v="2"/>
    <x v="0"/>
  </r>
  <r>
    <d v="2014-03-10T00:00:00"/>
    <s v="incident"/>
    <x v="3"/>
    <n v="226"/>
    <x v="3"/>
    <x v="3"/>
    <x v="2"/>
  </r>
  <r>
    <d v="2014-03-11T00:00:00"/>
    <s v="regular"/>
    <x v="1"/>
    <n v="0"/>
    <x v="1"/>
    <x v="1"/>
    <x v="0"/>
  </r>
  <r>
    <d v="2014-03-12T00:00:00"/>
    <s v="regular"/>
    <x v="1"/>
    <n v="41"/>
    <x v="3"/>
    <x v="3"/>
    <x v="1"/>
  </r>
  <r>
    <d v="2014-03-13T00:00:00"/>
    <s v="regular"/>
    <x v="1"/>
    <n v="0"/>
    <x v="1"/>
    <x v="1"/>
    <x v="0"/>
  </r>
  <r>
    <d v="2014-03-14T00:00:00"/>
    <s v="incident"/>
    <x v="3"/>
    <n v="0"/>
    <x v="1"/>
    <x v="3"/>
    <x v="2"/>
  </r>
  <r>
    <d v="2014-03-15T00:00:00"/>
    <s v="weekend"/>
    <x v="2"/>
    <n v="0"/>
    <x v="2"/>
    <x v="2"/>
    <x v="0"/>
  </r>
  <r>
    <d v="2014-03-16T00:00:00"/>
    <s v="weekend"/>
    <x v="2"/>
    <n v="0"/>
    <x v="2"/>
    <x v="2"/>
    <x v="0"/>
  </r>
  <r>
    <d v="2014-03-17T00:00:00"/>
    <s v="regular"/>
    <x v="1"/>
    <n v="0"/>
    <x v="1"/>
    <x v="1"/>
    <x v="0"/>
  </r>
  <r>
    <d v="2014-03-18T00:00:00"/>
    <s v="regular"/>
    <x v="1"/>
    <n v="0"/>
    <x v="1"/>
    <x v="1"/>
    <x v="0"/>
  </r>
  <r>
    <d v="2014-03-19T00:00:00"/>
    <s v="regular"/>
    <x v="1"/>
    <n v="0"/>
    <x v="1"/>
    <x v="1"/>
    <x v="0"/>
  </r>
  <r>
    <d v="2014-03-20T00:00:00"/>
    <s v="regular"/>
    <x v="1"/>
    <n v="0"/>
    <x v="1"/>
    <x v="1"/>
    <x v="0"/>
  </r>
  <r>
    <d v="2014-03-21T00:00:00"/>
    <s v="regular"/>
    <x v="1"/>
    <n v="36"/>
    <x v="3"/>
    <x v="3"/>
    <x v="1"/>
  </r>
  <r>
    <d v="2014-03-22T00:00:00"/>
    <s v="weekend"/>
    <x v="2"/>
    <n v="0"/>
    <x v="2"/>
    <x v="2"/>
    <x v="0"/>
  </r>
  <r>
    <d v="2014-03-23T00:00:00"/>
    <s v="weekend"/>
    <x v="2"/>
    <n v="0"/>
    <x v="2"/>
    <x v="2"/>
    <x v="0"/>
  </r>
  <r>
    <d v="2014-03-24T00:00:00"/>
    <s v="regular"/>
    <x v="1"/>
    <n v="17"/>
    <x v="3"/>
    <x v="3"/>
    <x v="1"/>
  </r>
  <r>
    <d v="2014-03-25T00:00:00"/>
    <s v="regular"/>
    <x v="1"/>
    <n v="0"/>
    <x v="1"/>
    <x v="1"/>
    <x v="1"/>
  </r>
  <r>
    <d v="2014-03-26T00:00:00"/>
    <s v="regular"/>
    <x v="1"/>
    <n v="0"/>
    <x v="1"/>
    <x v="1"/>
    <x v="0"/>
  </r>
  <r>
    <d v="2014-03-27T00:00:00"/>
    <s v="regular"/>
    <x v="1"/>
    <n v="0"/>
    <x v="1"/>
    <x v="1"/>
    <x v="0"/>
  </r>
  <r>
    <d v="2014-03-28T00:00:00"/>
    <s v="regular"/>
    <x v="1"/>
    <n v="0"/>
    <x v="1"/>
    <x v="1"/>
    <x v="0"/>
  </r>
  <r>
    <d v="2014-03-29T00:00:00"/>
    <s v="weekend"/>
    <x v="2"/>
    <n v="0"/>
    <x v="2"/>
    <x v="2"/>
    <x v="0"/>
  </r>
  <r>
    <d v="2014-03-30T00:00:00"/>
    <s v="weekend"/>
    <x v="2"/>
    <n v="0"/>
    <x v="2"/>
    <x v="2"/>
    <x v="0"/>
  </r>
  <r>
    <d v="2014-03-31T00:00:00"/>
    <s v="holiday"/>
    <x v="0"/>
    <n v="0"/>
    <x v="0"/>
    <x v="0"/>
    <x v="0"/>
  </r>
  <r>
    <d v="2014-04-01T00:00:00"/>
    <s v="bad data"/>
    <x v="4"/>
    <n v="0"/>
    <x v="1"/>
    <x v="4"/>
    <x v="0"/>
  </r>
  <r>
    <d v="2014-04-02T00:00:00"/>
    <s v="incident"/>
    <x v="3"/>
    <n v="397"/>
    <x v="3"/>
    <x v="3"/>
    <x v="2"/>
  </r>
  <r>
    <d v="2014-04-03T00:00:00"/>
    <s v="regular"/>
    <x v="1"/>
    <n v="0"/>
    <x v="1"/>
    <x v="1"/>
    <x v="0"/>
  </r>
  <r>
    <d v="2014-04-04T00:00:00"/>
    <s v="regular"/>
    <x v="1"/>
    <n v="0"/>
    <x v="1"/>
    <x v="1"/>
    <x v="0"/>
  </r>
  <r>
    <d v="2014-04-05T00:00:00"/>
    <s v="weekend"/>
    <x v="2"/>
    <n v="0"/>
    <x v="2"/>
    <x v="2"/>
    <x v="0"/>
  </r>
  <r>
    <d v="2014-04-06T00:00:00"/>
    <s v="weekend"/>
    <x v="2"/>
    <n v="0"/>
    <x v="2"/>
    <x v="2"/>
    <x v="0"/>
  </r>
  <r>
    <d v="2014-04-07T00:00:00"/>
    <s v="regular"/>
    <x v="1"/>
    <n v="0"/>
    <x v="1"/>
    <x v="1"/>
    <x v="0"/>
  </r>
  <r>
    <d v="2014-04-08T00:00:00"/>
    <s v="regular"/>
    <x v="1"/>
    <n v="0"/>
    <x v="1"/>
    <x v="1"/>
    <x v="0"/>
  </r>
  <r>
    <d v="2014-04-09T00:00:00"/>
    <s v="regular"/>
    <x v="1"/>
    <n v="0"/>
    <x v="1"/>
    <x v="1"/>
    <x v="0"/>
  </r>
  <r>
    <d v="2014-04-10T00:00:00"/>
    <s v="incident"/>
    <x v="3"/>
    <n v="0"/>
    <x v="1"/>
    <x v="3"/>
    <x v="1"/>
  </r>
  <r>
    <d v="2014-04-11T00:00:00"/>
    <s v="regular"/>
    <x v="1"/>
    <n v="52"/>
    <x v="3"/>
    <x v="3"/>
    <x v="1"/>
  </r>
  <r>
    <d v="2014-04-12T00:00:00"/>
    <s v="weekend"/>
    <x v="2"/>
    <n v="0"/>
    <x v="2"/>
    <x v="2"/>
    <x v="0"/>
  </r>
  <r>
    <d v="2014-04-13T00:00:00"/>
    <s v="weekend"/>
    <x v="2"/>
    <n v="0"/>
    <x v="2"/>
    <x v="2"/>
    <x v="0"/>
  </r>
  <r>
    <d v="2014-04-14T00:00:00"/>
    <s v="incident"/>
    <x v="3"/>
    <n v="0"/>
    <x v="1"/>
    <x v="3"/>
    <x v="0"/>
  </r>
  <r>
    <d v="2014-04-15T00:00:00"/>
    <s v="regular"/>
    <x v="1"/>
    <n v="0"/>
    <x v="1"/>
    <x v="1"/>
    <x v="0"/>
  </r>
  <r>
    <d v="2014-04-16T00:00:00"/>
    <s v="regular"/>
    <x v="1"/>
    <n v="0"/>
    <x v="1"/>
    <x v="1"/>
    <x v="0"/>
  </r>
  <r>
    <d v="2014-04-17T00:00:00"/>
    <s v="regular"/>
    <x v="1"/>
    <n v="36"/>
    <x v="3"/>
    <x v="3"/>
    <x v="1"/>
  </r>
  <r>
    <d v="2014-04-18T00:00:00"/>
    <s v="holiday"/>
    <x v="0"/>
    <n v="0"/>
    <x v="0"/>
    <x v="0"/>
    <x v="1"/>
  </r>
  <r>
    <d v="2014-04-19T00:00:00"/>
    <s v="weekend"/>
    <x v="2"/>
    <n v="0"/>
    <x v="2"/>
    <x v="2"/>
    <x v="0"/>
  </r>
  <r>
    <d v="2014-04-20T00:00:00"/>
    <s v="weekend"/>
    <x v="2"/>
    <n v="0"/>
    <x v="2"/>
    <x v="2"/>
    <x v="0"/>
  </r>
  <r>
    <d v="2014-04-21T00:00:00"/>
    <s v="holiday"/>
    <x v="0"/>
    <n v="0"/>
    <x v="0"/>
    <x v="0"/>
    <x v="0"/>
  </r>
  <r>
    <d v="2014-04-22T00:00:00"/>
    <s v="regular"/>
    <x v="1"/>
    <n v="0"/>
    <x v="1"/>
    <x v="1"/>
    <x v="0"/>
  </r>
  <r>
    <d v="2014-04-23T00:00:00"/>
    <s v="regular"/>
    <x v="1"/>
    <n v="0"/>
    <x v="1"/>
    <x v="1"/>
    <x v="0"/>
  </r>
  <r>
    <d v="2014-04-24T00:00:00"/>
    <s v="regular"/>
    <x v="1"/>
    <n v="0"/>
    <x v="1"/>
    <x v="1"/>
    <x v="0"/>
  </r>
  <r>
    <d v="2014-04-25T00:00:00"/>
    <s v="regular"/>
    <x v="1"/>
    <n v="0"/>
    <x v="1"/>
    <x v="1"/>
    <x v="0"/>
  </r>
  <r>
    <d v="2014-04-26T00:00:00"/>
    <s v="weekend"/>
    <x v="2"/>
    <n v="0"/>
    <x v="2"/>
    <x v="2"/>
    <x v="0"/>
  </r>
  <r>
    <d v="2014-04-27T00:00:00"/>
    <s v="weekend"/>
    <x v="2"/>
    <n v="0"/>
    <x v="2"/>
    <x v="2"/>
    <x v="0"/>
  </r>
  <r>
    <d v="2014-04-28T00:00:00"/>
    <s v="regular"/>
    <x v="1"/>
    <n v="0"/>
    <x v="1"/>
    <x v="1"/>
    <x v="0"/>
  </r>
  <r>
    <d v="2014-04-29T00:00:00"/>
    <s v="regular"/>
    <x v="1"/>
    <n v="0"/>
    <x v="1"/>
    <x v="1"/>
    <x v="0"/>
  </r>
  <r>
    <d v="2014-04-30T00:00:00"/>
    <s v="regular"/>
    <x v="1"/>
    <n v="0"/>
    <x v="1"/>
    <x v="1"/>
    <x v="0"/>
  </r>
  <r>
    <d v="2014-05-01T00:00:00"/>
    <s v="regular"/>
    <x v="1"/>
    <n v="0"/>
    <x v="1"/>
    <x v="1"/>
    <x v="0"/>
  </r>
  <r>
    <d v="2014-05-02T00:00:00"/>
    <s v="regular"/>
    <x v="1"/>
    <n v="0"/>
    <x v="1"/>
    <x v="1"/>
    <x v="0"/>
  </r>
  <r>
    <d v="2014-05-03T00:00:00"/>
    <s v="weekend"/>
    <x v="2"/>
    <n v="0"/>
    <x v="2"/>
    <x v="2"/>
    <x v="0"/>
  </r>
  <r>
    <d v="2014-05-04T00:00:00"/>
    <s v="weekend"/>
    <x v="2"/>
    <n v="0"/>
    <x v="2"/>
    <x v="2"/>
    <x v="0"/>
  </r>
  <r>
    <d v="2014-05-05T00:00:00"/>
    <s v="regular"/>
    <x v="1"/>
    <n v="0"/>
    <x v="1"/>
    <x v="1"/>
    <x v="0"/>
  </r>
  <r>
    <d v="2014-05-06T00:00:00"/>
    <s v="regular"/>
    <x v="1"/>
    <n v="0"/>
    <x v="1"/>
    <x v="1"/>
    <x v="0"/>
  </r>
  <r>
    <d v="2014-05-07T00:00:00"/>
    <s v="regular"/>
    <x v="1"/>
    <n v="0"/>
    <x v="1"/>
    <x v="1"/>
    <x v="0"/>
  </r>
  <r>
    <d v="2014-05-08T00:00:00"/>
    <s v="regular"/>
    <x v="1"/>
    <n v="0"/>
    <x v="1"/>
    <x v="1"/>
    <x v="0"/>
  </r>
  <r>
    <d v="2014-05-09T00:00:00"/>
    <s v="regular"/>
    <x v="1"/>
    <n v="0"/>
    <x v="1"/>
    <x v="1"/>
    <x v="0"/>
  </r>
  <r>
    <d v="2014-05-10T00:00:00"/>
    <s v="weekend"/>
    <x v="2"/>
    <n v="0"/>
    <x v="2"/>
    <x v="2"/>
    <x v="0"/>
  </r>
  <r>
    <d v="2014-05-11T00:00:00"/>
    <s v="weekend"/>
    <x v="2"/>
    <n v="0"/>
    <x v="2"/>
    <x v="2"/>
    <x v="0"/>
  </r>
  <r>
    <d v="2014-05-12T00:00:00"/>
    <s v="regular"/>
    <x v="1"/>
    <n v="0"/>
    <x v="1"/>
    <x v="1"/>
    <x v="0"/>
  </r>
  <r>
    <d v="2014-05-13T00:00:00"/>
    <s v="regular"/>
    <x v="1"/>
    <n v="0"/>
    <x v="1"/>
    <x v="1"/>
    <x v="0"/>
  </r>
  <r>
    <d v="2014-05-14T00:00:00"/>
    <s v="regular"/>
    <x v="1"/>
    <n v="0"/>
    <x v="1"/>
    <x v="1"/>
    <x v="1"/>
  </r>
  <r>
    <d v="2014-05-15T00:00:00"/>
    <s v="regular"/>
    <x v="1"/>
    <n v="0"/>
    <x v="1"/>
    <x v="1"/>
    <x v="0"/>
  </r>
  <r>
    <d v="2014-05-16T00:00:00"/>
    <s v="regular"/>
    <x v="1"/>
    <n v="0"/>
    <x v="1"/>
    <x v="1"/>
    <x v="1"/>
  </r>
  <r>
    <d v="2014-05-17T00:00:00"/>
    <s v="weekend"/>
    <x v="2"/>
    <n v="0"/>
    <x v="2"/>
    <x v="2"/>
    <x v="0"/>
  </r>
  <r>
    <d v="2014-05-18T00:00:00"/>
    <s v="weekend"/>
    <x v="2"/>
    <n v="0"/>
    <x v="2"/>
    <x v="2"/>
    <x v="0"/>
  </r>
  <r>
    <d v="2014-05-19T00:00:00"/>
    <s v="regular"/>
    <x v="1"/>
    <n v="0"/>
    <x v="1"/>
    <x v="1"/>
    <x v="0"/>
  </r>
  <r>
    <d v="2014-05-20T00:00:00"/>
    <s v="regular"/>
    <x v="1"/>
    <n v="46"/>
    <x v="3"/>
    <x v="3"/>
    <x v="1"/>
  </r>
  <r>
    <d v="2014-05-21T00:00:00"/>
    <s v="NO DATA"/>
    <x v="4"/>
    <n v="0"/>
    <x v="1"/>
    <x v="5"/>
    <x v="0"/>
  </r>
  <r>
    <d v="2014-05-22T00:00:00"/>
    <s v="NO DATA"/>
    <x v="4"/>
    <n v="0"/>
    <x v="1"/>
    <x v="5"/>
    <x v="0"/>
  </r>
  <r>
    <d v="2014-05-23T00:00:00"/>
    <s v="regular"/>
    <x v="1"/>
    <n v="0"/>
    <x v="1"/>
    <x v="1"/>
    <x v="0"/>
  </r>
  <r>
    <d v="2014-05-24T00:00:00"/>
    <s v="weekend"/>
    <x v="2"/>
    <n v="0"/>
    <x v="2"/>
    <x v="2"/>
    <x v="0"/>
  </r>
  <r>
    <d v="2014-05-25T00:00:00"/>
    <s v="weekend"/>
    <x v="2"/>
    <n v="0"/>
    <x v="2"/>
    <x v="2"/>
    <x v="0"/>
  </r>
  <r>
    <d v="2014-05-26T00:00:00"/>
    <s v="holiday"/>
    <x v="0"/>
    <n v="76"/>
    <x v="0"/>
    <x v="0"/>
    <x v="1"/>
  </r>
  <r>
    <d v="2014-05-27T00:00:00"/>
    <s v="regular"/>
    <x v="1"/>
    <n v="0"/>
    <x v="1"/>
    <x v="1"/>
    <x v="0"/>
  </r>
  <r>
    <d v="2014-05-28T00:00:00"/>
    <s v="regular"/>
    <x v="1"/>
    <n v="0"/>
    <x v="1"/>
    <x v="1"/>
    <x v="0"/>
  </r>
  <r>
    <d v="2014-05-29T00:00:00"/>
    <s v="regular"/>
    <x v="1"/>
    <n v="0"/>
    <x v="1"/>
    <x v="1"/>
    <x v="0"/>
  </r>
  <r>
    <d v="2014-05-30T00:00:00"/>
    <s v="regular"/>
    <x v="1"/>
    <n v="0"/>
    <x v="1"/>
    <x v="1"/>
    <x v="0"/>
  </r>
  <r>
    <d v="2014-05-31T00:00:00"/>
    <s v="weekend"/>
    <x v="2"/>
    <n v="0"/>
    <x v="2"/>
    <x v="2"/>
    <x v="0"/>
  </r>
  <r>
    <m/>
    <m/>
    <x v="5"/>
    <m/>
    <x v="4"/>
    <x v="6"/>
    <x v="4"/>
  </r>
  <r>
    <m/>
    <m/>
    <x v="5"/>
    <m/>
    <x v="4"/>
    <x v="6"/>
    <x v="4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843">
  <r>
    <s v="WB"/>
    <d v="2014-01-01T00:00:00"/>
    <x v="0"/>
    <d v="1899-12-30T11:02:00"/>
    <d v="1899-12-30T11:50:00"/>
    <x v="0"/>
    <n v="25.6"/>
    <n v="0"/>
    <x v="0"/>
    <n v="1"/>
    <n v="0"/>
    <n v="0"/>
    <x v="0"/>
    <x v="0"/>
  </r>
  <r>
    <s v="WB"/>
    <d v="2014-01-01T00:00:00"/>
    <x v="1"/>
    <d v="1899-12-30T12:32:00"/>
    <d v="1899-12-30T13:32:00"/>
    <x v="1"/>
    <n v="36.700000000000003"/>
    <n v="60"/>
    <x v="0"/>
    <n v="0"/>
    <n v="0"/>
    <n v="0"/>
    <x v="0"/>
    <x v="0"/>
  </r>
  <r>
    <s v="WB"/>
    <d v="2014-01-01T00:00:00"/>
    <x v="1"/>
    <d v="1899-12-30T13:55:00"/>
    <d v="1899-12-30T14:57:00"/>
    <x v="2"/>
    <n v="43.5"/>
    <n v="62"/>
    <x v="0"/>
    <n v="0"/>
    <n v="0"/>
    <n v="0"/>
    <x v="0"/>
    <x v="0"/>
  </r>
  <r>
    <s v="WB"/>
    <d v="2014-01-01T00:00:00"/>
    <x v="2"/>
    <d v="1899-12-30T06:12:00"/>
    <d v="1899-12-30T06:49:00"/>
    <x v="3"/>
    <n v="0"/>
    <n v="74"/>
    <x v="1"/>
    <n v="0"/>
    <n v="1"/>
    <n v="0"/>
    <x v="0"/>
    <x v="0"/>
  </r>
  <r>
    <s v="WB"/>
    <d v="2014-01-02T00:00:00"/>
    <x v="1"/>
    <d v="1899-12-30T14:25:00"/>
    <d v="1899-12-30T15:05:00"/>
    <x v="4"/>
    <n v="38.1"/>
    <n v="40"/>
    <x v="1"/>
    <n v="0"/>
    <n v="0"/>
    <n v="1"/>
    <x v="0"/>
    <x v="0"/>
  </r>
  <r>
    <s v="WB"/>
    <d v="2014-01-02T00:00:00"/>
    <x v="2"/>
    <d v="1899-12-30T11:27:00"/>
    <d v="1899-12-30T12:24:00"/>
    <x v="5"/>
    <n v="33.200000000000003"/>
    <n v="114"/>
    <x v="0"/>
    <n v="1"/>
    <n v="0"/>
    <n v="0"/>
    <x v="0"/>
    <x v="0"/>
  </r>
  <r>
    <s v="WB"/>
    <d v="2014-01-02T00:00:00"/>
    <x v="1"/>
    <d v="1899-12-30T15:00:00"/>
    <d v="1899-12-30T15:55:00"/>
    <x v="6"/>
    <n v="41.9"/>
    <n v="55"/>
    <x v="0"/>
    <n v="0"/>
    <n v="0"/>
    <n v="1"/>
    <x v="0"/>
    <x v="0"/>
  </r>
  <r>
    <s v="WB"/>
    <d v="2014-01-02T00:00:00"/>
    <x v="1"/>
    <d v="1899-12-30T14:13:00"/>
    <d v="1899-12-30T15:36:00"/>
    <x v="7"/>
    <n v="25.3"/>
    <n v="83"/>
    <x v="2"/>
    <n v="1"/>
    <n v="0"/>
    <n v="1"/>
    <x v="0"/>
    <x v="1"/>
  </r>
  <r>
    <s v="WB"/>
    <d v="2014-01-02T00:00:00"/>
    <x v="1"/>
    <d v="1899-12-30T05:59:00"/>
    <d v="1899-12-30T06:30:00"/>
    <x v="8"/>
    <n v="34.200000000000003"/>
    <n v="31"/>
    <x v="1"/>
    <n v="1"/>
    <n v="1"/>
    <n v="0"/>
    <x v="1"/>
    <x v="0"/>
  </r>
  <r>
    <s v="WB"/>
    <d v="2014-01-03T00:00:00"/>
    <x v="1"/>
    <d v="1899-12-30T16:54:00"/>
    <d v="1899-12-30T17:27:00"/>
    <x v="9"/>
    <n v="18.899999999999999"/>
    <n v="33"/>
    <x v="1"/>
    <n v="0"/>
    <n v="0"/>
    <n v="1"/>
    <x v="0"/>
    <x v="0"/>
  </r>
  <r>
    <s v="WB"/>
    <d v="2014-01-03T00:00:00"/>
    <x v="2"/>
    <d v="1899-12-30T02:14:00"/>
    <d v="1899-12-30T02:52:00"/>
    <x v="10"/>
    <n v="32.9"/>
    <n v="76"/>
    <x v="1"/>
    <n v="1"/>
    <n v="0"/>
    <n v="0"/>
    <x v="0"/>
    <x v="0"/>
  </r>
  <r>
    <s v="WB"/>
    <d v="2014-01-03T00:00:00"/>
    <x v="1"/>
    <d v="1899-12-30T02:07:00"/>
    <d v="1899-12-30T02:31:00"/>
    <x v="11"/>
    <n v="11.1"/>
    <n v="24"/>
    <x v="1"/>
    <n v="0"/>
    <n v="0"/>
    <n v="0"/>
    <x v="0"/>
    <x v="0"/>
  </r>
  <r>
    <s v="WB"/>
    <d v="2014-01-03T00:00:00"/>
    <x v="1"/>
    <d v="1899-12-30T11:24:00"/>
    <d v="1899-12-30T12:07:00"/>
    <x v="12"/>
    <n v="14.2"/>
    <n v="43"/>
    <x v="1"/>
    <n v="0"/>
    <n v="0"/>
    <n v="0"/>
    <x v="0"/>
    <x v="0"/>
  </r>
  <r>
    <s v="WB"/>
    <d v="2014-01-04T00:00:00"/>
    <x v="2"/>
    <d v="1899-12-30T17:18:00"/>
    <d v="1899-12-30T17:47:00"/>
    <x v="13"/>
    <n v="41.9"/>
    <n v="58"/>
    <x v="1"/>
    <n v="0"/>
    <n v="0"/>
    <n v="1"/>
    <x v="0"/>
    <x v="0"/>
  </r>
  <r>
    <s v="WB"/>
    <d v="2014-01-06T00:00:00"/>
    <x v="1"/>
    <d v="1899-12-30T08:28:00"/>
    <d v="1899-12-30T09:06:00"/>
    <x v="10"/>
    <n v="29.8"/>
    <n v="38"/>
    <x v="1"/>
    <n v="1"/>
    <n v="1"/>
    <n v="0"/>
    <x v="1"/>
    <x v="0"/>
  </r>
  <r>
    <s v="WB"/>
    <d v="2014-01-06T00:00:00"/>
    <x v="0"/>
    <d v="1899-12-30T20:07:00"/>
    <d v="1899-12-30T22:20:00"/>
    <x v="14"/>
    <n v="22.5"/>
    <n v="0"/>
    <x v="2"/>
    <n v="0"/>
    <n v="0"/>
    <n v="0"/>
    <x v="0"/>
    <x v="0"/>
  </r>
  <r>
    <s v="WB"/>
    <d v="2014-01-06T00:00:00"/>
    <x v="1"/>
    <d v="1899-12-30T10:07:00"/>
    <d v="1899-12-30T10:46:00"/>
    <x v="15"/>
    <n v="32.200000000000003"/>
    <n v="39"/>
    <x v="1"/>
    <n v="1"/>
    <n v="0"/>
    <n v="0"/>
    <x v="0"/>
    <x v="0"/>
  </r>
  <r>
    <s v="WB"/>
    <d v="2014-01-09T00:00:00"/>
    <x v="1"/>
    <d v="1899-12-30T14:04:00"/>
    <d v="1899-12-30T14:28:00"/>
    <x v="11"/>
    <n v="35.200000000000003"/>
    <n v="24"/>
    <x v="1"/>
    <n v="1"/>
    <n v="0"/>
    <n v="0"/>
    <x v="0"/>
    <x v="0"/>
  </r>
  <r>
    <s v="WB"/>
    <d v="2014-01-10T00:00:00"/>
    <x v="1"/>
    <d v="1899-12-30T08:53:00"/>
    <d v="1899-12-30T09:17:00"/>
    <x v="11"/>
    <n v="39.9"/>
    <n v="24"/>
    <x v="1"/>
    <n v="0"/>
    <n v="1"/>
    <n v="0"/>
    <x v="0"/>
    <x v="0"/>
  </r>
  <r>
    <s v="WB"/>
    <d v="2014-01-11T00:00:00"/>
    <x v="1"/>
    <d v="1899-12-30T07:54:00"/>
    <d v="1899-12-30T08:41:00"/>
    <x v="16"/>
    <n v="4.9000000000000004"/>
    <n v="47"/>
    <x v="0"/>
    <n v="0"/>
    <n v="1"/>
    <n v="0"/>
    <x v="0"/>
    <x v="0"/>
  </r>
  <r>
    <s v="WB"/>
    <d v="2014-01-11T00:00:00"/>
    <x v="1"/>
    <d v="1899-12-30T18:25:00"/>
    <d v="1899-12-30T18:51:00"/>
    <x v="17"/>
    <n v="25.3"/>
    <n v="26"/>
    <x v="1"/>
    <n v="1"/>
    <n v="0"/>
    <n v="1"/>
    <x v="0"/>
    <x v="1"/>
  </r>
  <r>
    <s v="WB"/>
    <d v="2014-01-11T00:00:00"/>
    <x v="2"/>
    <d v="1899-12-30T07:43:00"/>
    <d v="1899-12-30T09:15:00"/>
    <x v="18"/>
    <n v="42.4"/>
    <n v="184"/>
    <x v="2"/>
    <n v="0"/>
    <n v="1"/>
    <n v="0"/>
    <x v="0"/>
    <x v="0"/>
  </r>
  <r>
    <s v="WB"/>
    <d v="2014-01-12T00:00:00"/>
    <x v="1"/>
    <d v="1899-12-30T07:47:00"/>
    <d v="1899-12-30T08:03:00"/>
    <x v="19"/>
    <n v="0.8"/>
    <n v="16"/>
    <x v="1"/>
    <n v="0"/>
    <n v="1"/>
    <n v="0"/>
    <x v="0"/>
    <x v="0"/>
  </r>
  <r>
    <s v="WB"/>
    <d v="2014-01-12T00:00:00"/>
    <x v="2"/>
    <d v="1899-12-30T20:05:00"/>
    <d v="1899-12-30T21:09:00"/>
    <x v="20"/>
    <n v="35.799999999999997"/>
    <n v="128"/>
    <x v="0"/>
    <n v="1"/>
    <n v="0"/>
    <n v="0"/>
    <x v="0"/>
    <x v="0"/>
  </r>
  <r>
    <s v="WB"/>
    <d v="2014-01-13T00:00:00"/>
    <x v="1"/>
    <d v="1899-12-30T08:33:00"/>
    <d v="1899-12-30T10:39:00"/>
    <x v="21"/>
    <n v="40.9"/>
    <n v="126"/>
    <x v="2"/>
    <n v="0"/>
    <n v="1"/>
    <n v="0"/>
    <x v="0"/>
    <x v="0"/>
  </r>
  <r>
    <s v="WB"/>
    <d v="2014-01-13T00:00:00"/>
    <x v="1"/>
    <d v="1899-12-30T06:56:00"/>
    <d v="1899-12-30T07:32:00"/>
    <x v="22"/>
    <n v="34.200000000000003"/>
    <n v="36"/>
    <x v="1"/>
    <n v="1"/>
    <n v="1"/>
    <n v="0"/>
    <x v="1"/>
    <x v="0"/>
  </r>
  <r>
    <s v="WB"/>
    <d v="2014-01-13T00:00:00"/>
    <x v="1"/>
    <d v="1899-12-30T21:42:00"/>
    <d v="1899-12-30T22:02:00"/>
    <x v="23"/>
    <n v="32.200000000000003"/>
    <n v="20"/>
    <x v="1"/>
    <n v="1"/>
    <n v="0"/>
    <n v="0"/>
    <x v="0"/>
    <x v="0"/>
  </r>
  <r>
    <s v="WB"/>
    <d v="2014-01-14T00:00:00"/>
    <x v="1"/>
    <d v="1899-12-30T09:22:00"/>
    <d v="1899-12-30T09:56:00"/>
    <x v="24"/>
    <n v="33.200000000000003"/>
    <n v="34"/>
    <x v="1"/>
    <n v="1"/>
    <n v="1"/>
    <n v="0"/>
    <x v="1"/>
    <x v="0"/>
  </r>
  <r>
    <s v="WB"/>
    <d v="2014-01-14T00:00:00"/>
    <x v="1"/>
    <d v="1899-12-30T14:26:00"/>
    <d v="1899-12-30T15:10:00"/>
    <x v="25"/>
    <n v="45.8"/>
    <n v="44"/>
    <x v="1"/>
    <n v="0"/>
    <n v="0"/>
    <n v="1"/>
    <x v="0"/>
    <x v="0"/>
  </r>
  <r>
    <s v="WB"/>
    <d v="2014-01-14T00:00:00"/>
    <x v="1"/>
    <d v="1899-12-30T13:58:00"/>
    <d v="1899-12-30T15:40:00"/>
    <x v="26"/>
    <n v="27.4"/>
    <n v="102"/>
    <x v="2"/>
    <n v="1"/>
    <n v="0"/>
    <n v="1"/>
    <x v="0"/>
    <x v="1"/>
  </r>
  <r>
    <s v="WB"/>
    <d v="2014-01-14T00:00:00"/>
    <x v="0"/>
    <d v="1899-12-30T11:42:00"/>
    <d v="1899-12-30T11:58:00"/>
    <x v="19"/>
    <n v="23.2"/>
    <n v="0"/>
    <x v="1"/>
    <n v="0"/>
    <n v="0"/>
    <n v="0"/>
    <x v="0"/>
    <x v="0"/>
  </r>
  <r>
    <s v="WB"/>
    <d v="2014-01-15T00:00:00"/>
    <x v="1"/>
    <d v="1899-12-30T06:36:00"/>
    <d v="1899-12-30T07:15:00"/>
    <x v="15"/>
    <n v="41.9"/>
    <n v="39"/>
    <x v="1"/>
    <n v="0"/>
    <n v="1"/>
    <n v="0"/>
    <x v="0"/>
    <x v="0"/>
  </r>
  <r>
    <s v="WB"/>
    <d v="2014-01-15T00:00:00"/>
    <x v="2"/>
    <d v="1899-12-30T15:20:00"/>
    <d v="1899-12-30T15:54:00"/>
    <x v="24"/>
    <n v="11.1"/>
    <n v="68"/>
    <x v="1"/>
    <n v="0"/>
    <n v="0"/>
    <n v="1"/>
    <x v="0"/>
    <x v="0"/>
  </r>
  <r>
    <s v="WB"/>
    <d v="2014-01-15T00:00:00"/>
    <x v="1"/>
    <d v="1899-12-30T17:06:00"/>
    <d v="1899-12-30T18:06:00"/>
    <x v="1"/>
    <n v="18.899999999999999"/>
    <n v="60"/>
    <x v="0"/>
    <n v="0"/>
    <n v="0"/>
    <n v="1"/>
    <x v="0"/>
    <x v="0"/>
  </r>
  <r>
    <s v="WB"/>
    <d v="2014-01-16T00:00:00"/>
    <x v="1"/>
    <d v="1899-12-30T13:45:00"/>
    <d v="1899-12-30T14:16:00"/>
    <x v="8"/>
    <n v="6"/>
    <n v="31"/>
    <x v="1"/>
    <n v="0"/>
    <n v="0"/>
    <n v="0"/>
    <x v="0"/>
    <x v="0"/>
  </r>
  <r>
    <s v="WB"/>
    <d v="2014-01-16T00:00:00"/>
    <x v="1"/>
    <d v="1899-12-30T17:50:00"/>
    <d v="1899-12-30T18:16:00"/>
    <x v="17"/>
    <n v="38.200000000000003"/>
    <n v="26"/>
    <x v="1"/>
    <n v="0"/>
    <n v="0"/>
    <n v="1"/>
    <x v="0"/>
    <x v="0"/>
  </r>
  <r>
    <s v="WB"/>
    <d v="2014-01-16T00:00:00"/>
    <x v="2"/>
    <d v="1899-12-30T17:53:00"/>
    <d v="1899-12-30T18:32:00"/>
    <x v="15"/>
    <n v="32.200000000000003"/>
    <n v="78"/>
    <x v="1"/>
    <n v="1"/>
    <n v="0"/>
    <n v="1"/>
    <x v="0"/>
    <x v="1"/>
  </r>
  <r>
    <s v="WB"/>
    <d v="2014-01-17T00:00:00"/>
    <x v="1"/>
    <d v="1899-12-30T06:12:00"/>
    <d v="1899-12-30T07:01:00"/>
    <x v="27"/>
    <n v="8.1"/>
    <n v="49"/>
    <x v="0"/>
    <n v="0"/>
    <n v="1"/>
    <n v="0"/>
    <x v="0"/>
    <x v="0"/>
  </r>
  <r>
    <s v="WB"/>
    <d v="2014-01-17T00:00:00"/>
    <x v="1"/>
    <d v="1899-12-30T06:13:00"/>
    <d v="1899-12-30T06:41:00"/>
    <x v="28"/>
    <n v="41.9"/>
    <n v="28"/>
    <x v="1"/>
    <n v="0"/>
    <n v="1"/>
    <n v="0"/>
    <x v="0"/>
    <x v="0"/>
  </r>
  <r>
    <s v="WB"/>
    <d v="2014-01-17T00:00:00"/>
    <x v="2"/>
    <d v="1899-12-30T14:55:00"/>
    <d v="1899-12-30T15:21:00"/>
    <x v="17"/>
    <n v="40.9"/>
    <n v="52"/>
    <x v="1"/>
    <n v="0"/>
    <n v="0"/>
    <n v="1"/>
    <x v="0"/>
    <x v="0"/>
  </r>
  <r>
    <s v="WB"/>
    <d v="2014-01-17T00:00:00"/>
    <x v="1"/>
    <d v="1899-12-30T16:43:00"/>
    <d v="1899-12-30T17:08:00"/>
    <x v="29"/>
    <n v="29.8"/>
    <n v="25"/>
    <x v="1"/>
    <n v="1"/>
    <n v="0"/>
    <n v="1"/>
    <x v="0"/>
    <x v="1"/>
  </r>
  <r>
    <s v="WB"/>
    <d v="2014-01-17T00:00:00"/>
    <x v="1"/>
    <d v="1899-12-30T20:15:00"/>
    <d v="1899-12-30T21:55:00"/>
    <x v="30"/>
    <n v="44.5"/>
    <n v="100"/>
    <x v="2"/>
    <n v="0"/>
    <n v="0"/>
    <n v="0"/>
    <x v="0"/>
    <x v="0"/>
  </r>
  <r>
    <s v="WB"/>
    <d v="2014-01-18T00:00:00"/>
    <x v="1"/>
    <d v="1899-12-30T09:48:00"/>
    <d v="1899-12-30T15:28:00"/>
    <x v="31"/>
    <n v="22.5"/>
    <n v="340"/>
    <x v="2"/>
    <n v="0"/>
    <n v="1"/>
    <n v="1"/>
    <x v="0"/>
    <x v="0"/>
  </r>
  <r>
    <s v="WB"/>
    <d v="2014-01-18T00:00:00"/>
    <x v="2"/>
    <d v="1899-12-30T10:59:00"/>
    <d v="1899-12-30T11:24:00"/>
    <x v="29"/>
    <n v="36.700000000000003"/>
    <n v="50"/>
    <x v="1"/>
    <n v="0"/>
    <n v="0"/>
    <n v="0"/>
    <x v="0"/>
    <x v="0"/>
  </r>
  <r>
    <s v="WB"/>
    <d v="2014-01-18T00:00:00"/>
    <x v="1"/>
    <d v="1899-12-30T12:30:00"/>
    <d v="1899-12-30T14:49:00"/>
    <x v="32"/>
    <n v="22.5"/>
    <n v="139"/>
    <x v="2"/>
    <n v="0"/>
    <n v="0"/>
    <n v="0"/>
    <x v="0"/>
    <x v="0"/>
  </r>
  <r>
    <s v="WB"/>
    <d v="2014-01-18T00:00:00"/>
    <x v="1"/>
    <d v="1899-12-30T15:27:00"/>
    <d v="1899-12-30T15:44:00"/>
    <x v="33"/>
    <n v="22.5"/>
    <n v="17"/>
    <x v="1"/>
    <n v="0"/>
    <n v="0"/>
    <n v="1"/>
    <x v="0"/>
    <x v="0"/>
  </r>
  <r>
    <s v="WB"/>
    <d v="2014-01-19T00:00:00"/>
    <x v="1"/>
    <d v="1899-12-30T06:03:00"/>
    <d v="1899-12-30T07:04:00"/>
    <x v="34"/>
    <n v="29.8"/>
    <n v="61"/>
    <x v="0"/>
    <n v="1"/>
    <n v="1"/>
    <n v="0"/>
    <x v="1"/>
    <x v="0"/>
  </r>
  <r>
    <s v="WB"/>
    <d v="2014-01-19T00:00:00"/>
    <x v="2"/>
    <d v="1899-12-30T14:54:00"/>
    <d v="1899-12-30T15:09:00"/>
    <x v="35"/>
    <n v="11.1"/>
    <n v="30"/>
    <x v="1"/>
    <n v="0"/>
    <n v="0"/>
    <n v="1"/>
    <x v="0"/>
    <x v="0"/>
  </r>
  <r>
    <s v="WB"/>
    <d v="2014-01-20T00:00:00"/>
    <x v="1"/>
    <d v="1899-12-30T09:54:00"/>
    <d v="1899-12-30T10:42:00"/>
    <x v="0"/>
    <n v="39.9"/>
    <n v="48"/>
    <x v="0"/>
    <n v="0"/>
    <n v="1"/>
    <n v="0"/>
    <x v="0"/>
    <x v="0"/>
  </r>
  <r>
    <s v="WB"/>
    <d v="2014-01-21T00:00:00"/>
    <x v="1"/>
    <d v="1899-12-30T10:14:00"/>
    <d v="1899-12-30T10:44:00"/>
    <x v="36"/>
    <n v="33.299999999999997"/>
    <n v="30"/>
    <x v="1"/>
    <n v="1"/>
    <n v="0"/>
    <n v="0"/>
    <x v="0"/>
    <x v="0"/>
  </r>
  <r>
    <s v="WB"/>
    <d v="2014-01-22T00:00:00"/>
    <x v="2"/>
    <d v="1899-12-30T16:45:00"/>
    <d v="1899-12-30T17:05:00"/>
    <x v="23"/>
    <n v="18.899999999999999"/>
    <n v="40"/>
    <x v="1"/>
    <n v="0"/>
    <n v="0"/>
    <n v="1"/>
    <x v="0"/>
    <x v="0"/>
  </r>
  <r>
    <s v="WB"/>
    <d v="2014-01-22T00:00:00"/>
    <x v="2"/>
    <d v="1899-12-30T18:14:00"/>
    <d v="1899-12-30T18:55:00"/>
    <x v="37"/>
    <n v="36.700000000000003"/>
    <n v="82"/>
    <x v="1"/>
    <n v="0"/>
    <n v="0"/>
    <n v="1"/>
    <x v="0"/>
    <x v="0"/>
  </r>
  <r>
    <s v="WB"/>
    <d v="2014-01-22T00:00:00"/>
    <x v="1"/>
    <d v="1899-12-30T18:20:00"/>
    <d v="1899-12-30T19:21:00"/>
    <x v="34"/>
    <n v="39.9"/>
    <n v="61"/>
    <x v="0"/>
    <n v="0"/>
    <n v="0"/>
    <n v="1"/>
    <x v="0"/>
    <x v="0"/>
  </r>
  <r>
    <s v="WB"/>
    <d v="2014-01-22T00:00:00"/>
    <x v="1"/>
    <d v="1899-12-30T18:22:00"/>
    <d v="1899-12-30T19:05:00"/>
    <x v="12"/>
    <n v="35.6"/>
    <n v="43"/>
    <x v="1"/>
    <n v="1"/>
    <n v="0"/>
    <n v="1"/>
    <x v="0"/>
    <x v="1"/>
  </r>
  <r>
    <s v="WB"/>
    <d v="2014-01-23T00:00:00"/>
    <x v="0"/>
    <s v="not found"/>
    <d v="1899-12-30T00:00:00"/>
    <x v="38"/>
    <n v="0"/>
    <n v="0"/>
    <x v="3"/>
    <n v="0"/>
    <n v="0"/>
    <n v="0"/>
    <x v="0"/>
    <x v="0"/>
  </r>
  <r>
    <s v="WB"/>
    <d v="2014-01-23T00:00:00"/>
    <x v="1"/>
    <d v="1899-12-30T00:23:00"/>
    <d v="1899-12-30T00:50:00"/>
    <x v="39"/>
    <n v="36.700000000000003"/>
    <n v="27"/>
    <x v="1"/>
    <n v="0"/>
    <n v="0"/>
    <n v="0"/>
    <x v="0"/>
    <x v="0"/>
  </r>
  <r>
    <s v="WB"/>
    <d v="2014-01-23T00:00:00"/>
    <x v="0"/>
    <d v="1899-12-30T07:04:00"/>
    <d v="1899-12-30T09:33:00"/>
    <x v="40"/>
    <n v="9.4"/>
    <n v="0"/>
    <x v="2"/>
    <n v="0"/>
    <n v="1"/>
    <n v="0"/>
    <x v="0"/>
    <x v="0"/>
  </r>
  <r>
    <s v="WB"/>
    <d v="2014-01-23T00:00:00"/>
    <x v="1"/>
    <d v="1899-12-30T14:46:00"/>
    <d v="1899-12-30T15:03:00"/>
    <x v="33"/>
    <n v="28.5"/>
    <n v="17"/>
    <x v="1"/>
    <n v="1"/>
    <n v="0"/>
    <n v="1"/>
    <x v="0"/>
    <x v="1"/>
  </r>
  <r>
    <s v="WB"/>
    <d v="2014-01-24T00:00:00"/>
    <x v="1"/>
    <d v="1899-12-30T17:31:00"/>
    <d v="1899-12-30T18:09:00"/>
    <x v="10"/>
    <n v="29.3"/>
    <n v="38"/>
    <x v="1"/>
    <n v="1"/>
    <n v="0"/>
    <n v="1"/>
    <x v="0"/>
    <x v="1"/>
  </r>
  <r>
    <s v="WB"/>
    <d v="2014-01-24T00:00:00"/>
    <x v="1"/>
    <d v="1899-12-30T14:33:00"/>
    <d v="1899-12-30T16:06:00"/>
    <x v="41"/>
    <n v="17.399999999999999"/>
    <n v="93"/>
    <x v="2"/>
    <n v="0"/>
    <n v="0"/>
    <n v="1"/>
    <x v="0"/>
    <x v="0"/>
  </r>
  <r>
    <s v="WB"/>
    <d v="2014-01-25T00:00:00"/>
    <x v="1"/>
    <d v="1899-12-30T17:55:00"/>
    <d v="1899-12-30T18:10:00"/>
    <x v="35"/>
    <n v="26.3"/>
    <n v="15"/>
    <x v="1"/>
    <n v="1"/>
    <n v="0"/>
    <n v="1"/>
    <x v="0"/>
    <x v="1"/>
  </r>
  <r>
    <s v="WB"/>
    <d v="2014-01-26T00:00:00"/>
    <x v="1"/>
    <d v="1899-12-30T06:22:00"/>
    <d v="1899-12-30T06:48:00"/>
    <x v="17"/>
    <n v="29.3"/>
    <n v="26"/>
    <x v="1"/>
    <n v="1"/>
    <n v="1"/>
    <n v="0"/>
    <x v="1"/>
    <x v="0"/>
  </r>
  <r>
    <s v="WB"/>
    <d v="2014-01-27T00:00:00"/>
    <x v="0"/>
    <d v="1899-12-30T22:58:00"/>
    <d v="1899-12-31T01:23:00"/>
    <x v="42"/>
    <n v="38.4"/>
    <n v="0"/>
    <x v="2"/>
    <n v="0"/>
    <n v="0"/>
    <n v="0"/>
    <x v="0"/>
    <x v="0"/>
  </r>
  <r>
    <s v="WB"/>
    <d v="2014-01-28T00:00:00"/>
    <x v="1"/>
    <d v="1899-12-30T17:27:00"/>
    <d v="1899-12-30T18:43:00"/>
    <x v="43"/>
    <n v="34.200000000000003"/>
    <n v="76"/>
    <x v="2"/>
    <n v="1"/>
    <n v="0"/>
    <n v="1"/>
    <x v="0"/>
    <x v="1"/>
  </r>
  <r>
    <s v="WB"/>
    <d v="2014-01-28T00:00:00"/>
    <x v="2"/>
    <d v="1899-12-30T14:56:00"/>
    <d v="1899-12-31T01:35:00"/>
    <x v="44"/>
    <n v="15.6"/>
    <n v="1278"/>
    <x v="2"/>
    <n v="0"/>
    <n v="0"/>
    <n v="1"/>
    <x v="0"/>
    <x v="0"/>
  </r>
  <r>
    <s v="WB"/>
    <d v="2014-01-28T00:00:00"/>
    <x v="2"/>
    <d v="1899-12-30T06:48:00"/>
    <d v="1899-12-30T08:09:00"/>
    <x v="45"/>
    <n v="32.200000000000003"/>
    <n v="162"/>
    <x v="2"/>
    <n v="1"/>
    <n v="1"/>
    <n v="0"/>
    <x v="1"/>
    <x v="0"/>
  </r>
  <r>
    <s v="WB"/>
    <d v="2014-01-28T00:00:00"/>
    <x v="0"/>
    <d v="1899-12-30T15:08:00"/>
    <d v="1899-12-30T15:38:00"/>
    <x v="36"/>
    <n v="16.5"/>
    <n v="0"/>
    <x v="1"/>
    <n v="0"/>
    <n v="0"/>
    <n v="1"/>
    <x v="0"/>
    <x v="0"/>
  </r>
  <r>
    <s v="WB"/>
    <d v="2014-01-29T00:00:00"/>
    <x v="0"/>
    <d v="1899-12-30T08:56:00"/>
    <d v="1899-12-30T09:49:00"/>
    <x v="46"/>
    <n v="38.4"/>
    <n v="0"/>
    <x v="0"/>
    <n v="0"/>
    <n v="1"/>
    <n v="0"/>
    <x v="0"/>
    <x v="0"/>
  </r>
  <r>
    <s v="WB"/>
    <d v="2014-01-29T00:00:00"/>
    <x v="0"/>
    <d v="1899-12-30T18:15:00"/>
    <d v="1899-12-30T19:35:00"/>
    <x v="47"/>
    <n v="5.9"/>
    <n v="0"/>
    <x v="2"/>
    <n v="0"/>
    <n v="0"/>
    <n v="1"/>
    <x v="0"/>
    <x v="0"/>
  </r>
  <r>
    <s v="WB"/>
    <d v="2014-01-30T00:00:00"/>
    <x v="1"/>
    <d v="1899-12-30T07:36:00"/>
    <d v="1899-12-30T08:36:00"/>
    <x v="1"/>
    <n v="36.700000000000003"/>
    <n v="60"/>
    <x v="0"/>
    <n v="0"/>
    <n v="1"/>
    <n v="0"/>
    <x v="0"/>
    <x v="0"/>
  </r>
  <r>
    <s v="WB"/>
    <d v="2014-01-30T00:00:00"/>
    <x v="2"/>
    <d v="1899-12-30T06:17:00"/>
    <d v="1899-12-30T06:50:00"/>
    <x v="9"/>
    <n v="43.5"/>
    <n v="66"/>
    <x v="1"/>
    <n v="0"/>
    <n v="1"/>
    <n v="0"/>
    <x v="0"/>
    <x v="0"/>
  </r>
  <r>
    <s v="WB"/>
    <d v="2014-01-30T00:00:00"/>
    <x v="1"/>
    <d v="1899-12-30T10:08:00"/>
    <d v="1899-12-30T10:26:00"/>
    <x v="48"/>
    <n v="8.1"/>
    <n v="18"/>
    <x v="1"/>
    <n v="0"/>
    <n v="0"/>
    <n v="0"/>
    <x v="0"/>
    <x v="0"/>
  </r>
  <r>
    <s v="WB"/>
    <d v="2014-01-30T00:00:00"/>
    <x v="1"/>
    <d v="1899-12-30T17:12:00"/>
    <d v="1899-12-30T17:37:00"/>
    <x v="29"/>
    <n v="40.9"/>
    <n v="25"/>
    <x v="1"/>
    <n v="0"/>
    <n v="0"/>
    <n v="1"/>
    <x v="0"/>
    <x v="0"/>
  </r>
  <r>
    <s v="WB"/>
    <d v="2014-01-30T00:00:00"/>
    <x v="1"/>
    <d v="1899-12-30T17:36:00"/>
    <d v="1899-12-30T18:18:00"/>
    <x v="49"/>
    <n v="27.4"/>
    <n v="42"/>
    <x v="1"/>
    <n v="1"/>
    <n v="0"/>
    <n v="1"/>
    <x v="0"/>
    <x v="1"/>
  </r>
  <r>
    <s v="WB"/>
    <d v="2014-01-30T00:00:00"/>
    <x v="1"/>
    <d v="1899-12-30T20:40:00"/>
    <d v="1899-12-30T23:21:00"/>
    <x v="50"/>
    <n v="32.200000000000003"/>
    <n v="161"/>
    <x v="2"/>
    <n v="1"/>
    <n v="0"/>
    <n v="0"/>
    <x v="0"/>
    <x v="0"/>
  </r>
  <r>
    <s v="WB"/>
    <d v="2014-01-31T00:00:00"/>
    <x v="1"/>
    <d v="1899-12-30T12:49:00"/>
    <d v="1899-12-30T13:21:00"/>
    <x v="51"/>
    <n v="52.1"/>
    <n v="32"/>
    <x v="1"/>
    <n v="0"/>
    <n v="0"/>
    <n v="0"/>
    <x v="0"/>
    <x v="0"/>
  </r>
  <r>
    <s v="WB"/>
    <d v="2014-02-02T00:00:00"/>
    <x v="2"/>
    <d v="1899-12-30T22:42:00"/>
    <d v="1899-12-30T23:05:00"/>
    <x v="52"/>
    <n v="28.5"/>
    <n v="46"/>
    <x v="1"/>
    <n v="1"/>
    <n v="0"/>
    <n v="0"/>
    <x v="0"/>
    <x v="0"/>
  </r>
  <r>
    <s v="WB"/>
    <d v="2014-02-03T00:00:00"/>
    <x v="1"/>
    <d v="1899-12-30T06:48:00"/>
    <d v="1899-12-30T07:21:00"/>
    <x v="9"/>
    <n v="25.7"/>
    <n v="33"/>
    <x v="1"/>
    <n v="1"/>
    <n v="1"/>
    <n v="0"/>
    <x v="1"/>
    <x v="0"/>
  </r>
  <r>
    <s v="WB"/>
    <d v="2014-02-03T00:00:00"/>
    <x v="1"/>
    <d v="1899-12-30T12:14:00"/>
    <d v="1899-12-30T13:04:00"/>
    <x v="53"/>
    <n v="39.9"/>
    <n v="50"/>
    <x v="0"/>
    <n v="0"/>
    <n v="0"/>
    <n v="0"/>
    <x v="0"/>
    <x v="0"/>
  </r>
  <r>
    <s v="WB"/>
    <d v="2014-02-04T00:00:00"/>
    <x v="1"/>
    <d v="1899-12-30T06:03:00"/>
    <d v="1899-12-30T06:44:00"/>
    <x v="37"/>
    <n v="43.5"/>
    <n v="41"/>
    <x v="1"/>
    <n v="0"/>
    <n v="1"/>
    <n v="0"/>
    <x v="0"/>
    <x v="0"/>
  </r>
  <r>
    <s v="WB"/>
    <d v="2014-02-05T00:00:00"/>
    <x v="1"/>
    <d v="1899-12-30T17:44:00"/>
    <d v="1899-12-30T18:26:00"/>
    <x v="49"/>
    <n v="35.200000000000003"/>
    <n v="42"/>
    <x v="1"/>
    <n v="1"/>
    <n v="0"/>
    <n v="1"/>
    <x v="0"/>
    <x v="1"/>
  </r>
  <r>
    <s v="WB"/>
    <d v="2014-02-05T00:00:00"/>
    <x v="2"/>
    <d v="1899-12-30T07:45:00"/>
    <d v="1899-12-30T08:37:00"/>
    <x v="54"/>
    <n v="36.700000000000003"/>
    <n v="104"/>
    <x v="0"/>
    <n v="0"/>
    <n v="1"/>
    <n v="0"/>
    <x v="0"/>
    <x v="0"/>
  </r>
  <r>
    <s v="WB"/>
    <d v="2014-02-05T00:00:00"/>
    <x v="1"/>
    <d v="1899-12-30T18:03:00"/>
    <d v="1899-12-30T19:00:00"/>
    <x v="5"/>
    <n v="36.9"/>
    <n v="57"/>
    <x v="0"/>
    <n v="0"/>
    <n v="0"/>
    <n v="1"/>
    <x v="0"/>
    <x v="0"/>
  </r>
  <r>
    <s v="WB"/>
    <d v="2014-02-05T00:00:00"/>
    <x v="1"/>
    <d v="1899-12-30T18:09:00"/>
    <d v="1899-12-30T18:47:00"/>
    <x v="10"/>
    <n v="38.1"/>
    <n v="38"/>
    <x v="1"/>
    <n v="0"/>
    <n v="0"/>
    <n v="1"/>
    <x v="0"/>
    <x v="0"/>
  </r>
  <r>
    <s v="WB"/>
    <d v="2014-02-05T00:00:00"/>
    <x v="1"/>
    <d v="1899-12-30T20:01:00"/>
    <d v="1899-12-30T20:28:00"/>
    <x v="39"/>
    <n v="29.3"/>
    <n v="27"/>
    <x v="1"/>
    <n v="1"/>
    <n v="0"/>
    <n v="0"/>
    <x v="0"/>
    <x v="0"/>
  </r>
  <r>
    <s v="WB"/>
    <d v="2014-02-05T00:00:00"/>
    <x v="0"/>
    <d v="1899-12-30T23:50:00"/>
    <d v="1899-12-31T00:07:00"/>
    <x v="33"/>
    <n v="18.2"/>
    <n v="0"/>
    <x v="1"/>
    <n v="0"/>
    <n v="0"/>
    <n v="0"/>
    <x v="0"/>
    <x v="0"/>
  </r>
  <r>
    <s v="WB"/>
    <d v="2014-02-06T00:00:00"/>
    <x v="1"/>
    <d v="1899-12-30T06:52:00"/>
    <d v="1899-12-30T07:43:00"/>
    <x v="55"/>
    <n v="32.9"/>
    <n v="51"/>
    <x v="0"/>
    <n v="1"/>
    <n v="1"/>
    <n v="0"/>
    <x v="1"/>
    <x v="0"/>
  </r>
  <r>
    <s v="WB"/>
    <d v="2014-02-06T00:00:00"/>
    <x v="0"/>
    <d v="1899-12-30T08:58:00"/>
    <d v="1899-12-30T09:46:00"/>
    <x v="0"/>
    <n v="24.6"/>
    <n v="0"/>
    <x v="0"/>
    <n v="0"/>
    <n v="1"/>
    <n v="0"/>
    <x v="0"/>
    <x v="0"/>
  </r>
  <r>
    <s v="WB"/>
    <d v="2014-02-06T00:00:00"/>
    <x v="0"/>
    <d v="1899-12-30T15:04:00"/>
    <d v="1899-12-30T15:39:00"/>
    <x v="56"/>
    <n v="29.5"/>
    <n v="0"/>
    <x v="1"/>
    <n v="1"/>
    <n v="0"/>
    <n v="1"/>
    <x v="0"/>
    <x v="1"/>
  </r>
  <r>
    <s v="WB"/>
    <d v="2014-02-06T00:00:00"/>
    <x v="1"/>
    <d v="1899-12-30T15:56:00"/>
    <d v="1899-12-30T16:42:00"/>
    <x v="57"/>
    <n v="9.4"/>
    <n v="46"/>
    <x v="0"/>
    <n v="0"/>
    <n v="0"/>
    <n v="1"/>
    <x v="0"/>
    <x v="0"/>
  </r>
  <r>
    <s v="WB"/>
    <d v="2014-02-07T00:00:00"/>
    <x v="1"/>
    <d v="1899-12-30T17:40:00"/>
    <d v="1899-12-30T18:48:00"/>
    <x v="58"/>
    <n v="39.9"/>
    <n v="68"/>
    <x v="0"/>
    <n v="0"/>
    <n v="0"/>
    <n v="1"/>
    <x v="0"/>
    <x v="0"/>
  </r>
  <r>
    <s v="WB"/>
    <d v="2014-02-07T00:00:00"/>
    <x v="1"/>
    <d v="1899-12-30T18:23:00"/>
    <d v="1899-12-30T19:52:00"/>
    <x v="59"/>
    <n v="41.9"/>
    <n v="89"/>
    <x v="2"/>
    <n v="0"/>
    <n v="0"/>
    <n v="1"/>
    <x v="0"/>
    <x v="0"/>
  </r>
  <r>
    <s v="WB"/>
    <d v="2014-02-07T00:00:00"/>
    <x v="1"/>
    <d v="1899-12-30T07:58:00"/>
    <d v="1899-12-30T08:25:00"/>
    <x v="39"/>
    <n v="34.200000000000003"/>
    <n v="27"/>
    <x v="1"/>
    <n v="1"/>
    <n v="1"/>
    <n v="0"/>
    <x v="1"/>
    <x v="0"/>
  </r>
  <r>
    <s v="WB"/>
    <d v="2014-02-07T00:00:00"/>
    <x v="3"/>
    <d v="1899-12-30T15:10:00"/>
    <d v="1899-12-30T16:49:00"/>
    <x v="60"/>
    <n v="25.7"/>
    <n v="297"/>
    <x v="2"/>
    <n v="1"/>
    <n v="0"/>
    <n v="1"/>
    <x v="0"/>
    <x v="1"/>
  </r>
  <r>
    <s v="WB"/>
    <d v="2014-02-07T00:00:00"/>
    <x v="1"/>
    <d v="1899-12-30T17:33:00"/>
    <d v="1899-12-30T17:54:00"/>
    <x v="61"/>
    <n v="33.200000000000003"/>
    <n v="21"/>
    <x v="1"/>
    <n v="1"/>
    <n v="0"/>
    <n v="1"/>
    <x v="0"/>
    <x v="1"/>
  </r>
  <r>
    <s v="WB"/>
    <d v="2014-02-07T00:00:00"/>
    <x v="0"/>
    <d v="1899-12-30T18:53:00"/>
    <d v="1899-12-30T20:26:00"/>
    <x v="41"/>
    <n v="31.9"/>
    <n v="0"/>
    <x v="2"/>
    <n v="1"/>
    <n v="0"/>
    <n v="1"/>
    <x v="0"/>
    <x v="1"/>
  </r>
  <r>
    <s v="WB"/>
    <d v="2014-02-07T00:00:00"/>
    <x v="1"/>
    <d v="1899-12-30T19:06:00"/>
    <d v="1899-12-30T19:24:00"/>
    <x v="48"/>
    <n v="26.3"/>
    <n v="18"/>
    <x v="1"/>
    <n v="1"/>
    <n v="0"/>
    <n v="1"/>
    <x v="0"/>
    <x v="1"/>
  </r>
  <r>
    <s v="WB"/>
    <d v="2014-02-08T00:00:00"/>
    <x v="2"/>
    <d v="1899-12-30T10:57:00"/>
    <d v="1899-12-30T11:58:00"/>
    <x v="34"/>
    <n v="33.299999999999997"/>
    <n v="122"/>
    <x v="0"/>
    <n v="1"/>
    <n v="0"/>
    <n v="0"/>
    <x v="0"/>
    <x v="0"/>
  </r>
  <r>
    <s v="WB"/>
    <d v="2014-02-08T00:00:00"/>
    <x v="1"/>
    <d v="1899-12-30T17:34:00"/>
    <d v="1899-12-30T18:27:00"/>
    <x v="46"/>
    <n v="8.1"/>
    <n v="53"/>
    <x v="0"/>
    <n v="0"/>
    <n v="0"/>
    <n v="1"/>
    <x v="0"/>
    <x v="0"/>
  </r>
  <r>
    <s v="WB"/>
    <d v="2014-02-10T00:00:00"/>
    <x v="2"/>
    <d v="1899-12-30T05:09:00"/>
    <d v="1899-12-30T07:10:00"/>
    <x v="62"/>
    <n v="4.9000000000000004"/>
    <n v="242"/>
    <x v="2"/>
    <n v="0"/>
    <n v="1"/>
    <n v="0"/>
    <x v="0"/>
    <x v="0"/>
  </r>
  <r>
    <s v="WB"/>
    <d v="2014-02-10T00:00:00"/>
    <x v="1"/>
    <d v="1899-12-30T08:10:00"/>
    <d v="1899-12-30T08:37:00"/>
    <x v="39"/>
    <n v="34.6"/>
    <n v="27"/>
    <x v="1"/>
    <n v="1"/>
    <n v="1"/>
    <n v="0"/>
    <x v="1"/>
    <x v="0"/>
  </r>
  <r>
    <s v="WB"/>
    <d v="2014-02-10T00:00:00"/>
    <x v="1"/>
    <d v="1899-12-30T17:40:00"/>
    <d v="1899-12-30T18:29:00"/>
    <x v="27"/>
    <n v="26.3"/>
    <n v="49"/>
    <x v="0"/>
    <n v="1"/>
    <n v="0"/>
    <n v="1"/>
    <x v="0"/>
    <x v="1"/>
  </r>
  <r>
    <s v="WB"/>
    <d v="2014-02-11T00:00:00"/>
    <x v="0"/>
    <d v="1899-12-30T06:32:00"/>
    <d v="1899-12-30T07:11:00"/>
    <x v="15"/>
    <n v="39.5"/>
    <n v="0"/>
    <x v="1"/>
    <n v="0"/>
    <n v="1"/>
    <n v="0"/>
    <x v="0"/>
    <x v="0"/>
  </r>
  <r>
    <s v="WB"/>
    <d v="2014-02-11T00:00:00"/>
    <x v="1"/>
    <d v="1899-12-30T08:31:00"/>
    <d v="1899-12-30T09:18:00"/>
    <x v="16"/>
    <n v="41.9"/>
    <n v="47"/>
    <x v="0"/>
    <n v="0"/>
    <n v="1"/>
    <n v="0"/>
    <x v="0"/>
    <x v="0"/>
  </r>
  <r>
    <s v="WB"/>
    <d v="2014-02-11T00:00:00"/>
    <x v="1"/>
    <d v="1899-12-30T08:33:00"/>
    <d v="1899-12-30T08:53:00"/>
    <x v="23"/>
    <n v="43.5"/>
    <n v="20"/>
    <x v="1"/>
    <n v="0"/>
    <n v="1"/>
    <n v="0"/>
    <x v="0"/>
    <x v="0"/>
  </r>
  <r>
    <s v="WB"/>
    <d v="2014-02-11T00:00:00"/>
    <x v="1"/>
    <d v="1899-12-30T10:04:00"/>
    <d v="1899-12-30T11:04:00"/>
    <x v="1"/>
    <n v="33.200000000000003"/>
    <n v="60"/>
    <x v="0"/>
    <n v="1"/>
    <n v="0"/>
    <n v="0"/>
    <x v="0"/>
    <x v="0"/>
  </r>
  <r>
    <s v="WB"/>
    <d v="2014-02-11T00:00:00"/>
    <x v="1"/>
    <d v="1899-12-30T10:21:00"/>
    <d v="1899-12-30T10:47:00"/>
    <x v="17"/>
    <n v="35"/>
    <n v="26"/>
    <x v="1"/>
    <n v="1"/>
    <n v="0"/>
    <n v="0"/>
    <x v="0"/>
    <x v="0"/>
  </r>
  <r>
    <s v="WB"/>
    <d v="2014-02-11T00:00:00"/>
    <x v="2"/>
    <d v="1899-12-30T19:58:00"/>
    <d v="1899-12-30T20:27:00"/>
    <x v="13"/>
    <n v="1.9"/>
    <n v="58"/>
    <x v="1"/>
    <n v="0"/>
    <n v="0"/>
    <n v="1"/>
    <x v="0"/>
    <x v="0"/>
  </r>
  <r>
    <s v="WB"/>
    <d v="2014-02-12T00:00:00"/>
    <x v="0"/>
    <s v="not found"/>
    <d v="1899-12-30T00:00:00"/>
    <x v="38"/>
    <n v="0"/>
    <n v="0"/>
    <x v="3"/>
    <n v="0"/>
    <n v="0"/>
    <n v="0"/>
    <x v="0"/>
    <x v="0"/>
  </r>
  <r>
    <s v="WB"/>
    <d v="2014-02-12T00:00:00"/>
    <x v="1"/>
    <d v="1899-12-30T09:10:00"/>
    <d v="1899-12-30T10:18:00"/>
    <x v="58"/>
    <n v="34.200000000000003"/>
    <n v="68"/>
    <x v="0"/>
    <n v="1"/>
    <n v="1"/>
    <n v="0"/>
    <x v="1"/>
    <x v="0"/>
  </r>
  <r>
    <s v="WB"/>
    <d v="2014-02-12T00:00:00"/>
    <x v="1"/>
    <d v="1899-12-30T15:17:00"/>
    <d v="1899-12-30T16:04:00"/>
    <x v="16"/>
    <n v="25.3"/>
    <n v="47"/>
    <x v="0"/>
    <n v="1"/>
    <n v="0"/>
    <n v="1"/>
    <x v="0"/>
    <x v="1"/>
  </r>
  <r>
    <s v="WB"/>
    <d v="2014-02-12T00:00:00"/>
    <x v="1"/>
    <d v="1899-12-30T16:15:00"/>
    <d v="1899-12-30T16:32:00"/>
    <x v="33"/>
    <n v="6"/>
    <n v="17"/>
    <x v="1"/>
    <n v="0"/>
    <n v="0"/>
    <n v="1"/>
    <x v="0"/>
    <x v="0"/>
  </r>
  <r>
    <s v="WB"/>
    <d v="2014-02-13T00:00:00"/>
    <x v="1"/>
    <d v="1899-12-30T17:08:00"/>
    <d v="1899-12-30T17:25:00"/>
    <x v="33"/>
    <n v="34.200000000000003"/>
    <n v="17"/>
    <x v="1"/>
    <n v="1"/>
    <n v="0"/>
    <n v="1"/>
    <x v="0"/>
    <x v="1"/>
  </r>
  <r>
    <s v="WB"/>
    <d v="2014-02-14T00:00:00"/>
    <x v="1"/>
    <d v="1899-12-30T08:24:00"/>
    <d v="1899-12-30T10:37:00"/>
    <x v="14"/>
    <n v="38.200000000000003"/>
    <n v="133"/>
    <x v="2"/>
    <n v="0"/>
    <n v="1"/>
    <n v="0"/>
    <x v="0"/>
    <x v="0"/>
  </r>
  <r>
    <s v="WB"/>
    <d v="2014-02-14T00:00:00"/>
    <x v="0"/>
    <s v="not found"/>
    <d v="1899-12-30T00:00:00"/>
    <x v="38"/>
    <n v="0"/>
    <n v="0"/>
    <x v="3"/>
    <n v="0"/>
    <n v="0"/>
    <n v="0"/>
    <x v="0"/>
    <x v="0"/>
  </r>
  <r>
    <s v="WB"/>
    <d v="2014-02-14T00:00:00"/>
    <x v="1"/>
    <d v="1899-12-30T05:43:00"/>
    <d v="1899-12-30T12:18:00"/>
    <x v="63"/>
    <n v="7.7"/>
    <n v="395"/>
    <x v="2"/>
    <n v="0"/>
    <n v="1"/>
    <n v="0"/>
    <x v="0"/>
    <x v="0"/>
  </r>
  <r>
    <s v="WB"/>
    <d v="2014-02-14T00:00:00"/>
    <x v="3"/>
    <d v="1899-12-30T08:48:00"/>
    <d v="1899-12-30T09:04:00"/>
    <x v="19"/>
    <n v="41.6"/>
    <n v="48"/>
    <x v="1"/>
    <n v="0"/>
    <n v="1"/>
    <n v="0"/>
    <x v="0"/>
    <x v="0"/>
  </r>
  <r>
    <s v="WB"/>
    <d v="2014-02-14T00:00:00"/>
    <x v="1"/>
    <d v="1899-12-30T11:05:00"/>
    <d v="1899-12-30T11:29:00"/>
    <x v="11"/>
    <n v="40.5"/>
    <n v="24"/>
    <x v="1"/>
    <n v="0"/>
    <n v="0"/>
    <n v="0"/>
    <x v="0"/>
    <x v="0"/>
  </r>
  <r>
    <s v="WB"/>
    <d v="2014-02-14T00:00:00"/>
    <x v="1"/>
    <d v="1899-12-30T18:21:00"/>
    <d v="1899-12-30T19:45:00"/>
    <x v="64"/>
    <n v="36.700000000000003"/>
    <n v="84"/>
    <x v="2"/>
    <n v="0"/>
    <n v="0"/>
    <n v="1"/>
    <x v="0"/>
    <x v="0"/>
  </r>
  <r>
    <s v="WB"/>
    <d v="2014-02-14T00:00:00"/>
    <x v="1"/>
    <d v="1899-12-30T18:25:00"/>
    <d v="1899-12-30T21:18:00"/>
    <x v="65"/>
    <n v="35.200000000000003"/>
    <n v="173"/>
    <x v="2"/>
    <n v="1"/>
    <n v="0"/>
    <n v="1"/>
    <x v="0"/>
    <x v="1"/>
  </r>
  <r>
    <s v="WB"/>
    <d v="2014-02-15T00:00:00"/>
    <x v="1"/>
    <d v="1899-12-30T16:20:00"/>
    <d v="1899-12-30T17:28:00"/>
    <x v="58"/>
    <n v="31.1"/>
    <n v="68"/>
    <x v="0"/>
    <n v="1"/>
    <n v="0"/>
    <n v="1"/>
    <x v="0"/>
    <x v="1"/>
  </r>
  <r>
    <s v="WB"/>
    <d v="2014-02-15T00:00:00"/>
    <x v="0"/>
    <d v="1899-12-30T17:02:00"/>
    <d v="1899-12-30T18:11:00"/>
    <x v="66"/>
    <n v="0.8"/>
    <n v="0"/>
    <x v="0"/>
    <n v="0"/>
    <n v="0"/>
    <n v="1"/>
    <x v="0"/>
    <x v="0"/>
  </r>
  <r>
    <s v="WB"/>
    <d v="2014-02-17T00:00:00"/>
    <x v="1"/>
    <d v="1899-12-30T15:23:00"/>
    <d v="1899-12-30T15:41:00"/>
    <x v="48"/>
    <n v="34.200000000000003"/>
    <n v="18"/>
    <x v="1"/>
    <n v="1"/>
    <n v="0"/>
    <n v="1"/>
    <x v="0"/>
    <x v="1"/>
  </r>
  <r>
    <s v="WB"/>
    <d v="2014-02-17T00:00:00"/>
    <x v="1"/>
    <d v="1899-12-30T16:02:00"/>
    <d v="1899-12-30T16:31:00"/>
    <x v="13"/>
    <n v="38.1"/>
    <n v="29"/>
    <x v="1"/>
    <n v="0"/>
    <n v="0"/>
    <n v="1"/>
    <x v="0"/>
    <x v="0"/>
  </r>
  <r>
    <s v="WB"/>
    <d v="2014-02-17T00:00:00"/>
    <x v="1"/>
    <d v="1899-12-30T12:48:00"/>
    <d v="1899-12-30T13:20:00"/>
    <x v="51"/>
    <n v="39.9"/>
    <n v="32"/>
    <x v="1"/>
    <n v="0"/>
    <n v="0"/>
    <n v="0"/>
    <x v="0"/>
    <x v="0"/>
  </r>
  <r>
    <s v="WB"/>
    <d v="2014-02-17T00:00:00"/>
    <x v="1"/>
    <d v="1899-12-30T20:37:00"/>
    <d v="1899-12-30T21:01:00"/>
    <x v="11"/>
    <n v="39.5"/>
    <n v="24"/>
    <x v="1"/>
    <n v="0"/>
    <n v="0"/>
    <n v="0"/>
    <x v="0"/>
    <x v="0"/>
  </r>
  <r>
    <s v="WB"/>
    <d v="2014-02-18T00:00:00"/>
    <x v="1"/>
    <d v="1899-12-30T08:55:00"/>
    <d v="1899-12-30T09:11:00"/>
    <x v="19"/>
    <n v="40.9"/>
    <n v="16"/>
    <x v="1"/>
    <n v="0"/>
    <n v="1"/>
    <n v="0"/>
    <x v="0"/>
    <x v="0"/>
  </r>
  <r>
    <s v="WB"/>
    <d v="2014-02-18T00:00:00"/>
    <x v="1"/>
    <d v="1899-12-30T13:42:00"/>
    <d v="1899-12-30T14:02:00"/>
    <x v="23"/>
    <n v="35.799999999999997"/>
    <n v="20"/>
    <x v="1"/>
    <n v="1"/>
    <n v="0"/>
    <n v="0"/>
    <x v="0"/>
    <x v="0"/>
  </r>
  <r>
    <s v="WB"/>
    <d v="2014-02-18T00:00:00"/>
    <x v="1"/>
    <d v="1899-12-30T15:54:00"/>
    <d v="1899-12-30T16:17:00"/>
    <x v="52"/>
    <n v="40.9"/>
    <n v="23"/>
    <x v="1"/>
    <n v="0"/>
    <n v="0"/>
    <n v="1"/>
    <x v="0"/>
    <x v="0"/>
  </r>
  <r>
    <s v="WB"/>
    <d v="2014-02-18T00:00:00"/>
    <x v="1"/>
    <d v="1899-12-30T16:54:00"/>
    <d v="1899-12-30T17:10:00"/>
    <x v="19"/>
    <n v="0.8"/>
    <n v="16"/>
    <x v="1"/>
    <n v="0"/>
    <n v="0"/>
    <n v="1"/>
    <x v="0"/>
    <x v="0"/>
  </r>
  <r>
    <s v="WB"/>
    <d v="2014-02-18T00:00:00"/>
    <x v="1"/>
    <d v="1899-12-30T20:14:00"/>
    <d v="1899-12-30T20:58:00"/>
    <x v="25"/>
    <n v="52.1"/>
    <n v="44"/>
    <x v="1"/>
    <n v="0"/>
    <n v="0"/>
    <n v="0"/>
    <x v="0"/>
    <x v="0"/>
  </r>
  <r>
    <s v="WB"/>
    <d v="2014-02-18T00:00:00"/>
    <x v="0"/>
    <d v="1899-12-30T15:41:00"/>
    <d v="1899-12-30T15:41:00"/>
    <x v="38"/>
    <n v="0"/>
    <n v="0"/>
    <x v="3"/>
    <n v="0"/>
    <n v="0"/>
    <n v="1"/>
    <x v="0"/>
    <x v="0"/>
  </r>
  <r>
    <s v="WB"/>
    <d v="2014-02-20T00:00:00"/>
    <x v="0"/>
    <d v="1899-12-30T16:00:00"/>
    <d v="1899-12-30T16:03:00"/>
    <x v="67"/>
    <n v="36.700000000000003"/>
    <n v="0"/>
    <x v="3"/>
    <n v="0"/>
    <n v="0"/>
    <n v="1"/>
    <x v="0"/>
    <x v="0"/>
  </r>
  <r>
    <s v="WB"/>
    <d v="2014-02-20T00:00:00"/>
    <x v="1"/>
    <d v="1899-12-30T07:51:00"/>
    <d v="1899-12-30T08:35:00"/>
    <x v="25"/>
    <n v="41.3"/>
    <n v="44"/>
    <x v="1"/>
    <n v="0"/>
    <n v="1"/>
    <n v="0"/>
    <x v="0"/>
    <x v="0"/>
  </r>
  <r>
    <s v="WB"/>
    <d v="2014-02-20T00:00:00"/>
    <x v="1"/>
    <d v="1899-12-30T08:08:00"/>
    <d v="1899-12-30T08:27:00"/>
    <x v="68"/>
    <n v="39.200000000000003"/>
    <n v="19"/>
    <x v="1"/>
    <n v="0"/>
    <n v="1"/>
    <n v="0"/>
    <x v="0"/>
    <x v="0"/>
  </r>
  <r>
    <s v="WB"/>
    <d v="2014-02-20T00:00:00"/>
    <x v="2"/>
    <d v="1899-12-30T11:49:00"/>
    <d v="1899-12-30T12:43:00"/>
    <x v="69"/>
    <n v="38.1"/>
    <n v="108"/>
    <x v="0"/>
    <n v="0"/>
    <n v="0"/>
    <n v="0"/>
    <x v="0"/>
    <x v="0"/>
  </r>
  <r>
    <s v="WB"/>
    <d v="2014-02-20T00:00:00"/>
    <x v="1"/>
    <d v="1899-12-30T15:41:00"/>
    <d v="1899-12-30T17:01:00"/>
    <x v="47"/>
    <n v="16.8"/>
    <n v="80"/>
    <x v="2"/>
    <n v="0"/>
    <n v="0"/>
    <n v="1"/>
    <x v="0"/>
    <x v="0"/>
  </r>
  <r>
    <s v="WB"/>
    <d v="2014-02-20T00:00:00"/>
    <x v="1"/>
    <d v="1899-12-30T19:54:00"/>
    <d v="1899-12-30T20:24:00"/>
    <x v="36"/>
    <n v="29.8"/>
    <n v="30"/>
    <x v="1"/>
    <n v="1"/>
    <n v="0"/>
    <n v="1"/>
    <x v="0"/>
    <x v="1"/>
  </r>
  <r>
    <s v="WB"/>
    <d v="2014-02-21T00:00:00"/>
    <x v="1"/>
    <d v="1899-12-30T00:38:00"/>
    <d v="1899-12-30T01:00:00"/>
    <x v="70"/>
    <n v="21.5"/>
    <n v="22"/>
    <x v="1"/>
    <n v="0"/>
    <n v="0"/>
    <n v="0"/>
    <x v="0"/>
    <x v="0"/>
  </r>
  <r>
    <s v="WB"/>
    <d v="2014-02-21T00:00:00"/>
    <x v="1"/>
    <d v="1899-12-30T12:04:00"/>
    <d v="1899-12-30T12:24:00"/>
    <x v="23"/>
    <n v="33.299999999999997"/>
    <n v="20"/>
    <x v="1"/>
    <n v="1"/>
    <n v="0"/>
    <n v="0"/>
    <x v="0"/>
    <x v="0"/>
  </r>
  <r>
    <s v="WB"/>
    <d v="2014-02-21T00:00:00"/>
    <x v="0"/>
    <d v="1899-12-30T12:33:00"/>
    <d v="1899-12-30T13:17:00"/>
    <x v="25"/>
    <n v="17.399999999999999"/>
    <n v="0"/>
    <x v="1"/>
    <n v="0"/>
    <n v="0"/>
    <n v="0"/>
    <x v="0"/>
    <x v="0"/>
  </r>
  <r>
    <s v="WB"/>
    <d v="2014-02-21T00:00:00"/>
    <x v="2"/>
    <d v="1899-12-30T17:51:00"/>
    <d v="1899-12-30T19:23:00"/>
    <x v="18"/>
    <n v="33.4"/>
    <n v="184"/>
    <x v="2"/>
    <n v="1"/>
    <n v="0"/>
    <n v="1"/>
    <x v="0"/>
    <x v="1"/>
  </r>
  <r>
    <s v="WB"/>
    <d v="2014-02-21T00:00:00"/>
    <x v="1"/>
    <d v="1899-12-30T17:54:00"/>
    <d v="1899-12-30T18:50:00"/>
    <x v="71"/>
    <n v="9.4"/>
    <n v="56"/>
    <x v="0"/>
    <n v="0"/>
    <n v="0"/>
    <n v="1"/>
    <x v="0"/>
    <x v="0"/>
  </r>
  <r>
    <s v="WB"/>
    <d v="2014-02-22T00:00:00"/>
    <x v="1"/>
    <d v="1899-12-30T15:54:00"/>
    <d v="1899-12-30T16:44:00"/>
    <x v="53"/>
    <n v="25.5"/>
    <n v="50"/>
    <x v="0"/>
    <n v="1"/>
    <n v="0"/>
    <n v="1"/>
    <x v="0"/>
    <x v="1"/>
  </r>
  <r>
    <s v="WB"/>
    <d v="2014-02-22T00:00:00"/>
    <x v="2"/>
    <d v="1899-12-30T17:17:00"/>
    <d v="1899-12-30T18:15:00"/>
    <x v="72"/>
    <n v="35.200000000000003"/>
    <n v="116"/>
    <x v="0"/>
    <n v="1"/>
    <n v="0"/>
    <n v="1"/>
    <x v="0"/>
    <x v="1"/>
  </r>
  <r>
    <s v="WB"/>
    <d v="2014-02-22T00:00:00"/>
    <x v="1"/>
    <d v="1899-12-30T18:35:00"/>
    <d v="1899-12-30T19:10:00"/>
    <x v="56"/>
    <n v="22.7"/>
    <n v="35"/>
    <x v="1"/>
    <n v="0"/>
    <n v="0"/>
    <n v="1"/>
    <x v="0"/>
    <x v="0"/>
  </r>
  <r>
    <s v="WB"/>
    <d v="2014-02-23T00:00:00"/>
    <x v="1"/>
    <d v="1899-12-30T06:26:00"/>
    <d v="1899-12-30T07:09:00"/>
    <x v="12"/>
    <n v="41.9"/>
    <n v="43"/>
    <x v="1"/>
    <n v="0"/>
    <n v="1"/>
    <n v="0"/>
    <x v="0"/>
    <x v="0"/>
  </r>
  <r>
    <s v="WB"/>
    <d v="2014-02-23T00:00:00"/>
    <x v="0"/>
    <d v="1899-12-30T21:14:00"/>
    <d v="1899-12-31T01:50:00"/>
    <x v="73"/>
    <n v="18.899999999999999"/>
    <n v="0"/>
    <x v="2"/>
    <n v="0"/>
    <n v="0"/>
    <n v="0"/>
    <x v="0"/>
    <x v="0"/>
  </r>
  <r>
    <s v="WB"/>
    <d v="2014-02-24T00:00:00"/>
    <x v="2"/>
    <d v="1899-12-30T08:36:00"/>
    <d v="1899-12-30T10:22:00"/>
    <x v="74"/>
    <n v="41.9"/>
    <n v="212"/>
    <x v="2"/>
    <n v="0"/>
    <n v="1"/>
    <n v="0"/>
    <x v="0"/>
    <x v="0"/>
  </r>
  <r>
    <s v="WB"/>
    <d v="2014-02-24T00:00:00"/>
    <x v="2"/>
    <d v="1899-12-30T11:44:00"/>
    <d v="1899-12-30T12:07:00"/>
    <x v="52"/>
    <n v="11.1"/>
    <n v="46"/>
    <x v="1"/>
    <n v="0"/>
    <n v="0"/>
    <n v="0"/>
    <x v="0"/>
    <x v="0"/>
  </r>
  <r>
    <s v="WB"/>
    <d v="2014-02-25T00:00:00"/>
    <x v="1"/>
    <d v="1899-12-30T18:29:00"/>
    <d v="1899-12-30T18:35:00"/>
    <x v="75"/>
    <n v="39.200000000000003"/>
    <n v="6"/>
    <x v="3"/>
    <n v="0"/>
    <n v="0"/>
    <n v="1"/>
    <x v="0"/>
    <x v="0"/>
  </r>
  <r>
    <s v="WB"/>
    <d v="2014-02-25T00:00:00"/>
    <x v="2"/>
    <d v="1899-12-30T06:04:00"/>
    <d v="1899-12-30T06:45:00"/>
    <x v="37"/>
    <n v="48.4"/>
    <n v="82"/>
    <x v="1"/>
    <n v="0"/>
    <n v="1"/>
    <n v="0"/>
    <x v="0"/>
    <x v="0"/>
  </r>
  <r>
    <s v="WB"/>
    <d v="2014-02-25T00:00:00"/>
    <x v="1"/>
    <d v="1899-12-30T20:18:00"/>
    <d v="1899-12-30T20:38:00"/>
    <x v="23"/>
    <n v="28.9"/>
    <n v="20"/>
    <x v="1"/>
    <n v="1"/>
    <n v="0"/>
    <n v="0"/>
    <x v="0"/>
    <x v="0"/>
  </r>
  <r>
    <s v="WB"/>
    <d v="2014-02-26T00:00:00"/>
    <x v="4"/>
    <d v="1899-12-30T03:00:00"/>
    <d v="1899-12-30T03:20:00"/>
    <x v="23"/>
    <n v="22.5"/>
    <n v="100"/>
    <x v="1"/>
    <n v="0"/>
    <n v="0"/>
    <n v="0"/>
    <x v="0"/>
    <x v="0"/>
  </r>
  <r>
    <s v="WB"/>
    <d v="2014-02-26T00:00:00"/>
    <x v="1"/>
    <d v="1899-12-30T16:52:00"/>
    <d v="1899-12-30T17:20:00"/>
    <x v="28"/>
    <n v="14.2"/>
    <n v="28"/>
    <x v="1"/>
    <n v="0"/>
    <n v="0"/>
    <n v="1"/>
    <x v="0"/>
    <x v="0"/>
  </r>
  <r>
    <s v="WB"/>
    <d v="2014-02-26T00:00:00"/>
    <x v="2"/>
    <d v="1899-12-30T20:18:00"/>
    <d v="1899-12-30T20:39:00"/>
    <x v="61"/>
    <n v="18.2"/>
    <n v="42"/>
    <x v="1"/>
    <n v="0"/>
    <n v="0"/>
    <n v="0"/>
    <x v="0"/>
    <x v="0"/>
  </r>
  <r>
    <s v="WB"/>
    <d v="2014-02-27T00:00:00"/>
    <x v="1"/>
    <d v="1899-12-30T00:19:00"/>
    <d v="1899-12-30T03:16:00"/>
    <x v="76"/>
    <n v="24.3"/>
    <n v="177"/>
    <x v="2"/>
    <n v="0"/>
    <n v="0"/>
    <n v="0"/>
    <x v="0"/>
    <x v="0"/>
  </r>
  <r>
    <s v="WB"/>
    <d v="2014-02-27T00:00:00"/>
    <x v="1"/>
    <d v="1899-12-30T00:31:00"/>
    <d v="1899-12-30T03:53:00"/>
    <x v="77"/>
    <n v="25.3"/>
    <n v="202"/>
    <x v="2"/>
    <n v="1"/>
    <n v="0"/>
    <n v="0"/>
    <x v="0"/>
    <x v="0"/>
  </r>
  <r>
    <s v="WB"/>
    <d v="2014-02-27T00:00:00"/>
    <x v="1"/>
    <d v="1899-12-30T06:23:00"/>
    <d v="1899-12-30T07:10:00"/>
    <x v="16"/>
    <n v="5.5"/>
    <n v="47"/>
    <x v="0"/>
    <n v="0"/>
    <n v="1"/>
    <n v="0"/>
    <x v="0"/>
    <x v="0"/>
  </r>
  <r>
    <s v="WB"/>
    <d v="2014-02-27T00:00:00"/>
    <x v="2"/>
    <d v="1899-12-30T07:01:00"/>
    <d v="1899-12-30T07:16:00"/>
    <x v="35"/>
    <n v="43.5"/>
    <n v="30"/>
    <x v="1"/>
    <n v="0"/>
    <n v="1"/>
    <n v="0"/>
    <x v="0"/>
    <x v="0"/>
  </r>
  <r>
    <s v="WB"/>
    <d v="2014-02-27T00:00:00"/>
    <x v="4"/>
    <d v="1899-12-30T23:20:00"/>
    <d v="1899-12-30T23:42:00"/>
    <x v="70"/>
    <n v="25.4"/>
    <n v="110"/>
    <x v="1"/>
    <n v="1"/>
    <n v="0"/>
    <n v="0"/>
    <x v="0"/>
    <x v="0"/>
  </r>
  <r>
    <s v="WB"/>
    <d v="2014-02-28T00:00:00"/>
    <x v="4"/>
    <d v="1899-12-30T04:23:00"/>
    <d v="1899-12-30T05:10:00"/>
    <x v="16"/>
    <n v="32.1"/>
    <n v="235"/>
    <x v="0"/>
    <n v="1"/>
    <n v="1"/>
    <n v="0"/>
    <x v="1"/>
    <x v="0"/>
  </r>
  <r>
    <s v="WB"/>
    <d v="2014-02-28T00:00:00"/>
    <x v="1"/>
    <d v="1899-12-30T06:13:00"/>
    <d v="1899-12-30T06:43:00"/>
    <x v="36"/>
    <n v="29.6"/>
    <n v="30"/>
    <x v="1"/>
    <n v="1"/>
    <n v="1"/>
    <n v="0"/>
    <x v="1"/>
    <x v="0"/>
  </r>
  <r>
    <s v="WB"/>
    <d v="2014-02-28T00:00:00"/>
    <x v="1"/>
    <d v="1899-12-30T07:04:00"/>
    <d v="1899-12-30T10:11:00"/>
    <x v="78"/>
    <n v="47.1"/>
    <n v="187"/>
    <x v="2"/>
    <n v="0"/>
    <n v="1"/>
    <n v="0"/>
    <x v="0"/>
    <x v="0"/>
  </r>
  <r>
    <s v="WB"/>
    <d v="2014-02-28T00:00:00"/>
    <x v="2"/>
    <d v="1899-12-30T09:29:00"/>
    <d v="1899-12-30T10:00:00"/>
    <x v="8"/>
    <n v="11.1"/>
    <n v="62"/>
    <x v="1"/>
    <n v="0"/>
    <n v="1"/>
    <n v="0"/>
    <x v="0"/>
    <x v="0"/>
  </r>
  <r>
    <s v="WB"/>
    <d v="2014-02-28T00:00:00"/>
    <x v="3"/>
    <d v="1899-12-30T09:31:00"/>
    <d v="1899-12-30T10:09:00"/>
    <x v="10"/>
    <n v="11.5"/>
    <n v="114"/>
    <x v="1"/>
    <n v="0"/>
    <n v="1"/>
    <n v="0"/>
    <x v="0"/>
    <x v="0"/>
  </r>
  <r>
    <s v="WB"/>
    <d v="2014-02-28T00:00:00"/>
    <x v="1"/>
    <d v="1899-12-30T10:03:00"/>
    <d v="1899-12-30T10:25:00"/>
    <x v="70"/>
    <n v="8.1"/>
    <n v="22"/>
    <x v="1"/>
    <n v="0"/>
    <n v="0"/>
    <n v="0"/>
    <x v="0"/>
    <x v="0"/>
  </r>
  <r>
    <s v="WB"/>
    <d v="2014-02-28T00:00:00"/>
    <x v="1"/>
    <d v="1899-12-30T13:33:00"/>
    <d v="1899-12-30T14:13:00"/>
    <x v="4"/>
    <n v="11.1"/>
    <n v="40"/>
    <x v="1"/>
    <n v="0"/>
    <n v="0"/>
    <n v="0"/>
    <x v="0"/>
    <x v="0"/>
  </r>
  <r>
    <s v="WB"/>
    <d v="2014-02-28T00:00:00"/>
    <x v="1"/>
    <d v="1899-12-30T13:39:00"/>
    <d v="1899-12-30T15:22:00"/>
    <x v="79"/>
    <n v="9.4"/>
    <n v="103"/>
    <x v="2"/>
    <n v="0"/>
    <n v="0"/>
    <n v="1"/>
    <x v="0"/>
    <x v="0"/>
  </r>
  <r>
    <s v="WB"/>
    <d v="2014-02-28T00:00:00"/>
    <x v="1"/>
    <d v="1899-12-30T13:59:00"/>
    <d v="1899-12-30T16:24:00"/>
    <x v="42"/>
    <n v="16.8"/>
    <n v="145"/>
    <x v="2"/>
    <n v="0"/>
    <n v="0"/>
    <n v="1"/>
    <x v="0"/>
    <x v="0"/>
  </r>
  <r>
    <s v="WB"/>
    <d v="2014-02-28T00:00:00"/>
    <x v="1"/>
    <d v="1899-12-30T14:27:00"/>
    <d v="1899-12-30T16:03:00"/>
    <x v="80"/>
    <n v="8.1"/>
    <n v="96"/>
    <x v="2"/>
    <n v="0"/>
    <n v="0"/>
    <n v="1"/>
    <x v="0"/>
    <x v="0"/>
  </r>
  <r>
    <s v="WB"/>
    <d v="2014-02-28T00:00:00"/>
    <x v="0"/>
    <d v="1899-12-30T18:50:00"/>
    <d v="1899-12-30T19:05:00"/>
    <x v="35"/>
    <n v="43.5"/>
    <n v="0"/>
    <x v="1"/>
    <n v="0"/>
    <n v="0"/>
    <n v="1"/>
    <x v="0"/>
    <x v="0"/>
  </r>
  <r>
    <s v="WB"/>
    <d v="2014-02-28T00:00:00"/>
    <x v="1"/>
    <d v="1899-12-30T22:02:00"/>
    <d v="1899-12-30T22:23:00"/>
    <x v="61"/>
    <n v="40.200000000000003"/>
    <n v="21"/>
    <x v="1"/>
    <n v="0"/>
    <n v="0"/>
    <n v="0"/>
    <x v="0"/>
    <x v="0"/>
  </r>
  <r>
    <s v="WB"/>
    <d v="2014-03-01T00:00:00"/>
    <x v="1"/>
    <d v="1899-12-30T08:02:00"/>
    <d v="1899-12-30T09:14:00"/>
    <x v="81"/>
    <n v="3.3"/>
    <n v="72"/>
    <x v="0"/>
    <n v="0"/>
    <n v="1"/>
    <n v="0"/>
    <x v="0"/>
    <x v="0"/>
  </r>
  <r>
    <s v="WB"/>
    <d v="2014-03-01T00:00:00"/>
    <x v="1"/>
    <d v="1899-12-30T09:50:00"/>
    <d v="1899-12-30T10:06:00"/>
    <x v="19"/>
    <n v="35.799999999999997"/>
    <n v="16"/>
    <x v="1"/>
    <n v="1"/>
    <n v="1"/>
    <n v="0"/>
    <x v="1"/>
    <x v="0"/>
  </r>
  <r>
    <s v="WB"/>
    <d v="2014-03-01T00:00:00"/>
    <x v="1"/>
    <d v="1899-12-30T10:17:00"/>
    <d v="1899-12-30T10:33:00"/>
    <x v="19"/>
    <n v="15.6"/>
    <n v="16"/>
    <x v="1"/>
    <n v="0"/>
    <n v="0"/>
    <n v="0"/>
    <x v="0"/>
    <x v="0"/>
  </r>
  <r>
    <s v="WB"/>
    <d v="2014-03-01T00:00:00"/>
    <x v="1"/>
    <d v="1899-12-30T11:10:00"/>
    <d v="1899-12-30T11:42:00"/>
    <x v="51"/>
    <n v="4.0999999999999996"/>
    <n v="32"/>
    <x v="1"/>
    <n v="0"/>
    <n v="0"/>
    <n v="0"/>
    <x v="0"/>
    <x v="0"/>
  </r>
  <r>
    <s v="WB"/>
    <d v="2014-03-01T00:00:00"/>
    <x v="2"/>
    <d v="1899-12-30T14:32:00"/>
    <d v="1899-12-30T15:10:00"/>
    <x v="10"/>
    <n v="38.4"/>
    <n v="76"/>
    <x v="1"/>
    <n v="0"/>
    <n v="0"/>
    <n v="1"/>
    <x v="0"/>
    <x v="0"/>
  </r>
  <r>
    <s v="WB"/>
    <d v="2014-03-02T00:00:00"/>
    <x v="2"/>
    <d v="1899-12-30T12:52:00"/>
    <d v="1899-12-30T13:43:00"/>
    <x v="55"/>
    <n v="43.5"/>
    <n v="102"/>
    <x v="0"/>
    <n v="0"/>
    <n v="0"/>
    <n v="0"/>
    <x v="0"/>
    <x v="0"/>
  </r>
  <r>
    <s v="WB"/>
    <d v="2014-03-02T00:00:00"/>
    <x v="1"/>
    <d v="1899-12-30T14:32:00"/>
    <d v="1899-12-30T15:01:00"/>
    <x v="13"/>
    <n v="18.899999999999999"/>
    <n v="29"/>
    <x v="1"/>
    <n v="0"/>
    <n v="0"/>
    <n v="1"/>
    <x v="0"/>
    <x v="0"/>
  </r>
  <r>
    <s v="WB"/>
    <d v="2014-03-02T00:00:00"/>
    <x v="1"/>
    <d v="1899-12-30T15:49:00"/>
    <d v="1899-12-30T17:18:00"/>
    <x v="59"/>
    <n v="26.3"/>
    <n v="89"/>
    <x v="2"/>
    <n v="1"/>
    <n v="0"/>
    <n v="1"/>
    <x v="0"/>
    <x v="1"/>
  </r>
  <r>
    <s v="WB"/>
    <d v="2014-03-03T00:00:00"/>
    <x v="1"/>
    <d v="1899-12-30T05:25:00"/>
    <d v="1899-12-30T06:37:00"/>
    <x v="81"/>
    <n v="40.9"/>
    <n v="72"/>
    <x v="0"/>
    <n v="0"/>
    <n v="1"/>
    <n v="0"/>
    <x v="0"/>
    <x v="0"/>
  </r>
  <r>
    <s v="WB"/>
    <d v="2014-03-03T00:00:00"/>
    <x v="2"/>
    <d v="1899-12-30T07:43:00"/>
    <d v="1899-12-30T08:05:00"/>
    <x v="70"/>
    <n v="11.1"/>
    <n v="44"/>
    <x v="1"/>
    <n v="0"/>
    <n v="1"/>
    <n v="0"/>
    <x v="0"/>
    <x v="0"/>
  </r>
  <r>
    <s v="WB"/>
    <d v="2014-03-03T00:00:00"/>
    <x v="1"/>
    <d v="1899-12-30T11:14:00"/>
    <d v="1899-12-30T12:04:00"/>
    <x v="53"/>
    <n v="46.9"/>
    <n v="50"/>
    <x v="0"/>
    <n v="0"/>
    <n v="0"/>
    <n v="0"/>
    <x v="0"/>
    <x v="0"/>
  </r>
  <r>
    <s v="WB"/>
    <d v="2014-03-03T00:00:00"/>
    <x v="1"/>
    <d v="1899-12-30T11:43:00"/>
    <d v="1899-12-30T12:15:00"/>
    <x v="51"/>
    <n v="27.4"/>
    <n v="32"/>
    <x v="1"/>
    <n v="1"/>
    <n v="0"/>
    <n v="0"/>
    <x v="0"/>
    <x v="0"/>
  </r>
  <r>
    <s v="WB"/>
    <d v="2014-03-04T00:00:00"/>
    <x v="0"/>
    <s v="not found"/>
    <d v="1899-12-30T00:00:00"/>
    <x v="38"/>
    <n v="0"/>
    <n v="0"/>
    <x v="3"/>
    <n v="0"/>
    <n v="0"/>
    <n v="0"/>
    <x v="0"/>
    <x v="0"/>
  </r>
  <r>
    <s v="WB"/>
    <d v="2014-03-04T00:00:00"/>
    <x v="1"/>
    <d v="1899-12-30T17:32:00"/>
    <d v="1899-12-30T18:59:00"/>
    <x v="82"/>
    <n v="29.3"/>
    <n v="87"/>
    <x v="2"/>
    <n v="1"/>
    <n v="0"/>
    <n v="1"/>
    <x v="0"/>
    <x v="1"/>
  </r>
  <r>
    <s v="WB"/>
    <d v="2014-03-04T00:00:00"/>
    <x v="1"/>
    <d v="1899-12-30T08:27:00"/>
    <d v="1899-12-30T08:45:00"/>
    <x v="48"/>
    <n v="43.5"/>
    <n v="18"/>
    <x v="1"/>
    <n v="0"/>
    <n v="1"/>
    <n v="0"/>
    <x v="0"/>
    <x v="0"/>
  </r>
  <r>
    <s v="WB"/>
    <d v="2014-03-04T00:00:00"/>
    <x v="1"/>
    <d v="1899-12-30T18:22:00"/>
    <d v="1899-12-30T19:20:00"/>
    <x v="72"/>
    <n v="45.4"/>
    <n v="58"/>
    <x v="0"/>
    <n v="0"/>
    <n v="0"/>
    <n v="1"/>
    <x v="0"/>
    <x v="0"/>
  </r>
  <r>
    <s v="WB"/>
    <d v="2014-03-05T00:00:00"/>
    <x v="2"/>
    <d v="1899-12-30T06:18:00"/>
    <d v="1899-12-30T08:00:00"/>
    <x v="26"/>
    <n v="14.2"/>
    <n v="204"/>
    <x v="2"/>
    <n v="0"/>
    <n v="1"/>
    <n v="0"/>
    <x v="0"/>
    <x v="0"/>
  </r>
  <r>
    <s v="WB"/>
    <d v="2014-03-05T00:00:00"/>
    <x v="1"/>
    <d v="1899-12-30T07:32:00"/>
    <d v="1899-12-30T07:56:00"/>
    <x v="11"/>
    <n v="35.200000000000003"/>
    <n v="24"/>
    <x v="1"/>
    <n v="1"/>
    <n v="1"/>
    <n v="0"/>
    <x v="1"/>
    <x v="0"/>
  </r>
  <r>
    <s v="WB"/>
    <d v="2014-03-05T00:00:00"/>
    <x v="1"/>
    <d v="1899-12-30T08:57:00"/>
    <d v="1899-12-30T09:36:00"/>
    <x v="15"/>
    <n v="32.200000000000003"/>
    <n v="39"/>
    <x v="1"/>
    <n v="1"/>
    <n v="1"/>
    <n v="0"/>
    <x v="1"/>
    <x v="0"/>
  </r>
  <r>
    <s v="WB"/>
    <d v="2014-03-05T00:00:00"/>
    <x v="1"/>
    <d v="1899-12-30T14:01:00"/>
    <d v="1899-12-30T14:20:00"/>
    <x v="68"/>
    <n v="28.5"/>
    <n v="19"/>
    <x v="1"/>
    <n v="1"/>
    <n v="0"/>
    <n v="0"/>
    <x v="0"/>
    <x v="0"/>
  </r>
  <r>
    <s v="WB"/>
    <d v="2014-03-05T00:00:00"/>
    <x v="1"/>
    <d v="1899-12-30T14:04:00"/>
    <d v="1899-12-30T14:20:00"/>
    <x v="19"/>
    <n v="29.8"/>
    <n v="16"/>
    <x v="1"/>
    <n v="1"/>
    <n v="0"/>
    <n v="0"/>
    <x v="0"/>
    <x v="0"/>
  </r>
  <r>
    <s v="WB"/>
    <d v="2014-03-05T00:00:00"/>
    <x v="1"/>
    <d v="1899-12-30T15:22:00"/>
    <d v="1899-12-30T17:24:00"/>
    <x v="83"/>
    <n v="26.3"/>
    <n v="122"/>
    <x v="2"/>
    <n v="1"/>
    <n v="0"/>
    <n v="1"/>
    <x v="0"/>
    <x v="1"/>
  </r>
  <r>
    <s v="WB"/>
    <d v="2014-03-05T00:00:00"/>
    <x v="1"/>
    <d v="1899-12-30T17:48:00"/>
    <d v="1899-12-30T18:11:00"/>
    <x v="52"/>
    <n v="4.0999999999999996"/>
    <n v="23"/>
    <x v="1"/>
    <n v="0"/>
    <n v="0"/>
    <n v="1"/>
    <x v="0"/>
    <x v="0"/>
  </r>
  <r>
    <s v="WB"/>
    <d v="2014-03-06T00:00:00"/>
    <x v="1"/>
    <d v="1899-12-30T07:14:00"/>
    <d v="1899-12-30T07:33:00"/>
    <x v="68"/>
    <n v="41.3"/>
    <n v="19"/>
    <x v="1"/>
    <n v="0"/>
    <n v="1"/>
    <n v="0"/>
    <x v="0"/>
    <x v="0"/>
  </r>
  <r>
    <s v="WB"/>
    <d v="2014-03-06T00:00:00"/>
    <x v="3"/>
    <d v="1899-12-30T07:15:00"/>
    <d v="1899-12-30T08:07:00"/>
    <x v="54"/>
    <n v="36.700000000000003"/>
    <n v="156"/>
    <x v="0"/>
    <n v="0"/>
    <n v="1"/>
    <n v="0"/>
    <x v="0"/>
    <x v="0"/>
  </r>
  <r>
    <s v="WB"/>
    <d v="2014-03-07T00:00:00"/>
    <x v="1"/>
    <d v="1899-12-30T16:29:00"/>
    <d v="1899-12-30T17:22:00"/>
    <x v="46"/>
    <n v="40.200000000000003"/>
    <n v="53"/>
    <x v="0"/>
    <n v="0"/>
    <n v="0"/>
    <n v="1"/>
    <x v="0"/>
    <x v="0"/>
  </r>
  <r>
    <s v="WB"/>
    <d v="2014-03-07T00:00:00"/>
    <x v="1"/>
    <d v="1899-12-30T12:25:00"/>
    <d v="1899-12-30T13:35:00"/>
    <x v="84"/>
    <n v="21.5"/>
    <n v="70"/>
    <x v="0"/>
    <n v="0"/>
    <n v="0"/>
    <n v="0"/>
    <x v="0"/>
    <x v="0"/>
  </r>
  <r>
    <s v="WB"/>
    <d v="2014-03-07T00:00:00"/>
    <x v="3"/>
    <d v="1899-12-30T15:06:00"/>
    <d v="1899-12-30T15:30:00"/>
    <x v="11"/>
    <n v="4.0999999999999996"/>
    <n v="72"/>
    <x v="1"/>
    <n v="0"/>
    <n v="0"/>
    <n v="1"/>
    <x v="0"/>
    <x v="0"/>
  </r>
  <r>
    <s v="WB"/>
    <d v="2014-03-07T00:00:00"/>
    <x v="1"/>
    <d v="1899-12-30T17:04:00"/>
    <d v="1899-12-30T17:28:00"/>
    <x v="11"/>
    <n v="49.8"/>
    <n v="24"/>
    <x v="1"/>
    <n v="0"/>
    <n v="0"/>
    <n v="1"/>
    <x v="0"/>
    <x v="0"/>
  </r>
  <r>
    <s v="WB"/>
    <d v="2014-03-07T00:00:00"/>
    <x v="1"/>
    <d v="1899-12-30T18:33:00"/>
    <d v="1899-12-30T19:28:00"/>
    <x v="6"/>
    <n v="33.200000000000003"/>
    <n v="55"/>
    <x v="0"/>
    <n v="1"/>
    <n v="0"/>
    <n v="1"/>
    <x v="0"/>
    <x v="1"/>
  </r>
  <r>
    <s v="WB"/>
    <d v="2014-03-08T00:00:00"/>
    <x v="1"/>
    <d v="1899-12-30T12:36:00"/>
    <d v="1899-12-30T13:21:00"/>
    <x v="85"/>
    <n v="44.5"/>
    <n v="45"/>
    <x v="0"/>
    <n v="0"/>
    <n v="0"/>
    <n v="0"/>
    <x v="0"/>
    <x v="0"/>
  </r>
  <r>
    <s v="WB"/>
    <d v="2014-03-09T00:00:00"/>
    <x v="1"/>
    <d v="1899-12-30T04:32:00"/>
    <d v="1899-12-30T05:49:00"/>
    <x v="86"/>
    <n v="14.2"/>
    <n v="77"/>
    <x v="2"/>
    <n v="0"/>
    <n v="1"/>
    <n v="0"/>
    <x v="0"/>
    <x v="0"/>
  </r>
  <r>
    <s v="WB"/>
    <d v="2014-03-09T00:00:00"/>
    <x v="1"/>
    <d v="1899-12-30T13:03:00"/>
    <d v="1899-12-30T13:42:00"/>
    <x v="15"/>
    <n v="18.2"/>
    <n v="39"/>
    <x v="1"/>
    <n v="0"/>
    <n v="0"/>
    <n v="0"/>
    <x v="0"/>
    <x v="0"/>
  </r>
  <r>
    <s v="WB"/>
    <d v="2014-03-09T00:00:00"/>
    <x v="2"/>
    <d v="1899-12-30T19:06:00"/>
    <d v="1899-12-30T19:30:00"/>
    <x v="11"/>
    <n v="23.2"/>
    <n v="48"/>
    <x v="1"/>
    <n v="0"/>
    <n v="0"/>
    <n v="1"/>
    <x v="0"/>
    <x v="0"/>
  </r>
  <r>
    <s v="WB"/>
    <d v="2014-03-10T00:00:00"/>
    <x v="1"/>
    <d v="1899-12-30T09:01:00"/>
    <d v="1899-12-30T09:30:00"/>
    <x v="13"/>
    <n v="36.9"/>
    <n v="29"/>
    <x v="1"/>
    <n v="0"/>
    <n v="1"/>
    <n v="0"/>
    <x v="0"/>
    <x v="0"/>
  </r>
  <r>
    <s v="WB"/>
    <d v="2014-03-10T00:00:00"/>
    <x v="1"/>
    <d v="1899-12-30T12:10:00"/>
    <d v="1899-12-30T14:24:00"/>
    <x v="87"/>
    <n v="18.899999999999999"/>
    <n v="134"/>
    <x v="2"/>
    <n v="0"/>
    <n v="0"/>
    <n v="0"/>
    <x v="0"/>
    <x v="0"/>
  </r>
  <r>
    <s v="WB"/>
    <d v="2014-03-10T00:00:00"/>
    <x v="1"/>
    <d v="1899-12-30T18:21:00"/>
    <d v="1899-12-30T18:42:00"/>
    <x v="61"/>
    <n v="15.6"/>
    <n v="21"/>
    <x v="1"/>
    <n v="0"/>
    <n v="0"/>
    <n v="1"/>
    <x v="0"/>
    <x v="0"/>
  </r>
  <r>
    <s v="WB"/>
    <d v="2014-03-10T00:00:00"/>
    <x v="1"/>
    <d v="1899-12-30T19:26:00"/>
    <d v="1899-12-30T19:55:00"/>
    <x v="13"/>
    <n v="38.4"/>
    <n v="29"/>
    <x v="1"/>
    <n v="0"/>
    <n v="0"/>
    <n v="1"/>
    <x v="0"/>
    <x v="0"/>
  </r>
  <r>
    <s v="WB"/>
    <d v="2014-03-11T00:00:00"/>
    <x v="1"/>
    <d v="1899-12-30T06:52:00"/>
    <d v="1899-12-30T07:11:00"/>
    <x v="68"/>
    <n v="48.4"/>
    <n v="19"/>
    <x v="1"/>
    <n v="0"/>
    <n v="1"/>
    <n v="0"/>
    <x v="0"/>
    <x v="0"/>
  </r>
  <r>
    <s v="WB"/>
    <d v="2014-03-11T00:00:00"/>
    <x v="1"/>
    <d v="1899-12-30T09:08:00"/>
    <d v="1899-12-30T09:23:00"/>
    <x v="35"/>
    <n v="33.200000000000003"/>
    <n v="15"/>
    <x v="1"/>
    <n v="1"/>
    <n v="1"/>
    <n v="0"/>
    <x v="1"/>
    <x v="0"/>
  </r>
  <r>
    <s v="WB"/>
    <d v="2014-03-11T00:00:00"/>
    <x v="4"/>
    <d v="1899-12-30T17:40:00"/>
    <d v="1899-12-30T19:34:00"/>
    <x v="88"/>
    <n v="49.8"/>
    <n v="570"/>
    <x v="2"/>
    <n v="0"/>
    <n v="0"/>
    <n v="1"/>
    <x v="0"/>
    <x v="0"/>
  </r>
  <r>
    <s v="WB"/>
    <d v="2014-03-11T00:00:00"/>
    <x v="1"/>
    <d v="1899-12-30T21:44:00"/>
    <d v="1899-12-30T22:25:00"/>
    <x v="37"/>
    <n v="28.9"/>
    <n v="41"/>
    <x v="1"/>
    <n v="1"/>
    <n v="0"/>
    <n v="0"/>
    <x v="0"/>
    <x v="0"/>
  </r>
  <r>
    <s v="WB"/>
    <d v="2014-03-12T00:00:00"/>
    <x v="2"/>
    <d v="1899-12-30T06:29:00"/>
    <d v="1899-12-30T06:54:00"/>
    <x v="29"/>
    <n v="41.9"/>
    <n v="50"/>
    <x v="1"/>
    <n v="0"/>
    <n v="1"/>
    <n v="0"/>
    <x v="0"/>
    <x v="0"/>
  </r>
  <r>
    <s v="WB"/>
    <d v="2014-03-12T00:00:00"/>
    <x v="1"/>
    <d v="1899-12-30T08:01:00"/>
    <d v="1899-12-30T09:33:00"/>
    <x v="18"/>
    <n v="35"/>
    <n v="92"/>
    <x v="2"/>
    <n v="1"/>
    <n v="1"/>
    <n v="0"/>
    <x v="1"/>
    <x v="0"/>
  </r>
  <r>
    <s v="WB"/>
    <d v="2014-03-12T00:00:00"/>
    <x v="1"/>
    <d v="1899-12-30T08:03:00"/>
    <d v="1899-12-30T08:42:00"/>
    <x v="15"/>
    <n v="48.4"/>
    <n v="39"/>
    <x v="1"/>
    <n v="0"/>
    <n v="1"/>
    <n v="0"/>
    <x v="0"/>
    <x v="0"/>
  </r>
  <r>
    <s v="WB"/>
    <d v="2014-03-12T00:00:00"/>
    <x v="1"/>
    <d v="1899-12-30T12:21:00"/>
    <d v="1899-12-30T13:47:00"/>
    <x v="89"/>
    <n v="3.3"/>
    <n v="86"/>
    <x v="2"/>
    <n v="0"/>
    <n v="0"/>
    <n v="0"/>
    <x v="0"/>
    <x v="0"/>
  </r>
  <r>
    <s v="WB"/>
    <d v="2014-03-13T00:00:00"/>
    <x v="2"/>
    <d v="1899-12-30T08:01:00"/>
    <d v="1899-12-30T09:54:00"/>
    <x v="90"/>
    <n v="43.5"/>
    <n v="226"/>
    <x v="2"/>
    <n v="0"/>
    <n v="1"/>
    <n v="0"/>
    <x v="0"/>
    <x v="0"/>
  </r>
  <r>
    <s v="WB"/>
    <d v="2014-03-13T00:00:00"/>
    <x v="1"/>
    <d v="1899-12-30T12:11:00"/>
    <d v="1899-12-30T16:00:00"/>
    <x v="91"/>
    <n v="39.200000000000003"/>
    <n v="229"/>
    <x v="2"/>
    <n v="0"/>
    <n v="0"/>
    <n v="1"/>
    <x v="0"/>
    <x v="0"/>
  </r>
  <r>
    <s v="WB"/>
    <d v="2014-03-14T00:00:00"/>
    <x v="1"/>
    <d v="1899-12-30T11:35:00"/>
    <d v="1899-12-30T12:33:00"/>
    <x v="72"/>
    <n v="32.200000000000003"/>
    <n v="58"/>
    <x v="0"/>
    <n v="1"/>
    <n v="0"/>
    <n v="0"/>
    <x v="0"/>
    <x v="0"/>
  </r>
  <r>
    <s v="WB"/>
    <d v="2014-03-14T00:00:00"/>
    <x v="1"/>
    <d v="1899-12-30T14:38:00"/>
    <d v="1899-12-30T15:00:00"/>
    <x v="70"/>
    <n v="26.3"/>
    <n v="22"/>
    <x v="1"/>
    <n v="1"/>
    <n v="0"/>
    <n v="0"/>
    <x v="0"/>
    <x v="0"/>
  </r>
  <r>
    <s v="WB"/>
    <d v="2014-03-14T00:00:00"/>
    <x v="1"/>
    <d v="1899-12-30T16:13:00"/>
    <d v="1899-12-30T16:37:00"/>
    <x v="11"/>
    <n v="26.3"/>
    <n v="24"/>
    <x v="1"/>
    <n v="1"/>
    <n v="0"/>
    <n v="1"/>
    <x v="0"/>
    <x v="1"/>
  </r>
  <r>
    <s v="WB"/>
    <d v="2014-03-14T00:00:00"/>
    <x v="1"/>
    <d v="1899-12-30T16:51:00"/>
    <d v="1899-12-30T17:06:00"/>
    <x v="35"/>
    <n v="48.4"/>
    <n v="15"/>
    <x v="1"/>
    <n v="0"/>
    <n v="0"/>
    <n v="1"/>
    <x v="0"/>
    <x v="0"/>
  </r>
  <r>
    <s v="WB"/>
    <d v="2014-03-14T00:00:00"/>
    <x v="1"/>
    <d v="1899-12-30T20:38:00"/>
    <d v="1899-12-31T00:24:00"/>
    <x v="92"/>
    <n v="25.3"/>
    <n v="226"/>
    <x v="2"/>
    <n v="1"/>
    <n v="0"/>
    <n v="0"/>
    <x v="0"/>
    <x v="0"/>
  </r>
  <r>
    <s v="WB"/>
    <d v="2014-03-15T00:00:00"/>
    <x v="1"/>
    <d v="1899-12-30T16:01:00"/>
    <d v="1899-12-30T16:30:00"/>
    <x v="13"/>
    <n v="35.200000000000003"/>
    <n v="29"/>
    <x v="1"/>
    <n v="1"/>
    <n v="0"/>
    <n v="1"/>
    <x v="0"/>
    <x v="1"/>
  </r>
  <r>
    <s v="WB"/>
    <d v="2014-03-15T00:00:00"/>
    <x v="2"/>
    <d v="1899-12-30T17:18:00"/>
    <d v="1899-12-30T18:26:00"/>
    <x v="58"/>
    <n v="32.200000000000003"/>
    <n v="136"/>
    <x v="0"/>
    <n v="1"/>
    <n v="0"/>
    <n v="1"/>
    <x v="0"/>
    <x v="1"/>
  </r>
  <r>
    <s v="WB"/>
    <d v="2014-03-17T00:00:00"/>
    <x v="1"/>
    <d v="1899-12-30T08:10:00"/>
    <d v="1899-12-30T08:27:00"/>
    <x v="33"/>
    <n v="21.5"/>
    <n v="17"/>
    <x v="1"/>
    <n v="0"/>
    <n v="1"/>
    <n v="0"/>
    <x v="0"/>
    <x v="0"/>
  </r>
  <r>
    <s v="WB"/>
    <d v="2014-03-17T00:00:00"/>
    <x v="1"/>
    <d v="1899-12-30T14:10:00"/>
    <d v="1899-12-30T15:08:00"/>
    <x v="72"/>
    <n v="18.899999999999999"/>
    <n v="58"/>
    <x v="0"/>
    <n v="0"/>
    <n v="0"/>
    <n v="1"/>
    <x v="0"/>
    <x v="0"/>
  </r>
  <r>
    <s v="WB"/>
    <d v="2014-03-17T00:00:00"/>
    <x v="1"/>
    <d v="1899-12-30T16:02:00"/>
    <d v="1899-12-30T17:18:00"/>
    <x v="43"/>
    <n v="29.3"/>
    <n v="76"/>
    <x v="2"/>
    <n v="1"/>
    <n v="0"/>
    <n v="1"/>
    <x v="0"/>
    <x v="1"/>
  </r>
  <r>
    <s v="WB"/>
    <d v="2014-03-17T00:00:00"/>
    <x v="1"/>
    <d v="1899-12-30T18:46:00"/>
    <d v="1899-12-31T07:11:00"/>
    <x v="93"/>
    <n v="31.1"/>
    <n v="745"/>
    <x v="2"/>
    <n v="1"/>
    <n v="0"/>
    <n v="1"/>
    <x v="0"/>
    <x v="1"/>
  </r>
  <r>
    <s v="WB"/>
    <d v="2014-03-18T00:00:00"/>
    <x v="1"/>
    <d v="1899-12-30T20:45:00"/>
    <d v="1899-12-30T21:49:00"/>
    <x v="20"/>
    <n v="38.1"/>
    <n v="64"/>
    <x v="0"/>
    <n v="0"/>
    <n v="0"/>
    <n v="0"/>
    <x v="0"/>
    <x v="0"/>
  </r>
  <r>
    <s v="WB"/>
    <d v="2014-03-19T00:00:00"/>
    <x v="1"/>
    <d v="1899-12-30T06:14:00"/>
    <d v="1899-12-30T06:49:00"/>
    <x v="56"/>
    <n v="38.200000000000003"/>
    <n v="35"/>
    <x v="1"/>
    <n v="0"/>
    <n v="1"/>
    <n v="0"/>
    <x v="0"/>
    <x v="0"/>
  </r>
  <r>
    <s v="WB"/>
    <d v="2014-03-19T00:00:00"/>
    <x v="2"/>
    <d v="1899-12-30T06:15:00"/>
    <d v="1899-12-30T08:28:00"/>
    <x v="14"/>
    <n v="47.1"/>
    <n v="266"/>
    <x v="2"/>
    <n v="0"/>
    <n v="1"/>
    <n v="0"/>
    <x v="0"/>
    <x v="0"/>
  </r>
  <r>
    <s v="WB"/>
    <d v="2014-03-19T00:00:00"/>
    <x v="2"/>
    <d v="1899-12-30T08:10:00"/>
    <d v="1899-12-30T10:41:00"/>
    <x v="94"/>
    <n v="49.8"/>
    <n v="302"/>
    <x v="2"/>
    <n v="0"/>
    <n v="1"/>
    <n v="0"/>
    <x v="0"/>
    <x v="0"/>
  </r>
  <r>
    <s v="WB"/>
    <d v="2014-03-19T00:00:00"/>
    <x v="1"/>
    <d v="1899-12-30T11:09:00"/>
    <d v="1899-12-30T11:42:00"/>
    <x v="9"/>
    <n v="25.3"/>
    <n v="33"/>
    <x v="1"/>
    <n v="1"/>
    <n v="0"/>
    <n v="0"/>
    <x v="0"/>
    <x v="0"/>
  </r>
  <r>
    <s v="WB"/>
    <d v="2014-03-20T00:00:00"/>
    <x v="5"/>
    <d v="1899-12-30T16:24:00"/>
    <d v="1899-12-30T16:49:00"/>
    <x v="29"/>
    <n v="32.200000000000003"/>
    <n v="100"/>
    <x v="1"/>
    <n v="1"/>
    <n v="0"/>
    <n v="1"/>
    <x v="0"/>
    <x v="1"/>
  </r>
  <r>
    <s v="WB"/>
    <d v="2014-03-20T00:00:00"/>
    <x v="2"/>
    <d v="1899-12-30T17:02:00"/>
    <d v="1899-12-30T17:53:00"/>
    <x v="55"/>
    <n v="38.200000000000003"/>
    <n v="102"/>
    <x v="0"/>
    <n v="0"/>
    <n v="0"/>
    <n v="1"/>
    <x v="0"/>
    <x v="0"/>
  </r>
  <r>
    <s v="WB"/>
    <d v="2014-03-20T00:00:00"/>
    <x v="1"/>
    <d v="1899-12-30T12:13:00"/>
    <d v="1899-12-30T12:31:00"/>
    <x v="48"/>
    <n v="11.1"/>
    <n v="18"/>
    <x v="1"/>
    <n v="0"/>
    <n v="0"/>
    <n v="0"/>
    <x v="0"/>
    <x v="0"/>
  </r>
  <r>
    <s v="WB"/>
    <d v="2014-03-20T00:00:00"/>
    <x v="2"/>
    <d v="1899-12-30T16:33:00"/>
    <d v="1899-12-30T17:05:00"/>
    <x v="51"/>
    <n v="18.2"/>
    <n v="64"/>
    <x v="1"/>
    <n v="0"/>
    <n v="0"/>
    <n v="1"/>
    <x v="0"/>
    <x v="0"/>
  </r>
  <r>
    <s v="WB"/>
    <d v="2014-03-20T00:00:00"/>
    <x v="1"/>
    <d v="1899-12-30T16:58:00"/>
    <d v="1899-12-30T17:31:00"/>
    <x v="9"/>
    <n v="36.700000000000003"/>
    <n v="33"/>
    <x v="1"/>
    <n v="0"/>
    <n v="0"/>
    <n v="1"/>
    <x v="0"/>
    <x v="0"/>
  </r>
  <r>
    <s v="WB"/>
    <d v="2014-03-20T00:00:00"/>
    <x v="1"/>
    <d v="1899-12-30T19:28:00"/>
    <d v="1899-12-30T20:55:00"/>
    <x v="82"/>
    <n v="26.3"/>
    <n v="87"/>
    <x v="2"/>
    <n v="1"/>
    <n v="0"/>
    <n v="1"/>
    <x v="0"/>
    <x v="1"/>
  </r>
  <r>
    <s v="WB"/>
    <d v="2014-03-21T00:00:00"/>
    <x v="0"/>
    <d v="1899-12-30T00:00:00"/>
    <d v="1899-12-30T00:00:00"/>
    <x v="38"/>
    <n v="0"/>
    <n v="0"/>
    <x v="3"/>
    <n v="0"/>
    <n v="0"/>
    <n v="0"/>
    <x v="0"/>
    <x v="0"/>
  </r>
  <r>
    <s v="WB"/>
    <d v="2014-03-21T00:00:00"/>
    <x v="5"/>
    <d v="1899-12-30T11:38:00"/>
    <d v="1899-12-30T16:39:00"/>
    <x v="95"/>
    <n v="36.700000000000003"/>
    <n v="1204"/>
    <x v="2"/>
    <n v="0"/>
    <n v="0"/>
    <n v="1"/>
    <x v="0"/>
    <x v="0"/>
  </r>
  <r>
    <s v="WB"/>
    <d v="2014-03-21T00:00:00"/>
    <x v="3"/>
    <d v="1899-12-30T12:02:00"/>
    <d v="1899-12-30T14:25:00"/>
    <x v="96"/>
    <n v="38.200000000000003"/>
    <n v="429"/>
    <x v="2"/>
    <n v="0"/>
    <n v="0"/>
    <n v="0"/>
    <x v="0"/>
    <x v="0"/>
  </r>
  <r>
    <s v="WB"/>
    <d v="2014-03-21T00:00:00"/>
    <x v="2"/>
    <d v="1899-12-30T13:54:00"/>
    <d v="1899-12-30T14:30:00"/>
    <x v="22"/>
    <n v="43.5"/>
    <n v="72"/>
    <x v="1"/>
    <n v="0"/>
    <n v="0"/>
    <n v="0"/>
    <x v="0"/>
    <x v="0"/>
  </r>
  <r>
    <s v="WB"/>
    <d v="2014-03-21T00:00:00"/>
    <x v="1"/>
    <d v="1899-12-30T15:40:00"/>
    <d v="1899-12-30T17:51:00"/>
    <x v="97"/>
    <n v="44.5"/>
    <n v="131"/>
    <x v="2"/>
    <n v="0"/>
    <n v="0"/>
    <n v="1"/>
    <x v="0"/>
    <x v="0"/>
  </r>
  <r>
    <s v="WB"/>
    <d v="2014-03-21T00:00:00"/>
    <x v="1"/>
    <d v="1899-12-30T16:31:00"/>
    <d v="1899-12-30T17:20:00"/>
    <x v="27"/>
    <n v="17.399999999999999"/>
    <n v="49"/>
    <x v="0"/>
    <n v="0"/>
    <n v="0"/>
    <n v="1"/>
    <x v="0"/>
    <x v="0"/>
  </r>
  <r>
    <s v="WB"/>
    <d v="2014-03-21T00:00:00"/>
    <x v="1"/>
    <d v="1899-12-30T17:19:00"/>
    <d v="1899-12-30T17:38:00"/>
    <x v="68"/>
    <n v="26.3"/>
    <n v="19"/>
    <x v="1"/>
    <n v="1"/>
    <n v="0"/>
    <n v="1"/>
    <x v="0"/>
    <x v="1"/>
  </r>
  <r>
    <s v="WB"/>
    <d v="2014-03-21T00:00:00"/>
    <x v="1"/>
    <d v="1899-12-30T17:26:00"/>
    <d v="1899-12-30T17:41:00"/>
    <x v="35"/>
    <n v="26.3"/>
    <n v="15"/>
    <x v="1"/>
    <n v="1"/>
    <n v="0"/>
    <n v="1"/>
    <x v="0"/>
    <x v="1"/>
  </r>
  <r>
    <s v="WB"/>
    <d v="2014-03-22T00:00:00"/>
    <x v="1"/>
    <d v="1899-12-30T19:23:00"/>
    <d v="1899-12-30T20:01:00"/>
    <x v="10"/>
    <n v="31.1"/>
    <n v="38"/>
    <x v="1"/>
    <n v="1"/>
    <n v="0"/>
    <n v="1"/>
    <x v="0"/>
    <x v="1"/>
  </r>
  <r>
    <s v="WB"/>
    <d v="2014-03-23T00:00:00"/>
    <x v="1"/>
    <d v="1899-12-30T13:56:00"/>
    <d v="1899-12-30T14:17:00"/>
    <x v="61"/>
    <n v="31.1"/>
    <n v="21"/>
    <x v="1"/>
    <n v="1"/>
    <n v="0"/>
    <n v="0"/>
    <x v="0"/>
    <x v="0"/>
  </r>
  <r>
    <s v="WB"/>
    <d v="2014-03-23T00:00:00"/>
    <x v="1"/>
    <d v="1899-12-30T14:36:00"/>
    <d v="1899-12-30T15:56:00"/>
    <x v="47"/>
    <n v="38.1"/>
    <n v="80"/>
    <x v="2"/>
    <n v="0"/>
    <n v="0"/>
    <n v="1"/>
    <x v="0"/>
    <x v="0"/>
  </r>
  <r>
    <s v="WB"/>
    <d v="2014-03-23T00:00:00"/>
    <x v="2"/>
    <d v="1899-12-30T14:40:00"/>
    <d v="1899-12-30T15:29:00"/>
    <x v="27"/>
    <n v="36.9"/>
    <n v="98"/>
    <x v="0"/>
    <n v="0"/>
    <n v="0"/>
    <n v="1"/>
    <x v="0"/>
    <x v="0"/>
  </r>
  <r>
    <s v="WB"/>
    <d v="2014-03-23T00:00:00"/>
    <x v="1"/>
    <d v="1899-12-30T17:23:00"/>
    <d v="1899-12-30T18:14:00"/>
    <x v="55"/>
    <n v="26.9"/>
    <n v="51"/>
    <x v="0"/>
    <n v="1"/>
    <n v="0"/>
    <n v="1"/>
    <x v="0"/>
    <x v="1"/>
  </r>
  <r>
    <s v="WB"/>
    <d v="2014-03-23T00:00:00"/>
    <x v="2"/>
    <d v="1899-12-30T19:14:00"/>
    <d v="1899-12-31T05:47:00"/>
    <x v="98"/>
    <n v="16.8"/>
    <n v="1266"/>
    <x v="2"/>
    <n v="0"/>
    <n v="0"/>
    <n v="1"/>
    <x v="0"/>
    <x v="0"/>
  </r>
  <r>
    <s v="WB"/>
    <d v="2014-03-24T00:00:00"/>
    <x v="1"/>
    <d v="1899-12-30T13:49:00"/>
    <d v="1899-12-30T14:42:00"/>
    <x v="46"/>
    <n v="39.9"/>
    <n v="53"/>
    <x v="0"/>
    <n v="0"/>
    <n v="0"/>
    <n v="0"/>
    <x v="0"/>
    <x v="0"/>
  </r>
  <r>
    <s v="WB"/>
    <d v="2014-03-24T00:00:00"/>
    <x v="1"/>
    <d v="1899-12-30T15:14:00"/>
    <d v="1899-12-30T15:38:00"/>
    <x v="11"/>
    <n v="26"/>
    <n v="24"/>
    <x v="1"/>
    <n v="1"/>
    <n v="0"/>
    <n v="1"/>
    <x v="0"/>
    <x v="1"/>
  </r>
  <r>
    <s v="WB"/>
    <d v="2014-03-24T00:00:00"/>
    <x v="2"/>
    <d v="1899-12-30T17:00:00"/>
    <d v="1899-12-30T17:57:00"/>
    <x v="5"/>
    <n v="29.8"/>
    <n v="114"/>
    <x v="0"/>
    <n v="1"/>
    <n v="0"/>
    <n v="1"/>
    <x v="0"/>
    <x v="1"/>
  </r>
  <r>
    <s v="WB"/>
    <d v="2014-03-25T00:00:00"/>
    <x v="2"/>
    <d v="1899-12-30T12:17:00"/>
    <d v="1899-12-30T12:54:00"/>
    <x v="3"/>
    <n v="14.2"/>
    <n v="74"/>
    <x v="1"/>
    <n v="0"/>
    <n v="0"/>
    <n v="0"/>
    <x v="0"/>
    <x v="0"/>
  </r>
  <r>
    <s v="WB"/>
    <d v="2014-03-25T00:00:00"/>
    <x v="1"/>
    <d v="1899-12-30T14:45:00"/>
    <d v="1899-12-30T15:07:00"/>
    <x v="70"/>
    <n v="34.799999999999997"/>
    <n v="22"/>
    <x v="1"/>
    <n v="1"/>
    <n v="0"/>
    <n v="1"/>
    <x v="0"/>
    <x v="1"/>
  </r>
  <r>
    <s v="WB"/>
    <d v="2014-03-26T00:00:00"/>
    <x v="4"/>
    <d v="1899-12-30T03:21:00"/>
    <d v="1899-12-30T07:28:00"/>
    <x v="99"/>
    <n v="25.7"/>
    <n v="1235"/>
    <x v="2"/>
    <n v="1"/>
    <n v="1"/>
    <n v="0"/>
    <x v="1"/>
    <x v="0"/>
  </r>
  <r>
    <s v="WB"/>
    <d v="2014-03-27T00:00:00"/>
    <x v="1"/>
    <d v="1899-12-30T08:18:00"/>
    <d v="1899-12-30T08:34:00"/>
    <x v="19"/>
    <n v="35.200000000000003"/>
    <n v="16"/>
    <x v="1"/>
    <n v="1"/>
    <n v="1"/>
    <n v="0"/>
    <x v="1"/>
    <x v="0"/>
  </r>
  <r>
    <s v="WB"/>
    <d v="2014-03-27T00:00:00"/>
    <x v="2"/>
    <d v="1899-12-30T17:41:00"/>
    <d v="1899-12-30T18:40:00"/>
    <x v="100"/>
    <n v="27.4"/>
    <n v="118"/>
    <x v="0"/>
    <n v="1"/>
    <n v="0"/>
    <n v="1"/>
    <x v="0"/>
    <x v="1"/>
  </r>
  <r>
    <s v="WB"/>
    <d v="2014-03-29T00:00:00"/>
    <x v="1"/>
    <d v="1899-12-30T16:03:00"/>
    <d v="1899-12-30T17:01:00"/>
    <x v="72"/>
    <n v="35.200000000000003"/>
    <n v="58"/>
    <x v="0"/>
    <n v="1"/>
    <n v="0"/>
    <n v="1"/>
    <x v="0"/>
    <x v="1"/>
  </r>
  <r>
    <s v="WB"/>
    <d v="2014-03-29T00:00:00"/>
    <x v="1"/>
    <d v="1899-12-30T23:21:00"/>
    <d v="1899-12-31T04:14:00"/>
    <x v="101"/>
    <n v="4.0999999999999996"/>
    <n v="293"/>
    <x v="2"/>
    <n v="0"/>
    <n v="0"/>
    <n v="0"/>
    <x v="0"/>
    <x v="0"/>
  </r>
  <r>
    <s v="WB"/>
    <d v="2014-03-30T00:00:00"/>
    <x v="1"/>
    <d v="1899-12-30T11:07:00"/>
    <d v="1899-12-30T11:29:00"/>
    <x v="70"/>
    <n v="25.3"/>
    <n v="22"/>
    <x v="1"/>
    <n v="1"/>
    <n v="0"/>
    <n v="0"/>
    <x v="0"/>
    <x v="0"/>
  </r>
  <r>
    <s v="WB"/>
    <d v="2014-03-30T00:00:00"/>
    <x v="1"/>
    <d v="1899-12-30T16:29:00"/>
    <d v="1899-12-30T17:00:00"/>
    <x v="8"/>
    <n v="23.2"/>
    <n v="31"/>
    <x v="1"/>
    <n v="0"/>
    <n v="0"/>
    <n v="1"/>
    <x v="0"/>
    <x v="0"/>
  </r>
  <r>
    <s v="WB"/>
    <d v="2014-03-30T00:00:00"/>
    <x v="2"/>
    <d v="1899-12-30T18:22:00"/>
    <d v="1899-12-30T18:37:00"/>
    <x v="35"/>
    <n v="18.899999999999999"/>
    <n v="30"/>
    <x v="1"/>
    <n v="0"/>
    <n v="0"/>
    <n v="1"/>
    <x v="0"/>
    <x v="0"/>
  </r>
  <r>
    <s v="WB"/>
    <d v="2014-03-31T00:00:00"/>
    <x v="1"/>
    <d v="1899-12-30T09:08:00"/>
    <d v="1899-12-30T09:23:00"/>
    <x v="35"/>
    <n v="26.3"/>
    <n v="15"/>
    <x v="1"/>
    <n v="1"/>
    <n v="1"/>
    <n v="0"/>
    <x v="1"/>
    <x v="0"/>
  </r>
  <r>
    <s v="WB"/>
    <d v="2014-03-31T00:00:00"/>
    <x v="2"/>
    <d v="1899-12-30T11:29:00"/>
    <d v="1899-12-30T11:46:00"/>
    <x v="33"/>
    <n v="29.3"/>
    <n v="34"/>
    <x v="1"/>
    <n v="1"/>
    <n v="0"/>
    <n v="0"/>
    <x v="0"/>
    <x v="0"/>
  </r>
  <r>
    <s v="WB"/>
    <d v="2014-03-31T00:00:00"/>
    <x v="1"/>
    <d v="1899-12-30T11:36:00"/>
    <d v="1899-12-30T12:00:00"/>
    <x v="11"/>
    <n v="41.9"/>
    <n v="24"/>
    <x v="1"/>
    <n v="0"/>
    <n v="0"/>
    <n v="0"/>
    <x v="0"/>
    <x v="0"/>
  </r>
  <r>
    <s v="WB"/>
    <d v="2014-03-31T00:00:00"/>
    <x v="1"/>
    <d v="1899-12-30T15:07:00"/>
    <d v="1899-12-30T15:31:00"/>
    <x v="11"/>
    <n v="16"/>
    <n v="24"/>
    <x v="1"/>
    <n v="0"/>
    <n v="0"/>
    <n v="1"/>
    <x v="0"/>
    <x v="0"/>
  </r>
  <r>
    <s v="WB"/>
    <d v="2014-04-01T00:00:00"/>
    <x v="4"/>
    <d v="1899-12-30T01:15:00"/>
    <d v="1899-12-30T06:09:00"/>
    <x v="102"/>
    <n v="25.7"/>
    <n v="1470"/>
    <x v="2"/>
    <n v="1"/>
    <n v="1"/>
    <n v="0"/>
    <x v="1"/>
    <x v="0"/>
  </r>
  <r>
    <s v="WB"/>
    <d v="2014-04-01T00:00:00"/>
    <x v="1"/>
    <d v="1899-12-30T07:42:00"/>
    <d v="1899-12-30T08:01:00"/>
    <x v="68"/>
    <n v="27.4"/>
    <n v="19"/>
    <x v="1"/>
    <n v="1"/>
    <n v="1"/>
    <n v="0"/>
    <x v="1"/>
    <x v="0"/>
  </r>
  <r>
    <s v="WB"/>
    <d v="2014-04-01T00:00:00"/>
    <x v="1"/>
    <d v="1899-12-30T15:47:00"/>
    <d v="1899-12-30T16:29:00"/>
    <x v="49"/>
    <n v="43.9"/>
    <n v="42"/>
    <x v="1"/>
    <n v="0"/>
    <n v="0"/>
    <n v="1"/>
    <x v="0"/>
    <x v="0"/>
  </r>
  <r>
    <s v="WB"/>
    <d v="2014-04-02T00:00:00"/>
    <x v="1"/>
    <d v="1899-12-30T08:47:00"/>
    <d v="1899-12-30T11:37:00"/>
    <x v="103"/>
    <n v="30.1"/>
    <n v="170"/>
    <x v="2"/>
    <n v="1"/>
    <n v="1"/>
    <n v="0"/>
    <x v="1"/>
    <x v="0"/>
  </r>
  <r>
    <s v="WB"/>
    <d v="2014-04-02T00:00:00"/>
    <x v="1"/>
    <d v="1899-12-30T15:52:00"/>
    <d v="1899-12-30T16:22:00"/>
    <x v="36"/>
    <n v="18.899999999999999"/>
    <n v="30"/>
    <x v="1"/>
    <n v="0"/>
    <n v="0"/>
    <n v="1"/>
    <x v="0"/>
    <x v="0"/>
  </r>
  <r>
    <s v="WB"/>
    <d v="2014-04-03T00:00:00"/>
    <x v="0"/>
    <s v="not found"/>
    <d v="1899-12-30T00:00:00"/>
    <x v="38"/>
    <n v="0"/>
    <n v="0"/>
    <x v="3"/>
    <n v="0"/>
    <n v="0"/>
    <n v="0"/>
    <x v="0"/>
    <x v="0"/>
  </r>
  <r>
    <s v="WB"/>
    <d v="2014-04-03T00:00:00"/>
    <x v="1"/>
    <d v="1899-12-30T09:58:00"/>
    <d v="1899-12-30T10:16:00"/>
    <x v="48"/>
    <n v="36.700000000000003"/>
    <n v="18"/>
    <x v="1"/>
    <n v="0"/>
    <n v="1"/>
    <n v="0"/>
    <x v="0"/>
    <x v="0"/>
  </r>
  <r>
    <s v="WB"/>
    <d v="2014-04-04T00:00:00"/>
    <x v="0"/>
    <d v="1899-12-30T17:25:00"/>
    <d v="1899-12-30T17:27:00"/>
    <x v="104"/>
    <n v="33.200000000000003"/>
    <n v="0"/>
    <x v="3"/>
    <n v="1"/>
    <n v="0"/>
    <n v="1"/>
    <x v="0"/>
    <x v="1"/>
  </r>
  <r>
    <s v="WB"/>
    <d v="2014-04-04T00:00:00"/>
    <x v="1"/>
    <d v="1899-12-30T12:50:00"/>
    <d v="1899-12-30T13:09:00"/>
    <x v="68"/>
    <n v="31.1"/>
    <n v="19"/>
    <x v="1"/>
    <n v="1"/>
    <n v="0"/>
    <n v="0"/>
    <x v="0"/>
    <x v="0"/>
  </r>
  <r>
    <s v="WB"/>
    <d v="2014-04-04T00:00:00"/>
    <x v="1"/>
    <d v="1899-12-30T17:58:00"/>
    <d v="1899-12-30T18:37:00"/>
    <x v="15"/>
    <n v="28.5"/>
    <n v="39"/>
    <x v="1"/>
    <n v="1"/>
    <n v="0"/>
    <n v="1"/>
    <x v="0"/>
    <x v="1"/>
  </r>
  <r>
    <s v="WB"/>
    <d v="2014-04-05T00:00:00"/>
    <x v="2"/>
    <d v="1899-12-30T18:37:00"/>
    <d v="1899-12-30T18:59:00"/>
    <x v="70"/>
    <n v="29.3"/>
    <n v="44"/>
    <x v="1"/>
    <n v="1"/>
    <n v="0"/>
    <n v="1"/>
    <x v="0"/>
    <x v="1"/>
  </r>
  <r>
    <s v="WB"/>
    <d v="2014-04-06T00:00:00"/>
    <x v="1"/>
    <d v="1899-12-30T08:46:00"/>
    <d v="1899-12-30T09:11:00"/>
    <x v="29"/>
    <n v="49.8"/>
    <n v="25"/>
    <x v="1"/>
    <n v="0"/>
    <n v="1"/>
    <n v="0"/>
    <x v="0"/>
    <x v="0"/>
  </r>
  <r>
    <s v="WB"/>
    <d v="2014-04-06T00:00:00"/>
    <x v="1"/>
    <d v="1899-12-30T12:51:00"/>
    <d v="1899-12-30T13:09:00"/>
    <x v="48"/>
    <n v="34.200000000000003"/>
    <n v="18"/>
    <x v="1"/>
    <n v="1"/>
    <n v="0"/>
    <n v="0"/>
    <x v="0"/>
    <x v="0"/>
  </r>
  <r>
    <s v="WB"/>
    <d v="2014-04-06T00:00:00"/>
    <x v="1"/>
    <d v="1899-12-30T21:33:00"/>
    <d v="1899-12-31T00:12:00"/>
    <x v="105"/>
    <n v="6"/>
    <n v="159"/>
    <x v="2"/>
    <n v="0"/>
    <n v="0"/>
    <n v="0"/>
    <x v="0"/>
    <x v="0"/>
  </r>
  <r>
    <s v="WB"/>
    <d v="2014-04-07T00:00:00"/>
    <x v="2"/>
    <d v="1899-12-30T07:16:00"/>
    <d v="1899-12-30T07:43:00"/>
    <x v="39"/>
    <n v="36.700000000000003"/>
    <n v="54"/>
    <x v="1"/>
    <n v="0"/>
    <n v="1"/>
    <n v="0"/>
    <x v="0"/>
    <x v="0"/>
  </r>
  <r>
    <s v="WB"/>
    <d v="2014-04-07T00:00:00"/>
    <x v="1"/>
    <d v="1899-12-30T05:29:00"/>
    <d v="1899-12-30T06:30:00"/>
    <x v="34"/>
    <n v="48.4"/>
    <n v="61"/>
    <x v="0"/>
    <n v="0"/>
    <n v="1"/>
    <n v="0"/>
    <x v="0"/>
    <x v="0"/>
  </r>
  <r>
    <s v="WB"/>
    <d v="2014-04-07T00:00:00"/>
    <x v="1"/>
    <d v="1899-12-30T05:56:00"/>
    <d v="1899-12-30T06:50:00"/>
    <x v="69"/>
    <n v="48.4"/>
    <n v="54"/>
    <x v="0"/>
    <n v="0"/>
    <n v="1"/>
    <n v="0"/>
    <x v="0"/>
    <x v="0"/>
  </r>
  <r>
    <s v="WB"/>
    <d v="2014-04-07T00:00:00"/>
    <x v="1"/>
    <d v="1899-12-30T06:56:00"/>
    <d v="1899-12-30T07:15:00"/>
    <x v="68"/>
    <n v="31.1"/>
    <n v="19"/>
    <x v="1"/>
    <n v="1"/>
    <n v="1"/>
    <n v="0"/>
    <x v="1"/>
    <x v="0"/>
  </r>
  <r>
    <s v="WB"/>
    <d v="2014-04-07T00:00:00"/>
    <x v="2"/>
    <d v="1899-12-30T07:46:00"/>
    <d v="1899-12-30T08:38:00"/>
    <x v="54"/>
    <n v="40.9"/>
    <n v="104"/>
    <x v="0"/>
    <n v="0"/>
    <n v="1"/>
    <n v="0"/>
    <x v="0"/>
    <x v="0"/>
  </r>
  <r>
    <s v="WB"/>
    <d v="2014-04-07T00:00:00"/>
    <x v="1"/>
    <d v="1899-12-30T08:06:00"/>
    <d v="1899-12-30T08:33:00"/>
    <x v="39"/>
    <n v="26.3"/>
    <n v="27"/>
    <x v="1"/>
    <n v="1"/>
    <n v="1"/>
    <n v="0"/>
    <x v="1"/>
    <x v="0"/>
  </r>
  <r>
    <s v="WB"/>
    <d v="2014-04-07T00:00:00"/>
    <x v="1"/>
    <d v="1899-12-30T10:23:00"/>
    <d v="1899-12-30T10:53:00"/>
    <x v="36"/>
    <n v="39.9"/>
    <n v="30"/>
    <x v="1"/>
    <n v="0"/>
    <n v="0"/>
    <n v="0"/>
    <x v="0"/>
    <x v="0"/>
  </r>
  <r>
    <s v="WB"/>
    <d v="2014-04-07T00:00:00"/>
    <x v="1"/>
    <d v="1899-12-30T10:24:00"/>
    <d v="1899-12-30T10:58:00"/>
    <x v="24"/>
    <n v="36.700000000000003"/>
    <n v="34"/>
    <x v="1"/>
    <n v="0"/>
    <n v="0"/>
    <n v="0"/>
    <x v="0"/>
    <x v="0"/>
  </r>
  <r>
    <s v="WB"/>
    <d v="2014-04-07T00:00:00"/>
    <x v="1"/>
    <d v="1899-12-30T10:51:00"/>
    <d v="1899-12-30T11:19:00"/>
    <x v="28"/>
    <n v="32.9"/>
    <n v="28"/>
    <x v="1"/>
    <n v="1"/>
    <n v="0"/>
    <n v="0"/>
    <x v="0"/>
    <x v="0"/>
  </r>
  <r>
    <s v="WB"/>
    <d v="2014-04-08T00:00:00"/>
    <x v="1"/>
    <d v="1899-12-30T07:00:00"/>
    <d v="1899-12-30T08:00:00"/>
    <x v="1"/>
    <n v="43.5"/>
    <n v="60"/>
    <x v="0"/>
    <n v="0"/>
    <n v="1"/>
    <n v="0"/>
    <x v="0"/>
    <x v="0"/>
  </r>
  <r>
    <s v="WB"/>
    <d v="2014-04-09T00:00:00"/>
    <x v="1"/>
    <d v="1899-12-30T07:50:00"/>
    <d v="1899-12-30T08:19:00"/>
    <x v="13"/>
    <n v="33.299999999999997"/>
    <n v="29"/>
    <x v="1"/>
    <n v="1"/>
    <n v="1"/>
    <n v="0"/>
    <x v="1"/>
    <x v="0"/>
  </r>
  <r>
    <s v="WB"/>
    <d v="2014-04-09T00:00:00"/>
    <x v="1"/>
    <d v="1899-12-30T10:54:00"/>
    <d v="1899-12-30T13:15:00"/>
    <x v="106"/>
    <n v="26.4"/>
    <n v="141"/>
    <x v="2"/>
    <n v="1"/>
    <n v="0"/>
    <n v="0"/>
    <x v="0"/>
    <x v="0"/>
  </r>
  <r>
    <s v="WB"/>
    <d v="2014-04-09T00:00:00"/>
    <x v="1"/>
    <d v="1899-12-30T14:58:00"/>
    <d v="1899-12-30T15:16:00"/>
    <x v="48"/>
    <n v="32.200000000000003"/>
    <n v="18"/>
    <x v="1"/>
    <n v="1"/>
    <n v="0"/>
    <n v="1"/>
    <x v="0"/>
    <x v="1"/>
  </r>
  <r>
    <s v="WB"/>
    <d v="2014-04-09T00:00:00"/>
    <x v="1"/>
    <d v="1899-12-30T22:55:00"/>
    <d v="1899-12-30T23:13:00"/>
    <x v="48"/>
    <n v="32.1"/>
    <n v="18"/>
    <x v="1"/>
    <n v="1"/>
    <n v="0"/>
    <n v="0"/>
    <x v="0"/>
    <x v="0"/>
  </r>
  <r>
    <s v="WB"/>
    <d v="2014-04-10T00:00:00"/>
    <x v="0"/>
    <s v="not found"/>
    <d v="1899-12-30T00:00:00"/>
    <x v="38"/>
    <n v="0"/>
    <n v="0"/>
    <x v="3"/>
    <n v="0"/>
    <n v="0"/>
    <n v="0"/>
    <x v="0"/>
    <x v="0"/>
  </r>
  <r>
    <s v="WB"/>
    <d v="2014-04-10T00:00:00"/>
    <x v="1"/>
    <d v="1899-12-30T09:18:00"/>
    <d v="1899-12-30T10:48:00"/>
    <x v="107"/>
    <n v="32.5"/>
    <n v="90"/>
    <x v="2"/>
    <n v="1"/>
    <n v="1"/>
    <n v="0"/>
    <x v="1"/>
    <x v="0"/>
  </r>
  <r>
    <s v="WB"/>
    <d v="2014-04-10T00:00:00"/>
    <x v="1"/>
    <d v="1899-12-30T11:25:00"/>
    <d v="1899-12-30T12:28:00"/>
    <x v="108"/>
    <n v="41.9"/>
    <n v="63"/>
    <x v="0"/>
    <n v="0"/>
    <n v="0"/>
    <n v="0"/>
    <x v="0"/>
    <x v="0"/>
  </r>
  <r>
    <s v="WB"/>
    <d v="2014-04-10T00:00:00"/>
    <x v="1"/>
    <d v="1899-12-30T14:20:00"/>
    <d v="1899-12-30T17:11:00"/>
    <x v="109"/>
    <n v="49.8"/>
    <n v="171"/>
    <x v="2"/>
    <n v="0"/>
    <n v="0"/>
    <n v="1"/>
    <x v="0"/>
    <x v="0"/>
  </r>
  <r>
    <s v="WB"/>
    <d v="2014-04-10T00:00:00"/>
    <x v="1"/>
    <d v="1899-12-30T21:14:00"/>
    <d v="1899-12-30T21:45:00"/>
    <x v="8"/>
    <n v="24.6"/>
    <n v="31"/>
    <x v="1"/>
    <n v="0"/>
    <n v="0"/>
    <n v="0"/>
    <x v="0"/>
    <x v="0"/>
  </r>
  <r>
    <s v="WB"/>
    <d v="2014-04-11T00:00:00"/>
    <x v="2"/>
    <d v="1899-12-30T07:01:00"/>
    <d v="1899-12-30T10:03:00"/>
    <x v="110"/>
    <n v="34.200000000000003"/>
    <n v="364"/>
    <x v="2"/>
    <n v="1"/>
    <n v="1"/>
    <n v="0"/>
    <x v="1"/>
    <x v="0"/>
  </r>
  <r>
    <s v="WB"/>
    <d v="2014-04-11T00:00:00"/>
    <x v="1"/>
    <d v="1899-12-30T09:05:00"/>
    <d v="1899-12-30T09:25:00"/>
    <x v="23"/>
    <n v="14.2"/>
    <n v="20"/>
    <x v="1"/>
    <n v="0"/>
    <n v="1"/>
    <n v="0"/>
    <x v="0"/>
    <x v="0"/>
  </r>
  <r>
    <s v="WB"/>
    <d v="2014-04-11T00:00:00"/>
    <x v="1"/>
    <d v="1899-12-30T10:12:00"/>
    <d v="1899-12-30T10:53:00"/>
    <x v="37"/>
    <n v="41.9"/>
    <n v="41"/>
    <x v="1"/>
    <n v="0"/>
    <n v="0"/>
    <n v="0"/>
    <x v="0"/>
    <x v="0"/>
  </r>
  <r>
    <s v="WB"/>
    <d v="2014-04-11T00:00:00"/>
    <x v="1"/>
    <d v="1899-12-30T15:29:00"/>
    <d v="1899-12-30T16:50:00"/>
    <x v="45"/>
    <n v="11.1"/>
    <n v="81"/>
    <x v="2"/>
    <n v="0"/>
    <n v="0"/>
    <n v="1"/>
    <x v="0"/>
    <x v="0"/>
  </r>
  <r>
    <s v="WB"/>
    <d v="2014-04-11T00:00:00"/>
    <x v="1"/>
    <d v="1899-12-30T20:28:00"/>
    <d v="1899-12-30T22:04:00"/>
    <x v="80"/>
    <n v="35.200000000000003"/>
    <n v="96"/>
    <x v="2"/>
    <n v="1"/>
    <n v="0"/>
    <n v="0"/>
    <x v="0"/>
    <x v="0"/>
  </r>
  <r>
    <s v="WB"/>
    <d v="2014-04-11T00:00:00"/>
    <x v="1"/>
    <d v="1899-12-30T20:32:00"/>
    <d v="1899-12-30T21:59:00"/>
    <x v="82"/>
    <n v="36.700000000000003"/>
    <n v="87"/>
    <x v="2"/>
    <n v="0"/>
    <n v="0"/>
    <n v="0"/>
    <x v="0"/>
    <x v="0"/>
  </r>
  <r>
    <s v="WB"/>
    <d v="2014-04-11T00:00:00"/>
    <x v="1"/>
    <d v="1899-12-30T21:01:00"/>
    <d v="1899-12-31T00:32:00"/>
    <x v="111"/>
    <n v="35"/>
    <n v="211"/>
    <x v="2"/>
    <n v="1"/>
    <n v="0"/>
    <n v="0"/>
    <x v="0"/>
    <x v="0"/>
  </r>
  <r>
    <s v="WB"/>
    <d v="2014-04-13T00:00:00"/>
    <x v="1"/>
    <d v="1899-12-30T10:35:00"/>
    <d v="1899-12-30T10:52:00"/>
    <x v="33"/>
    <n v="15.6"/>
    <n v="17"/>
    <x v="1"/>
    <n v="0"/>
    <n v="0"/>
    <n v="0"/>
    <x v="0"/>
    <x v="0"/>
  </r>
  <r>
    <s v="WB"/>
    <d v="2014-04-13T00:00:00"/>
    <x v="1"/>
    <d v="1899-12-30T15:14:00"/>
    <d v="1899-12-30T15:41:00"/>
    <x v="39"/>
    <n v="25.3"/>
    <n v="27"/>
    <x v="1"/>
    <n v="1"/>
    <n v="0"/>
    <n v="1"/>
    <x v="0"/>
    <x v="1"/>
  </r>
  <r>
    <s v="WB"/>
    <d v="2014-04-13T00:00:00"/>
    <x v="1"/>
    <d v="1899-12-30T18:38:00"/>
    <d v="1899-12-30T20:32:00"/>
    <x v="88"/>
    <n v="41.9"/>
    <n v="114"/>
    <x v="2"/>
    <n v="0"/>
    <n v="0"/>
    <n v="1"/>
    <x v="0"/>
    <x v="0"/>
  </r>
  <r>
    <s v="WB"/>
    <d v="2014-04-14T00:00:00"/>
    <x v="1"/>
    <d v="1899-12-30T07:23:00"/>
    <d v="1899-12-30T07:53:00"/>
    <x v="36"/>
    <n v="34.200000000000003"/>
    <n v="30"/>
    <x v="1"/>
    <n v="1"/>
    <n v="1"/>
    <n v="0"/>
    <x v="1"/>
    <x v="0"/>
  </r>
  <r>
    <s v="WB"/>
    <d v="2014-04-14T00:00:00"/>
    <x v="1"/>
    <d v="1899-12-30T11:32:00"/>
    <d v="1899-12-30T12:23:00"/>
    <x v="55"/>
    <n v="23.4"/>
    <n v="51"/>
    <x v="0"/>
    <n v="0"/>
    <n v="0"/>
    <n v="0"/>
    <x v="0"/>
    <x v="0"/>
  </r>
  <r>
    <s v="WB"/>
    <d v="2014-04-14T00:00:00"/>
    <x v="1"/>
    <d v="1899-12-30T17:18:00"/>
    <d v="1899-12-30T18:49:00"/>
    <x v="112"/>
    <n v="34.6"/>
    <n v="91"/>
    <x v="2"/>
    <n v="1"/>
    <n v="0"/>
    <n v="1"/>
    <x v="0"/>
    <x v="1"/>
  </r>
  <r>
    <s v="WB"/>
    <d v="2014-04-14T00:00:00"/>
    <x v="2"/>
    <d v="1899-12-30T17:48:00"/>
    <d v="1899-12-31T05:04:00"/>
    <x v="113"/>
    <n v="36.200000000000003"/>
    <n v="1352"/>
    <x v="2"/>
    <n v="0"/>
    <n v="0"/>
    <n v="1"/>
    <x v="0"/>
    <x v="0"/>
  </r>
  <r>
    <s v="WB"/>
    <d v="2014-04-15T00:00:00"/>
    <x v="1"/>
    <d v="1899-12-30T18:06:00"/>
    <d v="1899-12-30T18:21:00"/>
    <x v="35"/>
    <n v="23.2"/>
    <n v="15"/>
    <x v="1"/>
    <n v="0"/>
    <n v="0"/>
    <n v="1"/>
    <x v="0"/>
    <x v="0"/>
  </r>
  <r>
    <s v="WB"/>
    <d v="2014-04-15T00:00:00"/>
    <x v="1"/>
    <d v="1899-12-30T20:08:00"/>
    <d v="1899-12-30T20:30:00"/>
    <x v="70"/>
    <n v="34.799999999999997"/>
    <n v="22"/>
    <x v="1"/>
    <n v="1"/>
    <n v="0"/>
    <n v="0"/>
    <x v="0"/>
    <x v="0"/>
  </r>
  <r>
    <s v="WB"/>
    <d v="2014-04-16T00:00:00"/>
    <x v="1"/>
    <d v="1899-12-30T06:42:00"/>
    <d v="1899-12-30T08:41:00"/>
    <x v="114"/>
    <n v="25.3"/>
    <n v="119"/>
    <x v="2"/>
    <n v="1"/>
    <n v="1"/>
    <n v="0"/>
    <x v="1"/>
    <x v="0"/>
  </r>
  <r>
    <s v="WB"/>
    <d v="2014-04-16T00:00:00"/>
    <x v="3"/>
    <d v="1899-12-30T08:15:00"/>
    <d v="1899-12-30T08:33:00"/>
    <x v="48"/>
    <n v="36.9"/>
    <n v="54"/>
    <x v="1"/>
    <n v="0"/>
    <n v="1"/>
    <n v="0"/>
    <x v="0"/>
    <x v="0"/>
  </r>
  <r>
    <s v="WB"/>
    <d v="2014-04-16T00:00:00"/>
    <x v="1"/>
    <d v="1899-12-30T09:46:00"/>
    <d v="1899-12-30T11:04:00"/>
    <x v="115"/>
    <n v="29.8"/>
    <n v="78"/>
    <x v="2"/>
    <n v="1"/>
    <n v="1"/>
    <n v="0"/>
    <x v="1"/>
    <x v="0"/>
  </r>
  <r>
    <s v="WB"/>
    <d v="2014-04-16T00:00:00"/>
    <x v="2"/>
    <d v="1899-12-30T21:51:00"/>
    <d v="1899-12-30T23:10:00"/>
    <x v="116"/>
    <n v="14.2"/>
    <n v="158"/>
    <x v="2"/>
    <n v="0"/>
    <n v="0"/>
    <n v="0"/>
    <x v="0"/>
    <x v="0"/>
  </r>
  <r>
    <s v="WB"/>
    <d v="2014-04-17T00:00:00"/>
    <x v="1"/>
    <d v="1899-12-30T06:03:00"/>
    <d v="1899-12-30T07:05:00"/>
    <x v="2"/>
    <n v="43.9"/>
    <n v="62"/>
    <x v="0"/>
    <n v="0"/>
    <n v="1"/>
    <n v="0"/>
    <x v="0"/>
    <x v="0"/>
  </r>
  <r>
    <s v="WB"/>
    <d v="2014-04-17T00:00:00"/>
    <x v="1"/>
    <d v="1899-12-30T14:58:00"/>
    <d v="1899-12-30T16:08:00"/>
    <x v="84"/>
    <n v="49.8"/>
    <n v="70"/>
    <x v="0"/>
    <n v="0"/>
    <n v="0"/>
    <n v="1"/>
    <x v="0"/>
    <x v="0"/>
  </r>
  <r>
    <s v="WB"/>
    <d v="2014-04-17T00:00:00"/>
    <x v="1"/>
    <d v="1899-12-30T15:26:00"/>
    <d v="1899-12-30T16:02:00"/>
    <x v="22"/>
    <n v="31.1"/>
    <n v="36"/>
    <x v="1"/>
    <n v="1"/>
    <n v="0"/>
    <n v="1"/>
    <x v="0"/>
    <x v="1"/>
  </r>
  <r>
    <s v="WB"/>
    <d v="2014-04-17T00:00:00"/>
    <x v="1"/>
    <d v="1899-12-30T21:59:00"/>
    <d v="1899-12-30T22:16:00"/>
    <x v="33"/>
    <n v="41.9"/>
    <n v="17"/>
    <x v="1"/>
    <n v="0"/>
    <n v="0"/>
    <n v="0"/>
    <x v="0"/>
    <x v="0"/>
  </r>
  <r>
    <s v="WB"/>
    <d v="2014-04-18T00:00:00"/>
    <x v="0"/>
    <d v="1899-12-30T00:00:00"/>
    <d v="1899-12-30T00:00:00"/>
    <x v="38"/>
    <n v="0"/>
    <n v="0"/>
    <x v="3"/>
    <n v="0"/>
    <n v="0"/>
    <n v="0"/>
    <x v="0"/>
    <x v="0"/>
  </r>
  <r>
    <s v="WB"/>
    <d v="2014-04-18T00:00:00"/>
    <x v="2"/>
    <d v="1899-12-30T05:12:00"/>
    <d v="1899-12-30T06:15:00"/>
    <x v="108"/>
    <n v="40.9"/>
    <n v="126"/>
    <x v="0"/>
    <n v="0"/>
    <n v="1"/>
    <n v="0"/>
    <x v="0"/>
    <x v="0"/>
  </r>
  <r>
    <s v="WB"/>
    <d v="2014-04-18T00:00:00"/>
    <x v="1"/>
    <d v="1899-12-30T11:50:00"/>
    <d v="1899-12-30T12:06:00"/>
    <x v="19"/>
    <n v="38.4"/>
    <n v="16"/>
    <x v="1"/>
    <n v="0"/>
    <n v="0"/>
    <n v="0"/>
    <x v="0"/>
    <x v="0"/>
  </r>
  <r>
    <s v="WB"/>
    <d v="2014-04-18T00:00:00"/>
    <x v="3"/>
    <d v="1899-12-30T16:54:00"/>
    <d v="1899-12-30T17:17:00"/>
    <x v="52"/>
    <n v="29.3"/>
    <n v="69"/>
    <x v="1"/>
    <n v="1"/>
    <n v="0"/>
    <n v="1"/>
    <x v="0"/>
    <x v="1"/>
  </r>
  <r>
    <s v="WB"/>
    <d v="2014-04-18T00:00:00"/>
    <x v="2"/>
    <d v="1899-12-30T17:32:00"/>
    <d v="1899-12-30T19:00:00"/>
    <x v="117"/>
    <n v="35.200000000000003"/>
    <n v="176"/>
    <x v="2"/>
    <n v="1"/>
    <n v="0"/>
    <n v="1"/>
    <x v="0"/>
    <x v="1"/>
  </r>
  <r>
    <s v="WB"/>
    <d v="2014-04-18T00:00:00"/>
    <x v="2"/>
    <d v="1899-12-30T18:24:00"/>
    <d v="1899-12-30T21:46:00"/>
    <x v="77"/>
    <n v="38.4"/>
    <n v="404"/>
    <x v="2"/>
    <n v="0"/>
    <n v="0"/>
    <n v="1"/>
    <x v="0"/>
    <x v="0"/>
  </r>
  <r>
    <s v="WB"/>
    <d v="2014-04-19T00:00:00"/>
    <x v="1"/>
    <d v="1899-12-30T11:57:00"/>
    <d v="1899-12-30T13:44:00"/>
    <x v="118"/>
    <n v="40.9"/>
    <n v="107"/>
    <x v="2"/>
    <n v="0"/>
    <n v="0"/>
    <n v="0"/>
    <x v="0"/>
    <x v="0"/>
  </r>
  <r>
    <s v="WB"/>
    <d v="2014-04-19T00:00:00"/>
    <x v="1"/>
    <d v="1899-12-30T12:47:00"/>
    <d v="1899-12-30T13:16:00"/>
    <x v="13"/>
    <n v="6.6"/>
    <n v="29"/>
    <x v="1"/>
    <n v="0"/>
    <n v="0"/>
    <n v="0"/>
    <x v="0"/>
    <x v="0"/>
  </r>
  <r>
    <s v="WB"/>
    <d v="2014-04-19T00:00:00"/>
    <x v="1"/>
    <d v="1899-12-30T15:14:00"/>
    <d v="1899-12-30T15:35:00"/>
    <x v="61"/>
    <n v="45.8"/>
    <n v="21"/>
    <x v="1"/>
    <n v="0"/>
    <n v="0"/>
    <n v="1"/>
    <x v="0"/>
    <x v="0"/>
  </r>
  <r>
    <s v="WB"/>
    <d v="2014-04-19T00:00:00"/>
    <x v="1"/>
    <d v="1899-12-30T20:08:00"/>
    <d v="1899-12-30T20:36:00"/>
    <x v="28"/>
    <n v="11.1"/>
    <n v="28"/>
    <x v="1"/>
    <n v="0"/>
    <n v="0"/>
    <n v="0"/>
    <x v="0"/>
    <x v="0"/>
  </r>
  <r>
    <s v="WB"/>
    <d v="2014-04-20T00:00:00"/>
    <x v="1"/>
    <d v="1899-12-30T16:45:00"/>
    <d v="1899-12-30T17:07:00"/>
    <x v="70"/>
    <n v="35.200000000000003"/>
    <n v="22"/>
    <x v="1"/>
    <n v="1"/>
    <n v="0"/>
    <n v="1"/>
    <x v="0"/>
    <x v="1"/>
  </r>
  <r>
    <s v="WB"/>
    <d v="2014-04-20T00:00:00"/>
    <x v="2"/>
    <d v="1899-12-30T16:49:00"/>
    <d v="1899-12-30T17:59:00"/>
    <x v="84"/>
    <n v="43.5"/>
    <n v="140"/>
    <x v="0"/>
    <n v="0"/>
    <n v="0"/>
    <n v="1"/>
    <x v="0"/>
    <x v="0"/>
  </r>
  <r>
    <s v="WB"/>
    <d v="2014-04-20T00:00:00"/>
    <x v="1"/>
    <d v="1899-12-30T17:06:00"/>
    <d v="1899-12-30T17:38:00"/>
    <x v="51"/>
    <n v="43.5"/>
    <n v="32"/>
    <x v="1"/>
    <n v="0"/>
    <n v="0"/>
    <n v="1"/>
    <x v="0"/>
    <x v="0"/>
  </r>
  <r>
    <s v="WB"/>
    <d v="2014-04-21T00:00:00"/>
    <x v="1"/>
    <d v="1899-12-30T11:07:00"/>
    <d v="1899-12-30T11:23:00"/>
    <x v="19"/>
    <n v="36.700000000000003"/>
    <n v="16"/>
    <x v="1"/>
    <n v="0"/>
    <n v="0"/>
    <n v="0"/>
    <x v="0"/>
    <x v="0"/>
  </r>
  <r>
    <s v="WB"/>
    <d v="2014-04-21T00:00:00"/>
    <x v="1"/>
    <d v="1899-12-30T11:48:00"/>
    <d v="1899-12-30T12:33:00"/>
    <x v="85"/>
    <n v="39.9"/>
    <n v="45"/>
    <x v="0"/>
    <n v="0"/>
    <n v="0"/>
    <n v="0"/>
    <x v="0"/>
    <x v="0"/>
  </r>
  <r>
    <s v="WB"/>
    <d v="2014-04-22T00:00:00"/>
    <x v="1"/>
    <d v="1899-12-30T07:15:00"/>
    <d v="1899-12-30T08:24:00"/>
    <x v="66"/>
    <n v="31.1"/>
    <n v="69"/>
    <x v="0"/>
    <n v="1"/>
    <n v="1"/>
    <n v="0"/>
    <x v="1"/>
    <x v="0"/>
  </r>
  <r>
    <s v="WB"/>
    <d v="2014-04-23T00:00:00"/>
    <x v="0"/>
    <d v="1899-12-30T05:42:00"/>
    <d v="1899-12-30T11:18:00"/>
    <x v="119"/>
    <n v="36.700000000000003"/>
    <n v="0"/>
    <x v="2"/>
    <n v="0"/>
    <n v="1"/>
    <n v="0"/>
    <x v="0"/>
    <x v="0"/>
  </r>
  <r>
    <s v="WB"/>
    <d v="2014-04-23T00:00:00"/>
    <x v="1"/>
    <d v="1899-12-30T12:20:00"/>
    <d v="1899-12-30T13:04:00"/>
    <x v="25"/>
    <n v="26.9"/>
    <n v="44"/>
    <x v="1"/>
    <n v="1"/>
    <n v="0"/>
    <n v="0"/>
    <x v="0"/>
    <x v="0"/>
  </r>
  <r>
    <s v="WB"/>
    <d v="2014-04-23T00:00:00"/>
    <x v="1"/>
    <d v="1899-12-30T07:58:00"/>
    <d v="1899-12-30T08:26:00"/>
    <x v="28"/>
    <n v="40.9"/>
    <n v="28"/>
    <x v="1"/>
    <n v="0"/>
    <n v="1"/>
    <n v="0"/>
    <x v="0"/>
    <x v="0"/>
  </r>
  <r>
    <s v="WB"/>
    <d v="2014-04-24T00:00:00"/>
    <x v="4"/>
    <d v="1899-12-30T13:05:00"/>
    <d v="1899-12-30T20:59:00"/>
    <x v="120"/>
    <n v="27.4"/>
    <n v="2370"/>
    <x v="2"/>
    <n v="1"/>
    <n v="0"/>
    <n v="1"/>
    <x v="0"/>
    <x v="1"/>
  </r>
  <r>
    <s v="WB"/>
    <d v="2014-04-24T00:00:00"/>
    <x v="1"/>
    <d v="1899-12-30T12:29:00"/>
    <d v="1899-12-30T13:07:00"/>
    <x v="10"/>
    <n v="43.5"/>
    <n v="38"/>
    <x v="1"/>
    <n v="0"/>
    <n v="0"/>
    <n v="0"/>
    <x v="0"/>
    <x v="0"/>
  </r>
  <r>
    <s v="WB"/>
    <d v="2014-04-24T00:00:00"/>
    <x v="1"/>
    <d v="1899-12-30T19:07:00"/>
    <d v="1899-12-30T19:27:00"/>
    <x v="23"/>
    <n v="38.4"/>
    <n v="20"/>
    <x v="1"/>
    <n v="0"/>
    <n v="0"/>
    <n v="1"/>
    <x v="0"/>
    <x v="0"/>
  </r>
  <r>
    <s v="WB"/>
    <d v="2014-04-25T00:00:00"/>
    <x v="2"/>
    <d v="1899-12-30T14:21:00"/>
    <d v="1899-12-30T15:23:00"/>
    <x v="2"/>
    <n v="4.9000000000000004"/>
    <n v="124"/>
    <x v="0"/>
    <n v="0"/>
    <n v="0"/>
    <n v="1"/>
    <x v="0"/>
    <x v="0"/>
  </r>
  <r>
    <s v="WB"/>
    <d v="2014-04-25T00:00:00"/>
    <x v="1"/>
    <d v="1899-12-30T20:54:00"/>
    <d v="1899-12-30T21:29:00"/>
    <x v="56"/>
    <n v="38.4"/>
    <n v="35"/>
    <x v="1"/>
    <n v="0"/>
    <n v="0"/>
    <n v="0"/>
    <x v="0"/>
    <x v="0"/>
  </r>
  <r>
    <s v="WB"/>
    <d v="2014-04-26T00:00:00"/>
    <x v="1"/>
    <d v="1899-12-30T10:50:00"/>
    <d v="1899-12-30T11:10:00"/>
    <x v="23"/>
    <n v="18.2"/>
    <n v="20"/>
    <x v="1"/>
    <n v="0"/>
    <n v="0"/>
    <n v="0"/>
    <x v="0"/>
    <x v="0"/>
  </r>
  <r>
    <s v="WB"/>
    <d v="2014-04-26T00:00:00"/>
    <x v="1"/>
    <d v="1899-12-30T21:05:00"/>
    <d v="1899-12-30T21:43:00"/>
    <x v="10"/>
    <n v="38.1"/>
    <n v="38"/>
    <x v="1"/>
    <n v="0"/>
    <n v="0"/>
    <n v="0"/>
    <x v="0"/>
    <x v="0"/>
  </r>
  <r>
    <s v="WB"/>
    <d v="2014-04-26T00:00:00"/>
    <x v="1"/>
    <d v="1899-12-30T23:19:00"/>
    <d v="1899-12-30T23:37:00"/>
    <x v="48"/>
    <n v="28.5"/>
    <n v="18"/>
    <x v="1"/>
    <n v="1"/>
    <n v="0"/>
    <n v="0"/>
    <x v="0"/>
    <x v="0"/>
  </r>
  <r>
    <s v="WB"/>
    <d v="2014-04-27T00:00:00"/>
    <x v="1"/>
    <d v="1899-12-30T10:57:00"/>
    <d v="1899-12-30T12:05:00"/>
    <x v="58"/>
    <n v="11.1"/>
    <n v="68"/>
    <x v="0"/>
    <n v="0"/>
    <n v="0"/>
    <n v="0"/>
    <x v="0"/>
    <x v="0"/>
  </r>
  <r>
    <s v="WB"/>
    <d v="2014-04-27T00:00:00"/>
    <x v="1"/>
    <d v="1899-12-30T16:15:00"/>
    <d v="1899-12-30T16:58:00"/>
    <x v="12"/>
    <n v="26.3"/>
    <n v="43"/>
    <x v="1"/>
    <n v="1"/>
    <n v="0"/>
    <n v="1"/>
    <x v="0"/>
    <x v="1"/>
  </r>
  <r>
    <s v="WB"/>
    <d v="2014-04-28T00:00:00"/>
    <x v="1"/>
    <d v="1899-12-30T08:05:00"/>
    <d v="1899-12-30T08:54:00"/>
    <x v="27"/>
    <n v="41.9"/>
    <n v="49"/>
    <x v="0"/>
    <n v="0"/>
    <n v="1"/>
    <n v="0"/>
    <x v="0"/>
    <x v="0"/>
  </r>
  <r>
    <s v="WB"/>
    <d v="2014-04-28T00:00:00"/>
    <x v="1"/>
    <d v="1899-12-30T06:41:00"/>
    <d v="1899-12-30T07:00:00"/>
    <x v="68"/>
    <n v="39.9"/>
    <n v="19"/>
    <x v="1"/>
    <n v="0"/>
    <n v="1"/>
    <n v="0"/>
    <x v="0"/>
    <x v="0"/>
  </r>
  <r>
    <s v="WB"/>
    <d v="2014-04-29T00:00:00"/>
    <x v="0"/>
    <s v="not found"/>
    <d v="1899-12-30T00:00:00"/>
    <x v="38"/>
    <n v="0"/>
    <n v="0"/>
    <x v="3"/>
    <n v="0"/>
    <n v="0"/>
    <n v="0"/>
    <x v="0"/>
    <x v="0"/>
  </r>
  <r>
    <s v="WB"/>
    <d v="2014-04-29T00:00:00"/>
    <x v="2"/>
    <d v="1899-12-30T17:50:00"/>
    <d v="1899-12-30T18:41:00"/>
    <x v="55"/>
    <n v="16.8"/>
    <n v="102"/>
    <x v="0"/>
    <n v="0"/>
    <n v="0"/>
    <n v="1"/>
    <x v="0"/>
    <x v="0"/>
  </r>
  <r>
    <s v="WB"/>
    <d v="2014-04-29T00:00:00"/>
    <x v="2"/>
    <d v="1899-12-30T18:43:00"/>
    <d v="1899-12-30T22:15:00"/>
    <x v="121"/>
    <n v="4.0999999999999996"/>
    <n v="424"/>
    <x v="2"/>
    <n v="0"/>
    <n v="0"/>
    <n v="1"/>
    <x v="0"/>
    <x v="0"/>
  </r>
  <r>
    <s v="WB"/>
    <d v="2014-04-29T00:00:00"/>
    <x v="1"/>
    <d v="1899-12-30T19:37:00"/>
    <d v="1899-12-30T20:06:00"/>
    <x v="13"/>
    <n v="41.3"/>
    <n v="29"/>
    <x v="1"/>
    <n v="0"/>
    <n v="0"/>
    <n v="1"/>
    <x v="0"/>
    <x v="0"/>
  </r>
  <r>
    <s v="WB"/>
    <d v="2014-04-30T00:00:00"/>
    <x v="1"/>
    <d v="1899-12-30T05:52:00"/>
    <d v="1899-12-30T06:13:00"/>
    <x v="61"/>
    <n v="25.37"/>
    <n v="21"/>
    <x v="1"/>
    <n v="1"/>
    <n v="1"/>
    <n v="0"/>
    <x v="1"/>
    <x v="0"/>
  </r>
  <r>
    <s v="WB"/>
    <d v="2014-04-30T00:00:00"/>
    <x v="1"/>
    <d v="1899-12-30T13:44:00"/>
    <d v="1899-12-30T15:01:00"/>
    <x v="86"/>
    <n v="27.4"/>
    <n v="77"/>
    <x v="2"/>
    <n v="1"/>
    <n v="0"/>
    <n v="1"/>
    <x v="0"/>
    <x v="1"/>
  </r>
  <r>
    <s v="WB"/>
    <d v="2014-04-30T00:00:00"/>
    <x v="1"/>
    <d v="1899-12-30T14:05:00"/>
    <d v="1899-12-30T14:32:00"/>
    <x v="39"/>
    <n v="14.2"/>
    <n v="27"/>
    <x v="1"/>
    <n v="0"/>
    <n v="0"/>
    <n v="0"/>
    <x v="0"/>
    <x v="0"/>
  </r>
  <r>
    <s v="WB"/>
    <d v="2014-04-30T00:00:00"/>
    <x v="1"/>
    <d v="1899-12-30T17:56:00"/>
    <d v="1899-12-30T18:30:00"/>
    <x v="24"/>
    <n v="35"/>
    <n v="34"/>
    <x v="1"/>
    <n v="1"/>
    <n v="0"/>
    <n v="1"/>
    <x v="0"/>
    <x v="1"/>
  </r>
  <r>
    <s v="WB"/>
    <d v="2014-04-30T00:00:00"/>
    <x v="1"/>
    <d v="1899-12-30T18:23:00"/>
    <d v="1899-12-30T18:55:00"/>
    <x v="51"/>
    <n v="35.200000000000003"/>
    <n v="32"/>
    <x v="1"/>
    <n v="1"/>
    <n v="0"/>
    <n v="1"/>
    <x v="0"/>
    <x v="1"/>
  </r>
  <r>
    <s v="WB"/>
    <d v="2014-04-30T00:00:00"/>
    <x v="1"/>
    <d v="1899-12-30T20:11:00"/>
    <d v="1899-12-30T20:32:00"/>
    <x v="61"/>
    <n v="45.8"/>
    <n v="21"/>
    <x v="1"/>
    <n v="0"/>
    <n v="0"/>
    <n v="0"/>
    <x v="0"/>
    <x v="0"/>
  </r>
  <r>
    <s v="WB"/>
    <d v="2014-05-01T00:00:00"/>
    <x v="1"/>
    <d v="1899-12-30T14:42:00"/>
    <d v="1899-12-30T15:05:00"/>
    <x v="52"/>
    <n v="43.5"/>
    <n v="23"/>
    <x v="1"/>
    <n v="0"/>
    <n v="0"/>
    <n v="1"/>
    <x v="0"/>
    <x v="0"/>
  </r>
  <r>
    <s v="WB"/>
    <d v="2014-05-01T00:00:00"/>
    <x v="2"/>
    <d v="1899-12-30T17:34:00"/>
    <d v="1899-12-30T18:07:00"/>
    <x v="9"/>
    <n v="21.5"/>
    <n v="66"/>
    <x v="1"/>
    <n v="0"/>
    <n v="0"/>
    <n v="1"/>
    <x v="0"/>
    <x v="0"/>
  </r>
  <r>
    <s v="WB"/>
    <d v="2014-05-01T00:00:00"/>
    <x v="1"/>
    <d v="1899-12-30T14:41:00"/>
    <d v="1899-12-30T15:26:00"/>
    <x v="85"/>
    <n v="15.6"/>
    <n v="45"/>
    <x v="0"/>
    <n v="0"/>
    <n v="0"/>
    <n v="1"/>
    <x v="0"/>
    <x v="0"/>
  </r>
  <r>
    <s v="WB"/>
    <d v="2014-05-03T00:00:00"/>
    <x v="1"/>
    <d v="1899-12-30T10:06:00"/>
    <d v="1899-12-30T10:24:00"/>
    <x v="48"/>
    <n v="30.1"/>
    <n v="18"/>
    <x v="1"/>
    <n v="1"/>
    <n v="0"/>
    <n v="0"/>
    <x v="0"/>
    <x v="0"/>
  </r>
  <r>
    <s v="WB"/>
    <d v="2014-05-03T00:00:00"/>
    <x v="2"/>
    <d v="1899-12-30T10:36:00"/>
    <d v="1899-12-30T11:59:00"/>
    <x v="7"/>
    <n v="48.4"/>
    <n v="166"/>
    <x v="2"/>
    <n v="0"/>
    <n v="0"/>
    <n v="0"/>
    <x v="0"/>
    <x v="0"/>
  </r>
  <r>
    <s v="WB"/>
    <d v="2014-05-03T00:00:00"/>
    <x v="1"/>
    <d v="1899-12-30T16:50:00"/>
    <d v="1899-12-30T17:07:00"/>
    <x v="33"/>
    <n v="32.200000000000003"/>
    <n v="17"/>
    <x v="1"/>
    <n v="1"/>
    <n v="0"/>
    <n v="1"/>
    <x v="0"/>
    <x v="1"/>
  </r>
  <r>
    <s v="WB"/>
    <d v="2014-05-04T00:00:00"/>
    <x v="1"/>
    <d v="1899-12-30T13:53:00"/>
    <d v="1899-12-30T14:39:00"/>
    <x v="57"/>
    <n v="11.1"/>
    <n v="46"/>
    <x v="0"/>
    <n v="0"/>
    <n v="0"/>
    <n v="0"/>
    <x v="0"/>
    <x v="0"/>
  </r>
  <r>
    <s v="WB"/>
    <d v="2014-05-04T00:00:00"/>
    <x v="5"/>
    <d v="1899-12-30T23:36:00"/>
    <d v="1899-12-31T00:25:00"/>
    <x v="27"/>
    <n v="15.6"/>
    <n v="196"/>
    <x v="0"/>
    <n v="0"/>
    <n v="0"/>
    <n v="0"/>
    <x v="0"/>
    <x v="0"/>
  </r>
  <r>
    <s v="WB"/>
    <d v="2014-05-05T00:00:00"/>
    <x v="1"/>
    <d v="1899-12-30T16:25:00"/>
    <d v="1899-12-30T17:42:00"/>
    <x v="86"/>
    <n v="18.899999999999999"/>
    <n v="77"/>
    <x v="2"/>
    <n v="0"/>
    <n v="0"/>
    <n v="1"/>
    <x v="0"/>
    <x v="0"/>
  </r>
  <r>
    <s v="WB"/>
    <d v="2014-05-05T00:00:00"/>
    <x v="1"/>
    <d v="1899-12-30T17:35:00"/>
    <d v="1899-12-30T17:52:00"/>
    <x v="33"/>
    <n v="33.299999999999997"/>
    <n v="17"/>
    <x v="1"/>
    <n v="1"/>
    <n v="0"/>
    <n v="1"/>
    <x v="0"/>
    <x v="1"/>
  </r>
  <r>
    <s v="WB"/>
    <d v="2014-05-06T00:00:00"/>
    <x v="0"/>
    <s v="not found"/>
    <d v="1899-12-30T00:00:00"/>
    <x v="38"/>
    <n v="0"/>
    <n v="0"/>
    <x v="3"/>
    <n v="0"/>
    <n v="0"/>
    <n v="0"/>
    <x v="0"/>
    <x v="0"/>
  </r>
  <r>
    <s v="WB"/>
    <d v="2014-05-06T00:00:00"/>
    <x v="1"/>
    <d v="1899-12-30T14:59:00"/>
    <d v="1899-12-30T15:25:00"/>
    <x v="17"/>
    <n v="31.1"/>
    <n v="26"/>
    <x v="1"/>
    <n v="1"/>
    <n v="0"/>
    <n v="1"/>
    <x v="0"/>
    <x v="1"/>
  </r>
  <r>
    <s v="WB"/>
    <d v="2014-05-07T00:00:00"/>
    <x v="1"/>
    <d v="1899-12-30T12:51:00"/>
    <d v="1899-12-30T14:04:00"/>
    <x v="122"/>
    <n v="34.200000000000003"/>
    <n v="73"/>
    <x v="0"/>
    <n v="1"/>
    <n v="0"/>
    <n v="0"/>
    <x v="0"/>
    <x v="0"/>
  </r>
  <r>
    <s v="WB"/>
    <d v="2014-05-08T00:00:00"/>
    <x v="1"/>
    <d v="1899-12-30T17:37:00"/>
    <d v="1899-12-30T17:55:00"/>
    <x v="48"/>
    <n v="28.5"/>
    <n v="18"/>
    <x v="1"/>
    <n v="1"/>
    <n v="0"/>
    <n v="1"/>
    <x v="0"/>
    <x v="1"/>
  </r>
  <r>
    <s v="WB"/>
    <d v="2014-05-08T00:00:00"/>
    <x v="1"/>
    <d v="1899-12-30T18:11:00"/>
    <d v="1899-12-30T19:18:00"/>
    <x v="123"/>
    <n v="32.200000000000003"/>
    <n v="67"/>
    <x v="0"/>
    <n v="1"/>
    <n v="0"/>
    <n v="1"/>
    <x v="0"/>
    <x v="1"/>
  </r>
  <r>
    <s v="WB"/>
    <d v="2014-05-08T00:00:00"/>
    <x v="0"/>
    <d v="1899-12-30T18:19:00"/>
    <d v="1899-12-30T18:34:00"/>
    <x v="35"/>
    <n v="21"/>
    <n v="0"/>
    <x v="1"/>
    <n v="0"/>
    <n v="0"/>
    <n v="1"/>
    <x v="0"/>
    <x v="0"/>
  </r>
  <r>
    <s v="WB"/>
    <d v="2014-05-09T00:00:00"/>
    <x v="1"/>
    <d v="1899-12-30T15:45:00"/>
    <d v="1899-12-30T17:10:00"/>
    <x v="124"/>
    <n v="36.700000000000003"/>
    <n v="85"/>
    <x v="2"/>
    <n v="0"/>
    <n v="0"/>
    <n v="1"/>
    <x v="0"/>
    <x v="0"/>
  </r>
  <r>
    <s v="WB"/>
    <d v="2014-05-09T00:00:00"/>
    <x v="1"/>
    <d v="1899-12-30T17:44:00"/>
    <d v="1899-12-30T18:16:00"/>
    <x v="51"/>
    <n v="36.700000000000003"/>
    <n v="32"/>
    <x v="1"/>
    <n v="0"/>
    <n v="0"/>
    <n v="1"/>
    <x v="0"/>
    <x v="0"/>
  </r>
  <r>
    <s v="WB"/>
    <d v="2014-05-09T00:00:00"/>
    <x v="2"/>
    <d v="1899-12-30T13:48:00"/>
    <d v="1899-12-30T16:37:00"/>
    <x v="125"/>
    <n v="32.9"/>
    <n v="338"/>
    <x v="2"/>
    <n v="1"/>
    <n v="0"/>
    <n v="1"/>
    <x v="0"/>
    <x v="1"/>
  </r>
  <r>
    <s v="WB"/>
    <d v="2014-05-09T00:00:00"/>
    <x v="2"/>
    <d v="1899-12-30T08:36:00"/>
    <d v="1899-12-30T09:14:00"/>
    <x v="10"/>
    <n v="34.200000000000003"/>
    <n v="76"/>
    <x v="1"/>
    <n v="1"/>
    <n v="1"/>
    <n v="0"/>
    <x v="1"/>
    <x v="0"/>
  </r>
  <r>
    <s v="WB"/>
    <d v="2014-05-09T00:00:00"/>
    <x v="1"/>
    <d v="1899-12-30T09:49:00"/>
    <d v="1899-12-30T10:49:00"/>
    <x v="1"/>
    <n v="1.4"/>
    <n v="60"/>
    <x v="0"/>
    <n v="0"/>
    <n v="1"/>
    <n v="0"/>
    <x v="0"/>
    <x v="0"/>
  </r>
  <r>
    <s v="WB"/>
    <d v="2014-05-09T00:00:00"/>
    <x v="1"/>
    <d v="1899-12-30T14:47:00"/>
    <d v="1899-12-30T15:18:00"/>
    <x v="8"/>
    <n v="36.700000000000003"/>
    <n v="31"/>
    <x v="1"/>
    <n v="0"/>
    <n v="0"/>
    <n v="1"/>
    <x v="0"/>
    <x v="0"/>
  </r>
  <r>
    <s v="WB"/>
    <d v="2014-05-10T00:00:00"/>
    <x v="1"/>
    <d v="1899-12-30T02:08:00"/>
    <d v="1899-12-30T02:29:00"/>
    <x v="61"/>
    <n v="15.6"/>
    <n v="21"/>
    <x v="1"/>
    <n v="0"/>
    <n v="0"/>
    <n v="0"/>
    <x v="0"/>
    <x v="0"/>
  </r>
  <r>
    <s v="WB"/>
    <d v="2014-05-10T00:00:00"/>
    <x v="1"/>
    <d v="1899-12-30T10:07:00"/>
    <d v="1899-12-30T10:32:00"/>
    <x v="29"/>
    <n v="29.8"/>
    <n v="25"/>
    <x v="1"/>
    <n v="1"/>
    <n v="0"/>
    <n v="0"/>
    <x v="0"/>
    <x v="0"/>
  </r>
  <r>
    <s v="WB"/>
    <d v="2014-05-10T00:00:00"/>
    <x v="1"/>
    <d v="1899-12-30T13:11:00"/>
    <d v="1899-12-30T13:48:00"/>
    <x v="3"/>
    <n v="30.1"/>
    <n v="37"/>
    <x v="1"/>
    <n v="1"/>
    <n v="0"/>
    <n v="0"/>
    <x v="0"/>
    <x v="0"/>
  </r>
  <r>
    <s v="WB"/>
    <d v="2014-05-10T00:00:00"/>
    <x v="1"/>
    <d v="1899-12-30T16:25:00"/>
    <d v="1899-12-30T17:14:00"/>
    <x v="27"/>
    <n v="40.9"/>
    <n v="49"/>
    <x v="0"/>
    <n v="0"/>
    <n v="0"/>
    <n v="1"/>
    <x v="0"/>
    <x v="0"/>
  </r>
  <r>
    <s v="WB"/>
    <d v="2014-05-11T00:00:00"/>
    <x v="1"/>
    <d v="1899-12-30T10:04:00"/>
    <d v="1899-12-30T10:49:00"/>
    <x v="85"/>
    <n v="31.1"/>
    <n v="45"/>
    <x v="0"/>
    <n v="1"/>
    <n v="0"/>
    <n v="0"/>
    <x v="0"/>
    <x v="0"/>
  </r>
  <r>
    <s v="WB"/>
    <d v="2014-05-11T00:00:00"/>
    <x v="2"/>
    <d v="1899-12-30T10:37:00"/>
    <d v="1899-12-30T12:01:00"/>
    <x v="64"/>
    <n v="33.200000000000003"/>
    <n v="168"/>
    <x v="2"/>
    <n v="1"/>
    <n v="0"/>
    <n v="0"/>
    <x v="0"/>
    <x v="0"/>
  </r>
  <r>
    <s v="WB"/>
    <d v="2014-05-11T00:00:00"/>
    <x v="1"/>
    <d v="1899-12-30T11:09:00"/>
    <d v="1899-12-30T11:24:00"/>
    <x v="35"/>
    <n v="15.6"/>
    <n v="15"/>
    <x v="1"/>
    <n v="0"/>
    <n v="0"/>
    <n v="0"/>
    <x v="0"/>
    <x v="0"/>
  </r>
  <r>
    <s v="WB"/>
    <d v="2014-05-11T00:00:00"/>
    <x v="1"/>
    <d v="1899-12-30T11:11:00"/>
    <d v="1899-12-30T12:15:00"/>
    <x v="20"/>
    <n v="34.200000000000003"/>
    <n v="64"/>
    <x v="0"/>
    <n v="1"/>
    <n v="0"/>
    <n v="0"/>
    <x v="0"/>
    <x v="0"/>
  </r>
  <r>
    <s v="WB"/>
    <d v="2014-05-11T00:00:00"/>
    <x v="1"/>
    <d v="1899-12-30T12:08:00"/>
    <d v="1899-12-30T12:24:00"/>
    <x v="19"/>
    <n v="42.3"/>
    <n v="16"/>
    <x v="1"/>
    <n v="0"/>
    <n v="0"/>
    <n v="0"/>
    <x v="0"/>
    <x v="0"/>
  </r>
  <r>
    <s v="WB"/>
    <d v="2014-05-11T00:00:00"/>
    <x v="1"/>
    <d v="1899-12-30T12:40:00"/>
    <d v="1899-12-30T13:32:00"/>
    <x v="54"/>
    <n v="36.700000000000003"/>
    <n v="52"/>
    <x v="0"/>
    <n v="0"/>
    <n v="0"/>
    <n v="0"/>
    <x v="0"/>
    <x v="0"/>
  </r>
  <r>
    <s v="WB"/>
    <d v="2014-05-12T00:00:00"/>
    <x v="2"/>
    <d v="1899-12-30T10:06:00"/>
    <d v="1899-12-30T10:38:00"/>
    <x v="51"/>
    <n v="39.200000000000003"/>
    <n v="64"/>
    <x v="1"/>
    <n v="0"/>
    <n v="0"/>
    <n v="0"/>
    <x v="0"/>
    <x v="0"/>
  </r>
  <r>
    <s v="WB"/>
    <d v="2014-05-12T00:00:00"/>
    <x v="1"/>
    <d v="1899-12-30T04:08:00"/>
    <d v="1899-12-30T04:39:00"/>
    <x v="8"/>
    <n v="38.1"/>
    <n v="31"/>
    <x v="1"/>
    <n v="0"/>
    <n v="0"/>
    <n v="0"/>
    <x v="0"/>
    <x v="0"/>
  </r>
  <r>
    <s v="WB"/>
    <d v="2014-05-12T00:00:00"/>
    <x v="1"/>
    <d v="1899-12-30T14:22:00"/>
    <d v="1899-12-30T15:07:00"/>
    <x v="85"/>
    <n v="36.700000000000003"/>
    <n v="45"/>
    <x v="0"/>
    <n v="0"/>
    <n v="0"/>
    <n v="1"/>
    <x v="0"/>
    <x v="0"/>
  </r>
  <r>
    <s v="WB"/>
    <d v="2014-05-12T00:00:00"/>
    <x v="1"/>
    <d v="1899-12-30T17:45:00"/>
    <d v="1899-12-30T18:05:00"/>
    <x v="23"/>
    <n v="36.700000000000003"/>
    <n v="20"/>
    <x v="1"/>
    <n v="0"/>
    <n v="0"/>
    <n v="1"/>
    <x v="0"/>
    <x v="0"/>
  </r>
  <r>
    <s v="WB"/>
    <d v="2014-05-13T00:00:00"/>
    <x v="2"/>
    <d v="1899-12-30T06:29:00"/>
    <d v="1899-12-30T06:54:00"/>
    <x v="29"/>
    <n v="41.9"/>
    <n v="50"/>
    <x v="1"/>
    <n v="0"/>
    <n v="1"/>
    <n v="0"/>
    <x v="0"/>
    <x v="0"/>
  </r>
  <r>
    <s v="WB"/>
    <d v="2014-05-13T00:00:00"/>
    <x v="1"/>
    <d v="1899-12-30T10:54:00"/>
    <d v="1899-12-30T11:23:00"/>
    <x v="13"/>
    <n v="35.200000000000003"/>
    <n v="29"/>
    <x v="1"/>
    <n v="1"/>
    <n v="0"/>
    <n v="0"/>
    <x v="0"/>
    <x v="0"/>
  </r>
  <r>
    <s v="WB"/>
    <d v="2014-05-13T00:00:00"/>
    <x v="3"/>
    <d v="1899-12-30T21:35:00"/>
    <d v="1899-12-31T04:22:00"/>
    <x v="126"/>
    <n v="27.4"/>
    <n v="1221"/>
    <x v="2"/>
    <n v="1"/>
    <n v="0"/>
    <n v="0"/>
    <x v="0"/>
    <x v="0"/>
  </r>
  <r>
    <s v="WB"/>
    <d v="2014-05-14T00:00:00"/>
    <x v="1"/>
    <d v="1899-12-30T06:21:00"/>
    <d v="1899-12-30T07:02:00"/>
    <x v="37"/>
    <n v="36.700000000000003"/>
    <n v="41"/>
    <x v="1"/>
    <n v="0"/>
    <n v="1"/>
    <n v="0"/>
    <x v="0"/>
    <x v="0"/>
  </r>
  <r>
    <s v="WB"/>
    <d v="2014-05-14T00:00:00"/>
    <x v="1"/>
    <d v="1899-12-30T07:21:00"/>
    <d v="1899-12-30T07:47:00"/>
    <x v="17"/>
    <n v="35.200000000000003"/>
    <n v="26"/>
    <x v="1"/>
    <n v="1"/>
    <n v="1"/>
    <n v="0"/>
    <x v="1"/>
    <x v="0"/>
  </r>
  <r>
    <s v="WB"/>
    <d v="2014-05-14T00:00:00"/>
    <x v="1"/>
    <d v="1899-12-30T16:22:00"/>
    <d v="1899-12-30T16:44:00"/>
    <x v="70"/>
    <n v="39.5"/>
    <n v="22"/>
    <x v="1"/>
    <n v="0"/>
    <n v="0"/>
    <n v="1"/>
    <x v="0"/>
    <x v="0"/>
  </r>
  <r>
    <s v="WB"/>
    <d v="2014-05-15T00:00:00"/>
    <x v="1"/>
    <d v="1899-12-30T12:51:00"/>
    <d v="1899-12-30T13:21:00"/>
    <x v="36"/>
    <n v="14.2"/>
    <n v="30"/>
    <x v="1"/>
    <n v="0"/>
    <n v="0"/>
    <n v="0"/>
    <x v="0"/>
    <x v="0"/>
  </r>
  <r>
    <s v="WB"/>
    <d v="2014-05-15T00:00:00"/>
    <x v="1"/>
    <d v="1899-12-30T15:07:00"/>
    <d v="1899-12-30T15:46:00"/>
    <x v="15"/>
    <n v="44.7"/>
    <n v="39"/>
    <x v="1"/>
    <n v="0"/>
    <n v="0"/>
    <n v="1"/>
    <x v="0"/>
    <x v="0"/>
  </r>
  <r>
    <s v="WB"/>
    <d v="2014-05-15T00:00:00"/>
    <x v="1"/>
    <d v="1899-12-30T17:48:00"/>
    <d v="1899-12-30T18:33:00"/>
    <x v="85"/>
    <n v="9.4"/>
    <n v="45"/>
    <x v="0"/>
    <n v="0"/>
    <n v="0"/>
    <n v="1"/>
    <x v="0"/>
    <x v="0"/>
  </r>
  <r>
    <s v="WB"/>
    <d v="2014-05-15T00:00:00"/>
    <x v="1"/>
    <d v="1899-12-30T18:25:00"/>
    <d v="1899-12-30T19:01:00"/>
    <x v="22"/>
    <n v="15.6"/>
    <n v="36"/>
    <x v="1"/>
    <n v="0"/>
    <n v="0"/>
    <n v="1"/>
    <x v="0"/>
    <x v="0"/>
  </r>
  <r>
    <s v="WB"/>
    <d v="2014-05-16T00:00:00"/>
    <x v="1"/>
    <d v="1899-12-30T17:33:00"/>
    <d v="1899-12-30T17:55:00"/>
    <x v="70"/>
    <n v="28.3"/>
    <n v="22"/>
    <x v="1"/>
    <n v="1"/>
    <n v="0"/>
    <n v="1"/>
    <x v="0"/>
    <x v="1"/>
  </r>
  <r>
    <s v="WB"/>
    <d v="2014-05-17T00:00:00"/>
    <x v="1"/>
    <d v="1899-12-30T11:39:00"/>
    <d v="1899-12-30T11:58:00"/>
    <x v="68"/>
    <n v="50.1"/>
    <n v="19"/>
    <x v="1"/>
    <n v="0"/>
    <n v="0"/>
    <n v="0"/>
    <x v="0"/>
    <x v="0"/>
  </r>
  <r>
    <s v="WB"/>
    <d v="2014-05-17T00:00:00"/>
    <x v="1"/>
    <d v="1899-12-30T12:53:00"/>
    <d v="1899-12-30T13:14:00"/>
    <x v="61"/>
    <n v="34.200000000000003"/>
    <n v="21"/>
    <x v="1"/>
    <n v="1"/>
    <n v="0"/>
    <n v="0"/>
    <x v="0"/>
    <x v="0"/>
  </r>
  <r>
    <s v="WB"/>
    <d v="2014-05-17T00:00:00"/>
    <x v="1"/>
    <d v="1899-12-30T13:43:00"/>
    <d v="1899-12-30T14:44:00"/>
    <x v="34"/>
    <n v="38.1"/>
    <n v="61"/>
    <x v="0"/>
    <n v="0"/>
    <n v="0"/>
    <n v="0"/>
    <x v="0"/>
    <x v="0"/>
  </r>
  <r>
    <s v="WB"/>
    <d v="2014-05-18T00:00:00"/>
    <x v="1"/>
    <d v="1899-12-30T10:12:00"/>
    <d v="1899-12-30T11:37:00"/>
    <x v="124"/>
    <n v="23.2"/>
    <n v="85"/>
    <x v="2"/>
    <n v="0"/>
    <n v="0"/>
    <n v="0"/>
    <x v="0"/>
    <x v="0"/>
  </r>
  <r>
    <s v="WB"/>
    <d v="2014-05-18T00:00:00"/>
    <x v="1"/>
    <d v="1899-12-30T12:06:00"/>
    <d v="1899-12-30T12:26:00"/>
    <x v="23"/>
    <n v="43.5"/>
    <n v="20"/>
    <x v="1"/>
    <n v="0"/>
    <n v="0"/>
    <n v="0"/>
    <x v="0"/>
    <x v="0"/>
  </r>
  <r>
    <s v="WB"/>
    <d v="2014-05-18T00:00:00"/>
    <x v="1"/>
    <d v="1899-12-30T13:29:00"/>
    <d v="1899-12-30T15:03:00"/>
    <x v="127"/>
    <n v="33.200000000000003"/>
    <n v="94"/>
    <x v="2"/>
    <n v="1"/>
    <n v="0"/>
    <n v="1"/>
    <x v="0"/>
    <x v="1"/>
  </r>
  <r>
    <s v="WB"/>
    <d v="2014-05-18T00:00:00"/>
    <x v="2"/>
    <d v="1899-12-30T14:00:00"/>
    <d v="1899-12-30T14:46:00"/>
    <x v="57"/>
    <n v="41.9"/>
    <n v="92"/>
    <x v="0"/>
    <n v="0"/>
    <n v="0"/>
    <n v="0"/>
    <x v="0"/>
    <x v="0"/>
  </r>
  <r>
    <s v="WB"/>
    <d v="2014-05-18T00:00:00"/>
    <x v="1"/>
    <d v="1899-12-30T14:04:00"/>
    <d v="1899-12-30T14:34:00"/>
    <x v="36"/>
    <n v="39.9"/>
    <n v="30"/>
    <x v="1"/>
    <n v="0"/>
    <n v="0"/>
    <n v="0"/>
    <x v="0"/>
    <x v="0"/>
  </r>
  <r>
    <s v="WB"/>
    <d v="2014-05-19T00:00:00"/>
    <x v="0"/>
    <s v="not found"/>
    <d v="1899-12-30T00:00:00"/>
    <x v="38"/>
    <n v="0"/>
    <n v="0"/>
    <x v="3"/>
    <n v="0"/>
    <n v="0"/>
    <n v="0"/>
    <x v="0"/>
    <x v="0"/>
  </r>
  <r>
    <s v="WB"/>
    <d v="2014-05-19T00:00:00"/>
    <x v="0"/>
    <s v="not found"/>
    <d v="1899-12-30T00:00:00"/>
    <x v="38"/>
    <n v="0"/>
    <n v="0"/>
    <x v="3"/>
    <n v="0"/>
    <n v="0"/>
    <n v="0"/>
    <x v="0"/>
    <x v="0"/>
  </r>
  <r>
    <s v="WB"/>
    <d v="2014-05-19T00:00:00"/>
    <x v="1"/>
    <d v="1899-12-30T01:20:00"/>
    <d v="1899-12-30T02:08:00"/>
    <x v="0"/>
    <n v="36.9"/>
    <n v="48"/>
    <x v="0"/>
    <n v="0"/>
    <n v="0"/>
    <n v="0"/>
    <x v="0"/>
    <x v="0"/>
  </r>
  <r>
    <s v="WB"/>
    <d v="2014-05-19T00:00:00"/>
    <x v="1"/>
    <d v="1899-12-30T08:59:00"/>
    <d v="1899-12-30T09:42:00"/>
    <x v="12"/>
    <n v="14.2"/>
    <n v="43"/>
    <x v="1"/>
    <n v="0"/>
    <n v="1"/>
    <n v="0"/>
    <x v="0"/>
    <x v="0"/>
  </r>
  <r>
    <s v="WB"/>
    <d v="2014-05-20T00:00:00"/>
    <x v="4"/>
    <d v="1899-12-30T01:05:00"/>
    <d v="1899-12-30T01:26:00"/>
    <x v="61"/>
    <n v="5.9"/>
    <n v="105"/>
    <x v="1"/>
    <n v="0"/>
    <n v="0"/>
    <n v="0"/>
    <x v="0"/>
    <x v="0"/>
  </r>
  <r>
    <s v="WB"/>
    <d v="2014-05-20T00:00:00"/>
    <x v="1"/>
    <d v="1899-12-30T02:07:00"/>
    <d v="1899-12-30T02:27:00"/>
    <x v="23"/>
    <n v="9.4"/>
    <n v="20"/>
    <x v="1"/>
    <n v="0"/>
    <n v="0"/>
    <n v="0"/>
    <x v="0"/>
    <x v="0"/>
  </r>
  <r>
    <s v="WB"/>
    <d v="2014-05-20T00:00:00"/>
    <x v="1"/>
    <d v="1899-12-30T07:29:00"/>
    <d v="1899-12-30T08:08:00"/>
    <x v="15"/>
    <n v="40.9"/>
    <n v="39"/>
    <x v="1"/>
    <n v="0"/>
    <n v="1"/>
    <n v="0"/>
    <x v="0"/>
    <x v="0"/>
  </r>
  <r>
    <s v="WB"/>
    <d v="2014-05-21T00:00:00"/>
    <x v="3"/>
    <d v="1899-12-30T05:08:00"/>
    <d v="1899-12-30T06:15:00"/>
    <x v="123"/>
    <n v="36.200000000000003"/>
    <n v="201"/>
    <x v="0"/>
    <n v="0"/>
    <n v="1"/>
    <n v="0"/>
    <x v="0"/>
    <x v="0"/>
  </r>
  <r>
    <s v="WB"/>
    <d v="2014-05-21T00:00:00"/>
    <x v="1"/>
    <d v="1899-12-30T08:54:00"/>
    <d v="1899-12-30T09:59:00"/>
    <x v="128"/>
    <n v="40.9"/>
    <n v="65"/>
    <x v="0"/>
    <n v="0"/>
    <n v="1"/>
    <n v="0"/>
    <x v="0"/>
    <x v="0"/>
  </r>
  <r>
    <s v="WB"/>
    <d v="2014-05-21T00:00:00"/>
    <x v="1"/>
    <d v="1899-12-30T09:48:00"/>
    <d v="1899-12-30T10:06:00"/>
    <x v="48"/>
    <n v="32.5"/>
    <n v="18"/>
    <x v="1"/>
    <n v="1"/>
    <n v="1"/>
    <n v="0"/>
    <x v="1"/>
    <x v="0"/>
  </r>
  <r>
    <s v="WB"/>
    <d v="2014-05-22T00:00:00"/>
    <x v="1"/>
    <d v="1899-12-30T12:10:00"/>
    <d v="1899-12-30T12:26:00"/>
    <x v="19"/>
    <n v="35.200000000000003"/>
    <n v="16"/>
    <x v="1"/>
    <n v="1"/>
    <n v="0"/>
    <n v="0"/>
    <x v="0"/>
    <x v="0"/>
  </r>
  <r>
    <s v="WB"/>
    <d v="2014-05-23T00:00:00"/>
    <x v="1"/>
    <d v="1899-12-30T15:38:00"/>
    <d v="1899-12-30T15:53:00"/>
    <x v="35"/>
    <n v="11.1"/>
    <n v="15"/>
    <x v="1"/>
    <n v="0"/>
    <n v="0"/>
    <n v="1"/>
    <x v="0"/>
    <x v="0"/>
  </r>
  <r>
    <s v="WB"/>
    <d v="2014-05-24T00:00:00"/>
    <x v="1"/>
    <d v="1899-12-30T07:35:00"/>
    <d v="1899-12-30T08:21:00"/>
    <x v="57"/>
    <n v="35"/>
    <n v="46"/>
    <x v="0"/>
    <n v="1"/>
    <n v="1"/>
    <n v="0"/>
    <x v="1"/>
    <x v="0"/>
  </r>
  <r>
    <s v="WB"/>
    <d v="2014-05-24T00:00:00"/>
    <x v="1"/>
    <d v="1899-12-30T09:38:00"/>
    <d v="1899-12-30T09:55:00"/>
    <x v="33"/>
    <n v="26.3"/>
    <n v="17"/>
    <x v="1"/>
    <n v="1"/>
    <n v="1"/>
    <n v="0"/>
    <x v="1"/>
    <x v="0"/>
  </r>
  <r>
    <s v="WB"/>
    <d v="2014-05-24T00:00:00"/>
    <x v="1"/>
    <d v="1899-12-30T10:08:00"/>
    <d v="1899-12-30T10:36:00"/>
    <x v="28"/>
    <n v="31.1"/>
    <n v="28"/>
    <x v="1"/>
    <n v="1"/>
    <n v="0"/>
    <n v="0"/>
    <x v="0"/>
    <x v="0"/>
  </r>
  <r>
    <s v="WB"/>
    <d v="2014-05-24T00:00:00"/>
    <x v="1"/>
    <d v="1899-12-30T12:10:00"/>
    <d v="1899-12-30T13:31:00"/>
    <x v="45"/>
    <n v="35.200000000000003"/>
    <n v="81"/>
    <x v="2"/>
    <n v="1"/>
    <n v="0"/>
    <n v="0"/>
    <x v="0"/>
    <x v="0"/>
  </r>
  <r>
    <s v="WB"/>
    <d v="2014-05-24T00:00:00"/>
    <x v="1"/>
    <d v="1899-12-30T12:27:00"/>
    <d v="1899-12-30T13:17:00"/>
    <x v="53"/>
    <n v="39.1"/>
    <n v="50"/>
    <x v="0"/>
    <n v="0"/>
    <n v="0"/>
    <n v="0"/>
    <x v="0"/>
    <x v="0"/>
  </r>
  <r>
    <s v="WB"/>
    <d v="2014-05-25T00:00:00"/>
    <x v="1"/>
    <d v="1899-12-30T01:46:00"/>
    <d v="1899-12-30T02:34:00"/>
    <x v="0"/>
    <n v="24.9"/>
    <n v="48"/>
    <x v="0"/>
    <n v="0"/>
    <n v="0"/>
    <n v="0"/>
    <x v="0"/>
    <x v="0"/>
  </r>
  <r>
    <s v="WB"/>
    <d v="2014-05-25T00:00:00"/>
    <x v="1"/>
    <d v="1899-12-30T15:04:00"/>
    <d v="1899-12-30T16:16:00"/>
    <x v="81"/>
    <n v="5.5"/>
    <n v="72"/>
    <x v="0"/>
    <n v="0"/>
    <n v="0"/>
    <n v="1"/>
    <x v="0"/>
    <x v="0"/>
  </r>
  <r>
    <s v="WB"/>
    <d v="2014-05-25T00:00:00"/>
    <x v="1"/>
    <d v="1899-12-30T15:48:00"/>
    <d v="1899-12-30T16:09:00"/>
    <x v="61"/>
    <n v="24.6"/>
    <n v="21"/>
    <x v="1"/>
    <n v="0"/>
    <n v="0"/>
    <n v="1"/>
    <x v="0"/>
    <x v="0"/>
  </r>
  <r>
    <s v="WB"/>
    <d v="2014-05-26T00:00:00"/>
    <x v="1"/>
    <d v="1899-12-30T15:05:00"/>
    <d v="1899-12-30T15:38:00"/>
    <x v="9"/>
    <n v="48.4"/>
    <n v="33"/>
    <x v="1"/>
    <n v="0"/>
    <n v="0"/>
    <n v="1"/>
    <x v="0"/>
    <x v="0"/>
  </r>
  <r>
    <s v="WB"/>
    <d v="2014-05-27T00:00:00"/>
    <x v="0"/>
    <s v="not found"/>
    <d v="1899-12-30T00:00:00"/>
    <x v="38"/>
    <n v="0"/>
    <n v="0"/>
    <x v="3"/>
    <n v="0"/>
    <n v="0"/>
    <n v="0"/>
    <x v="0"/>
    <x v="0"/>
  </r>
  <r>
    <s v="WB"/>
    <d v="2014-05-27T00:00:00"/>
    <x v="1"/>
    <d v="1899-12-30T08:34:00"/>
    <d v="1899-12-30T09:25:00"/>
    <x v="55"/>
    <n v="48.4"/>
    <n v="51"/>
    <x v="0"/>
    <n v="0"/>
    <n v="1"/>
    <n v="0"/>
    <x v="0"/>
    <x v="0"/>
  </r>
  <r>
    <s v="WB"/>
    <d v="2014-05-29T00:00:00"/>
    <x v="0"/>
    <s v="not found"/>
    <d v="1899-12-30T00:00:00"/>
    <x v="38"/>
    <n v="0"/>
    <n v="0"/>
    <x v="3"/>
    <n v="0"/>
    <n v="0"/>
    <n v="0"/>
    <x v="0"/>
    <x v="0"/>
  </r>
  <r>
    <s v="WB"/>
    <d v="2014-05-29T00:00:00"/>
    <x v="1"/>
    <d v="1899-12-30T12:26:00"/>
    <d v="1899-12-30T13:05:00"/>
    <x v="15"/>
    <n v="9.4"/>
    <n v="39"/>
    <x v="1"/>
    <n v="0"/>
    <n v="0"/>
    <n v="0"/>
    <x v="0"/>
    <x v="0"/>
  </r>
  <r>
    <s v="WB"/>
    <d v="2014-05-29T00:00:00"/>
    <x v="1"/>
    <d v="1899-12-30T12:54:00"/>
    <d v="1899-12-30T13:11:00"/>
    <x v="33"/>
    <n v="31.1"/>
    <n v="17"/>
    <x v="1"/>
    <n v="1"/>
    <n v="0"/>
    <n v="0"/>
    <x v="0"/>
    <x v="0"/>
  </r>
  <r>
    <s v="WB"/>
    <d v="2014-05-29T00:00:00"/>
    <x v="1"/>
    <d v="1899-12-30T14:42:00"/>
    <d v="1899-12-30T14:59:00"/>
    <x v="33"/>
    <n v="27.4"/>
    <n v="17"/>
    <x v="1"/>
    <n v="1"/>
    <n v="0"/>
    <n v="0"/>
    <x v="0"/>
    <x v="0"/>
  </r>
  <r>
    <s v="WB"/>
    <d v="2014-05-30T00:00:00"/>
    <x v="0"/>
    <s v="not found"/>
    <d v="1899-12-30T00:00:00"/>
    <x v="38"/>
    <n v="0"/>
    <n v="0"/>
    <x v="3"/>
    <n v="0"/>
    <n v="0"/>
    <n v="0"/>
    <x v="0"/>
    <x v="0"/>
  </r>
  <r>
    <s v="WB"/>
    <d v="2014-05-30T00:00:00"/>
    <x v="0"/>
    <s v="not found"/>
    <d v="1899-12-30T00:00:00"/>
    <x v="38"/>
    <n v="0"/>
    <n v="0"/>
    <x v="3"/>
    <n v="0"/>
    <n v="0"/>
    <n v="0"/>
    <x v="0"/>
    <x v="0"/>
  </r>
  <r>
    <s v="WB"/>
    <d v="2014-05-30T00:00:00"/>
    <x v="1"/>
    <d v="1899-12-30T14:06:00"/>
    <d v="1899-12-30T14:28:00"/>
    <x v="70"/>
    <n v="33.200000000000003"/>
    <n v="22"/>
    <x v="1"/>
    <n v="1"/>
    <n v="0"/>
    <n v="0"/>
    <x v="0"/>
    <x v="0"/>
  </r>
  <r>
    <s v="WB"/>
    <d v="2014-05-31T00:00:00"/>
    <x v="1"/>
    <d v="1899-12-30T14:46:00"/>
    <d v="1899-12-30T15:04:00"/>
    <x v="48"/>
    <n v="34.200000000000003"/>
    <n v="18"/>
    <x v="1"/>
    <n v="1"/>
    <n v="0"/>
    <n v="1"/>
    <x v="0"/>
    <x v="1"/>
  </r>
  <r>
    <s v="WB"/>
    <d v="2014-05-31T00:00:00"/>
    <x v="1"/>
    <d v="1899-12-30T15:56:00"/>
    <d v="1899-12-30T16:43:00"/>
    <x v="16"/>
    <n v="39.200000000000003"/>
    <n v="47"/>
    <x v="0"/>
    <n v="0"/>
    <n v="0"/>
    <n v="1"/>
    <x v="0"/>
    <x v="0"/>
  </r>
  <r>
    <s v="EB"/>
    <d v="2014-01-01T00:00:00"/>
    <x v="2"/>
    <d v="1899-12-30T13:42:00"/>
    <d v="1899-12-30T14:36:00"/>
    <x v="69"/>
    <n v="41.9"/>
    <n v="108"/>
    <x v="0"/>
    <n v="0"/>
    <n v="0"/>
    <n v="0"/>
    <x v="0"/>
    <x v="0"/>
  </r>
  <r>
    <s v="EB"/>
    <d v="2014-01-01T00:00:00"/>
    <x v="0"/>
    <d v="1899-12-30T15:28:00"/>
    <d v="1899-12-30T16:05:00"/>
    <x v="3"/>
    <n v="4.0999999999999996"/>
    <n v="0"/>
    <x v="1"/>
    <n v="0"/>
    <n v="0"/>
    <n v="1"/>
    <x v="0"/>
    <x v="0"/>
  </r>
  <r>
    <s v="EB"/>
    <d v="2014-01-02T00:00:00"/>
    <x v="1"/>
    <d v="1899-12-30T17:49:00"/>
    <d v="1899-12-30T18:08:00"/>
    <x v="68"/>
    <n v="26.9"/>
    <n v="19"/>
    <x v="1"/>
    <n v="1"/>
    <n v="0"/>
    <n v="1"/>
    <x v="0"/>
    <x v="1"/>
  </r>
  <r>
    <s v="EB"/>
    <d v="2014-01-02T00:00:00"/>
    <x v="1"/>
    <d v="1899-12-30T09:35:00"/>
    <d v="1899-12-30T14:04:00"/>
    <x v="129"/>
    <n v="15.6"/>
    <n v="269"/>
    <x v="2"/>
    <n v="0"/>
    <n v="1"/>
    <n v="0"/>
    <x v="0"/>
    <x v="0"/>
  </r>
  <r>
    <s v="EB"/>
    <d v="2014-01-06T00:00:00"/>
    <x v="1"/>
    <d v="1899-12-30T16:30:00"/>
    <d v="1899-12-30T16:55:00"/>
    <x v="29"/>
    <n v="40.4"/>
    <n v="25"/>
    <x v="1"/>
    <n v="0"/>
    <n v="0"/>
    <n v="1"/>
    <x v="0"/>
    <x v="0"/>
  </r>
  <r>
    <s v="EB"/>
    <d v="2014-01-06T00:00:00"/>
    <x v="1"/>
    <d v="1899-12-30T17:15:00"/>
    <d v="1899-12-30T17:35:00"/>
    <x v="23"/>
    <n v="35.5"/>
    <n v="20"/>
    <x v="1"/>
    <n v="1"/>
    <n v="0"/>
    <n v="1"/>
    <x v="0"/>
    <x v="1"/>
  </r>
  <r>
    <s v="EB"/>
    <d v="2014-01-07T00:00:00"/>
    <x v="4"/>
    <d v="1899-12-30T07:33:00"/>
    <d v="1899-12-30T08:44:00"/>
    <x v="130"/>
    <n v="32.200000000000003"/>
    <n v="355"/>
    <x v="0"/>
    <n v="1"/>
    <n v="1"/>
    <n v="0"/>
    <x v="1"/>
    <x v="0"/>
  </r>
  <r>
    <s v="EB"/>
    <d v="2014-01-07T00:00:00"/>
    <x v="1"/>
    <d v="1899-12-30T07:45:00"/>
    <d v="1899-12-30T08:08:00"/>
    <x v="52"/>
    <n v="16.8"/>
    <n v="23"/>
    <x v="1"/>
    <n v="0"/>
    <n v="1"/>
    <n v="0"/>
    <x v="0"/>
    <x v="0"/>
  </r>
  <r>
    <s v="EB"/>
    <d v="2014-01-07T00:00:00"/>
    <x v="2"/>
    <d v="1899-12-30T21:11:00"/>
    <d v="1899-12-30T22:13:00"/>
    <x v="2"/>
    <n v="41.9"/>
    <n v="124"/>
    <x v="0"/>
    <n v="0"/>
    <n v="0"/>
    <n v="0"/>
    <x v="0"/>
    <x v="0"/>
  </r>
  <r>
    <s v="EB"/>
    <d v="2014-01-08T00:00:00"/>
    <x v="1"/>
    <d v="1899-12-30T14:50:00"/>
    <d v="1899-12-30T16:34:00"/>
    <x v="131"/>
    <n v="39.200000000000003"/>
    <n v="104"/>
    <x v="2"/>
    <n v="0"/>
    <n v="0"/>
    <n v="1"/>
    <x v="0"/>
    <x v="0"/>
  </r>
  <r>
    <s v="EB"/>
    <d v="2014-01-08T00:00:00"/>
    <x v="0"/>
    <d v="1899-12-30T17:55:00"/>
    <d v="1899-12-30T18:00:00"/>
    <x v="132"/>
    <n v="31.1"/>
    <n v="0"/>
    <x v="3"/>
    <n v="1"/>
    <n v="0"/>
    <n v="1"/>
    <x v="0"/>
    <x v="1"/>
  </r>
  <r>
    <s v="EB"/>
    <d v="2014-01-08T00:00:00"/>
    <x v="2"/>
    <d v="1899-12-30T16:23:00"/>
    <d v="1899-12-30T17:20:00"/>
    <x v="5"/>
    <n v="19.899999999999999"/>
    <n v="114"/>
    <x v="0"/>
    <n v="0"/>
    <n v="0"/>
    <n v="1"/>
    <x v="0"/>
    <x v="0"/>
  </r>
  <r>
    <s v="EB"/>
    <d v="2014-01-08T00:00:00"/>
    <x v="1"/>
    <d v="1899-12-30T20:42:00"/>
    <d v="1899-12-30T20:59:00"/>
    <x v="33"/>
    <n v="29.8"/>
    <n v="17"/>
    <x v="1"/>
    <n v="1"/>
    <n v="0"/>
    <n v="0"/>
    <x v="0"/>
    <x v="0"/>
  </r>
  <r>
    <s v="EB"/>
    <d v="2014-01-09T00:00:00"/>
    <x v="0"/>
    <d v="1899-12-30T07:32:00"/>
    <d v="1899-12-30T08:09:00"/>
    <x v="3"/>
    <n v="31.1"/>
    <n v="0"/>
    <x v="1"/>
    <n v="1"/>
    <n v="1"/>
    <n v="0"/>
    <x v="1"/>
    <x v="0"/>
  </r>
  <r>
    <s v="EB"/>
    <d v="2014-01-09T00:00:00"/>
    <x v="1"/>
    <d v="1899-12-30T17:44:00"/>
    <d v="1899-12-30T18:10:00"/>
    <x v="17"/>
    <n v="51.9"/>
    <n v="26"/>
    <x v="1"/>
    <n v="0"/>
    <n v="0"/>
    <n v="1"/>
    <x v="0"/>
    <x v="0"/>
  </r>
  <r>
    <s v="EB"/>
    <d v="2014-01-09T00:00:00"/>
    <x v="1"/>
    <d v="1899-12-30T19:59:00"/>
    <d v="1899-12-30T20:17:00"/>
    <x v="48"/>
    <n v="44.5"/>
    <n v="18"/>
    <x v="1"/>
    <n v="0"/>
    <n v="0"/>
    <n v="1"/>
    <x v="0"/>
    <x v="0"/>
  </r>
  <r>
    <s v="EB"/>
    <d v="2014-01-10T00:00:00"/>
    <x v="1"/>
    <d v="1899-12-30T16:54:00"/>
    <d v="1899-12-30T17:12:00"/>
    <x v="48"/>
    <n v="28.4"/>
    <n v="18"/>
    <x v="1"/>
    <n v="1"/>
    <n v="0"/>
    <n v="1"/>
    <x v="0"/>
    <x v="1"/>
  </r>
  <r>
    <s v="EB"/>
    <d v="2014-01-10T00:00:00"/>
    <x v="2"/>
    <d v="1899-12-30T17:10:00"/>
    <d v="1899-12-30T17:52:00"/>
    <x v="49"/>
    <n v="26.3"/>
    <n v="84"/>
    <x v="1"/>
    <n v="1"/>
    <n v="0"/>
    <n v="1"/>
    <x v="0"/>
    <x v="1"/>
  </r>
  <r>
    <s v="EB"/>
    <d v="2014-01-10T00:00:00"/>
    <x v="1"/>
    <d v="1956-08-01T00:00:00"/>
    <d v="1956-08-01T00:21:00"/>
    <x v="61"/>
    <n v="23.2"/>
    <n v="21"/>
    <x v="1"/>
    <n v="0"/>
    <n v="0"/>
    <n v="0"/>
    <x v="0"/>
    <x v="0"/>
  </r>
  <r>
    <s v="EB"/>
    <d v="2014-01-13T00:00:00"/>
    <x v="0"/>
    <s v="Nothing"/>
    <d v="1899-12-30T00:00:00"/>
    <x v="38"/>
    <n v="0"/>
    <n v="0"/>
    <x v="3"/>
    <n v="0"/>
    <n v="0"/>
    <n v="0"/>
    <x v="0"/>
    <x v="0"/>
  </r>
  <r>
    <s v="EB"/>
    <d v="2014-01-14T00:00:00"/>
    <x v="3"/>
    <d v="1899-12-30T15:02:00"/>
    <d v="1899-12-30T15:49:00"/>
    <x v="16"/>
    <n v="33.200000000000003"/>
    <n v="141"/>
    <x v="0"/>
    <n v="1"/>
    <n v="0"/>
    <n v="1"/>
    <x v="0"/>
    <x v="1"/>
  </r>
  <r>
    <s v="EB"/>
    <d v="2014-01-15T00:00:00"/>
    <x v="1"/>
    <d v="1899-12-30T15:59:00"/>
    <d v="1899-12-30T16:45:00"/>
    <x v="57"/>
    <n v="35"/>
    <n v="46"/>
    <x v="0"/>
    <n v="1"/>
    <n v="0"/>
    <n v="1"/>
    <x v="0"/>
    <x v="1"/>
  </r>
  <r>
    <s v="EB"/>
    <d v="2014-01-15T00:00:00"/>
    <x v="1"/>
    <d v="1899-12-30T17:58:00"/>
    <d v="1899-12-30T18:09:00"/>
    <x v="133"/>
    <n v="36.6"/>
    <n v="11"/>
    <x v="3"/>
    <n v="0"/>
    <n v="0"/>
    <n v="1"/>
    <x v="0"/>
    <x v="0"/>
  </r>
  <r>
    <s v="EB"/>
    <d v="2014-01-15T00:00:00"/>
    <x v="2"/>
    <d v="1899-12-30T19:16:00"/>
    <d v="1899-12-30T19:32:00"/>
    <x v="19"/>
    <n v="25.2"/>
    <n v="32"/>
    <x v="1"/>
    <n v="1"/>
    <n v="0"/>
    <n v="1"/>
    <x v="0"/>
    <x v="1"/>
  </r>
  <r>
    <s v="EB"/>
    <d v="2014-01-15T00:00:00"/>
    <x v="2"/>
    <d v="1899-12-30T17:05:00"/>
    <d v="1899-12-30T18:47:00"/>
    <x v="26"/>
    <n v="20.6"/>
    <n v="204"/>
    <x v="2"/>
    <n v="0"/>
    <n v="0"/>
    <n v="1"/>
    <x v="0"/>
    <x v="0"/>
  </r>
  <r>
    <s v="EB"/>
    <d v="2014-01-16T00:00:00"/>
    <x v="1"/>
    <d v="1899-12-30T08:17:00"/>
    <d v="1899-12-30T08:50:00"/>
    <x v="9"/>
    <n v="36.6"/>
    <n v="33"/>
    <x v="1"/>
    <n v="0"/>
    <n v="1"/>
    <n v="0"/>
    <x v="0"/>
    <x v="0"/>
  </r>
  <r>
    <s v="EB"/>
    <d v="2014-01-16T00:00:00"/>
    <x v="2"/>
    <d v="1899-12-30T16:06:00"/>
    <d v="1899-12-30T17:02:00"/>
    <x v="71"/>
    <n v="45.8"/>
    <n v="112"/>
    <x v="0"/>
    <n v="0"/>
    <n v="0"/>
    <n v="1"/>
    <x v="0"/>
    <x v="0"/>
  </r>
  <r>
    <s v="EB"/>
    <d v="2014-01-16T00:00:00"/>
    <x v="1"/>
    <d v="1899-12-30T17:35:00"/>
    <d v="1899-12-30T18:20:00"/>
    <x v="85"/>
    <n v="35.6"/>
    <n v="45"/>
    <x v="0"/>
    <n v="1"/>
    <n v="0"/>
    <n v="1"/>
    <x v="0"/>
    <x v="1"/>
  </r>
  <r>
    <s v="EB"/>
    <d v="2014-01-16T00:00:00"/>
    <x v="1"/>
    <d v="1899-12-30T21:39:00"/>
    <d v="1899-12-30T22:12:00"/>
    <x v="9"/>
    <n v="35.5"/>
    <n v="33"/>
    <x v="1"/>
    <n v="1"/>
    <n v="0"/>
    <n v="0"/>
    <x v="0"/>
    <x v="0"/>
  </r>
  <r>
    <s v="EB"/>
    <d v="2014-01-16T00:00:00"/>
    <x v="1"/>
    <d v="1899-12-30T17:54:00"/>
    <d v="1899-12-30T18:40:00"/>
    <x v="57"/>
    <n v="41.1"/>
    <n v="46"/>
    <x v="0"/>
    <n v="0"/>
    <n v="0"/>
    <n v="1"/>
    <x v="0"/>
    <x v="0"/>
  </r>
  <r>
    <s v="EB"/>
    <d v="2014-01-17T00:00:00"/>
    <x v="1"/>
    <d v="1899-12-30T18:56:00"/>
    <d v="1899-12-30T20:10:00"/>
    <x v="134"/>
    <n v="33.200000000000003"/>
    <n v="74"/>
    <x v="0"/>
    <n v="1"/>
    <n v="0"/>
    <n v="1"/>
    <x v="0"/>
    <x v="1"/>
  </r>
  <r>
    <s v="EB"/>
    <d v="2014-01-17T00:00:00"/>
    <x v="1"/>
    <d v="1899-12-30T18:07:00"/>
    <d v="1899-12-30T18:52:00"/>
    <x v="85"/>
    <n v="16.8"/>
    <n v="45"/>
    <x v="0"/>
    <n v="0"/>
    <n v="0"/>
    <n v="1"/>
    <x v="0"/>
    <x v="0"/>
  </r>
  <r>
    <s v="EB"/>
    <d v="2014-01-17T00:00:00"/>
    <x v="1"/>
    <d v="1899-12-30T14:14:00"/>
    <d v="1899-12-30T14:29:00"/>
    <x v="35"/>
    <n v="38.1"/>
    <n v="15"/>
    <x v="1"/>
    <n v="0"/>
    <n v="0"/>
    <n v="0"/>
    <x v="0"/>
    <x v="0"/>
  </r>
  <r>
    <s v="EB"/>
    <d v="2014-01-17T00:00:00"/>
    <x v="1"/>
    <d v="1899-12-30T20:14:00"/>
    <d v="1899-12-30T21:07:00"/>
    <x v="46"/>
    <n v="29.8"/>
    <n v="53"/>
    <x v="0"/>
    <n v="1"/>
    <n v="0"/>
    <n v="0"/>
    <x v="0"/>
    <x v="0"/>
  </r>
  <r>
    <s v="EB"/>
    <d v="2014-01-17T00:00:00"/>
    <x v="1"/>
    <d v="1899-12-30T17:04:00"/>
    <d v="1899-12-30T18:41:00"/>
    <x v="135"/>
    <n v="39.9"/>
    <n v="97"/>
    <x v="2"/>
    <n v="0"/>
    <n v="0"/>
    <n v="1"/>
    <x v="0"/>
    <x v="0"/>
  </r>
  <r>
    <s v="EB"/>
    <d v="2014-01-20T00:00:00"/>
    <x v="1"/>
    <d v="1899-12-30T18:23:00"/>
    <d v="1899-12-30T19:20:00"/>
    <x v="5"/>
    <n v="36.200000000000003"/>
    <n v="57"/>
    <x v="0"/>
    <n v="0"/>
    <n v="0"/>
    <n v="1"/>
    <x v="0"/>
    <x v="0"/>
  </r>
  <r>
    <s v="EB"/>
    <d v="2014-01-20T00:00:00"/>
    <x v="1"/>
    <d v="1899-12-30T11:57:00"/>
    <d v="1899-12-30T12:18:00"/>
    <x v="61"/>
    <n v="47.4"/>
    <n v="21"/>
    <x v="1"/>
    <n v="0"/>
    <n v="0"/>
    <n v="0"/>
    <x v="0"/>
    <x v="0"/>
  </r>
  <r>
    <s v="EB"/>
    <d v="2014-01-20T00:00:00"/>
    <x v="1"/>
    <d v="1899-12-30T16:45:00"/>
    <d v="1899-12-30T17:05:00"/>
    <x v="23"/>
    <n v="36.200000000000003"/>
    <n v="20"/>
    <x v="1"/>
    <n v="0"/>
    <n v="0"/>
    <n v="1"/>
    <x v="0"/>
    <x v="0"/>
  </r>
  <r>
    <s v="EB"/>
    <d v="2014-01-20T00:00:00"/>
    <x v="0"/>
    <d v="1899-12-30T15:20:00"/>
    <d v="1899-12-30T15:48:00"/>
    <x v="28"/>
    <n v="20.9"/>
    <n v="0"/>
    <x v="1"/>
    <n v="0"/>
    <n v="0"/>
    <n v="1"/>
    <x v="0"/>
    <x v="0"/>
  </r>
  <r>
    <s v="EB"/>
    <d v="2014-01-21T00:00:00"/>
    <x v="0"/>
    <s v="Nothing"/>
    <d v="1899-12-30T00:00:00"/>
    <x v="38"/>
    <n v="0"/>
    <n v="0"/>
    <x v="3"/>
    <n v="0"/>
    <n v="0"/>
    <n v="0"/>
    <x v="0"/>
    <x v="0"/>
  </r>
  <r>
    <s v="EB"/>
    <d v="2014-01-22T00:00:00"/>
    <x v="1"/>
    <d v="1899-12-30T18:09:00"/>
    <d v="1899-12-30T18:55:00"/>
    <x v="57"/>
    <n v="39.9"/>
    <n v="46"/>
    <x v="0"/>
    <n v="0"/>
    <n v="0"/>
    <n v="1"/>
    <x v="0"/>
    <x v="0"/>
  </r>
  <r>
    <s v="EB"/>
    <d v="2014-01-22T00:00:00"/>
    <x v="1"/>
    <d v="1899-12-30T08:01:00"/>
    <d v="1899-12-30T08:44:00"/>
    <x v="12"/>
    <n v="4.0999999999999996"/>
    <n v="43"/>
    <x v="1"/>
    <n v="0"/>
    <n v="1"/>
    <n v="0"/>
    <x v="0"/>
    <x v="0"/>
  </r>
  <r>
    <s v="EB"/>
    <d v="2014-01-22T00:00:00"/>
    <x v="1"/>
    <d v="1899-12-30T19:46:00"/>
    <d v="1899-12-30T20:17:00"/>
    <x v="8"/>
    <n v="39.6"/>
    <n v="31"/>
    <x v="1"/>
    <n v="0"/>
    <n v="0"/>
    <n v="1"/>
    <x v="0"/>
    <x v="0"/>
  </r>
  <r>
    <s v="EB"/>
    <d v="2014-01-23T00:00:00"/>
    <x v="2"/>
    <d v="1899-12-30T16:24:00"/>
    <d v="1899-12-30T16:51:00"/>
    <x v="39"/>
    <n v="27.4"/>
    <n v="54"/>
    <x v="1"/>
    <n v="1"/>
    <n v="0"/>
    <n v="1"/>
    <x v="0"/>
    <x v="1"/>
  </r>
  <r>
    <s v="EB"/>
    <d v="2014-01-23T00:00:00"/>
    <x v="1"/>
    <d v="1899-12-30T07:22:00"/>
    <d v="1899-12-30T08:38:00"/>
    <x v="43"/>
    <n v="36.9"/>
    <n v="76"/>
    <x v="2"/>
    <n v="0"/>
    <n v="1"/>
    <n v="0"/>
    <x v="0"/>
    <x v="0"/>
  </r>
  <r>
    <s v="EB"/>
    <d v="2014-01-23T00:00:00"/>
    <x v="1"/>
    <d v="1899-12-30T07:18:00"/>
    <d v="1899-12-30T10:15:00"/>
    <x v="76"/>
    <n v="45.8"/>
    <n v="177"/>
    <x v="2"/>
    <n v="0"/>
    <n v="1"/>
    <n v="0"/>
    <x v="0"/>
    <x v="0"/>
  </r>
  <r>
    <s v="EB"/>
    <d v="2014-01-24T00:00:00"/>
    <x v="3"/>
    <d v="1899-12-30T19:28:00"/>
    <d v="1899-12-30T20:50:00"/>
    <x v="136"/>
    <n v="36.9"/>
    <n v="246"/>
    <x v="2"/>
    <n v="0"/>
    <n v="0"/>
    <n v="1"/>
    <x v="0"/>
    <x v="0"/>
  </r>
  <r>
    <s v="EB"/>
    <d v="2014-01-24T00:00:00"/>
    <x v="0"/>
    <d v="1899-12-30T12:28:00"/>
    <d v="1899-12-30T12:44:00"/>
    <x v="19"/>
    <n v="28.4"/>
    <n v="0"/>
    <x v="1"/>
    <n v="1"/>
    <n v="0"/>
    <n v="0"/>
    <x v="0"/>
    <x v="0"/>
  </r>
  <r>
    <s v="EB"/>
    <d v="2014-01-24T00:00:00"/>
    <x v="2"/>
    <d v="1899-12-30T01:43:00"/>
    <d v="1899-12-30T02:04:00"/>
    <x v="61"/>
    <n v="51.9"/>
    <n v="42"/>
    <x v="1"/>
    <n v="0"/>
    <n v="0"/>
    <n v="0"/>
    <x v="0"/>
    <x v="0"/>
  </r>
  <r>
    <s v="EB"/>
    <d v="2014-01-24T00:00:00"/>
    <x v="1"/>
    <d v="1899-12-30T21:11:00"/>
    <d v="1899-12-30T21:35:00"/>
    <x v="11"/>
    <n v="34.200000000000003"/>
    <n v="24"/>
    <x v="1"/>
    <n v="1"/>
    <n v="0"/>
    <n v="0"/>
    <x v="0"/>
    <x v="0"/>
  </r>
  <r>
    <s v="EB"/>
    <d v="2014-01-27T00:00:00"/>
    <x v="0"/>
    <s v="Not found"/>
    <d v="1899-12-30T00:00:00"/>
    <x v="38"/>
    <n v="0"/>
    <n v="0"/>
    <x v="3"/>
    <n v="0"/>
    <n v="0"/>
    <n v="0"/>
    <x v="0"/>
    <x v="0"/>
  </r>
  <r>
    <s v="EB"/>
    <d v="2014-01-27T00:00:00"/>
    <x v="1"/>
    <d v="1899-12-30T14:39:00"/>
    <d v="1899-12-30T17:55:00"/>
    <x v="137"/>
    <n v="20.6"/>
    <n v="196"/>
    <x v="2"/>
    <n v="0"/>
    <n v="0"/>
    <n v="1"/>
    <x v="0"/>
    <x v="0"/>
  </r>
  <r>
    <s v="EB"/>
    <d v="2014-01-27T00:00:00"/>
    <x v="0"/>
    <d v="1899-12-30T14:05:00"/>
    <d v="1899-12-30T15:12:00"/>
    <x v="123"/>
    <n v="33.200000000000003"/>
    <n v="0"/>
    <x v="0"/>
    <n v="1"/>
    <n v="0"/>
    <n v="1"/>
    <x v="0"/>
    <x v="1"/>
  </r>
  <r>
    <s v="EB"/>
    <d v="2014-01-27T00:00:00"/>
    <x v="1"/>
    <d v="1899-12-30T15:24:00"/>
    <d v="1899-12-30T15:56:00"/>
    <x v="51"/>
    <n v="19.899999999999999"/>
    <n v="32"/>
    <x v="1"/>
    <n v="0"/>
    <n v="0"/>
    <n v="1"/>
    <x v="0"/>
    <x v="0"/>
  </r>
  <r>
    <s v="EB"/>
    <d v="2014-01-27T00:00:00"/>
    <x v="1"/>
    <d v="1899-12-30T10:29:00"/>
    <d v="1899-12-30T10:46:00"/>
    <x v="33"/>
    <n v="1.9"/>
    <n v="17"/>
    <x v="1"/>
    <n v="0"/>
    <n v="0"/>
    <n v="0"/>
    <x v="0"/>
    <x v="0"/>
  </r>
  <r>
    <s v="EB"/>
    <d v="2014-01-28T00:00:00"/>
    <x v="1"/>
    <d v="1899-12-30T15:53:00"/>
    <d v="1899-12-30T17:00:00"/>
    <x v="123"/>
    <n v="36.200000000000003"/>
    <n v="67"/>
    <x v="0"/>
    <n v="0"/>
    <n v="0"/>
    <n v="1"/>
    <x v="0"/>
    <x v="0"/>
  </r>
  <r>
    <s v="EB"/>
    <d v="2014-01-29T00:00:00"/>
    <x v="1"/>
    <d v="1899-12-30T06:44:00"/>
    <d v="1899-12-30T07:22:00"/>
    <x v="10"/>
    <n v="51.9"/>
    <n v="38"/>
    <x v="1"/>
    <n v="0"/>
    <n v="1"/>
    <n v="0"/>
    <x v="0"/>
    <x v="0"/>
  </r>
  <r>
    <s v="EB"/>
    <d v="2014-01-29T00:00:00"/>
    <x v="0"/>
    <d v="1899-12-30T05:19:00"/>
    <d v="1899-12-30T05:47:00"/>
    <x v="28"/>
    <n v="37.9"/>
    <n v="0"/>
    <x v="1"/>
    <n v="0"/>
    <n v="1"/>
    <n v="0"/>
    <x v="0"/>
    <x v="0"/>
  </r>
  <r>
    <s v="EB"/>
    <d v="2014-01-30T00:00:00"/>
    <x v="2"/>
    <d v="1899-12-30T16:28:00"/>
    <d v="1899-12-30T17:01:00"/>
    <x v="9"/>
    <n v="41.9"/>
    <n v="66"/>
    <x v="1"/>
    <n v="0"/>
    <n v="0"/>
    <n v="1"/>
    <x v="0"/>
    <x v="0"/>
  </r>
  <r>
    <s v="EB"/>
    <d v="2014-01-30T00:00:00"/>
    <x v="2"/>
    <d v="1899-12-30T20:00:00"/>
    <d v="1899-12-30T21:13:00"/>
    <x v="122"/>
    <n v="23.2"/>
    <n v="146"/>
    <x v="0"/>
    <n v="0"/>
    <n v="0"/>
    <n v="0"/>
    <x v="0"/>
    <x v="0"/>
  </r>
  <r>
    <s v="EB"/>
    <d v="2014-01-30T00:00:00"/>
    <x v="1"/>
    <d v="1899-12-30T15:32:00"/>
    <d v="1899-12-30T15:47:00"/>
    <x v="35"/>
    <n v="36.200000000000003"/>
    <n v="15"/>
    <x v="1"/>
    <n v="0"/>
    <n v="0"/>
    <n v="1"/>
    <x v="0"/>
    <x v="0"/>
  </r>
  <r>
    <s v="EB"/>
    <d v="2014-01-30T00:00:00"/>
    <x v="0"/>
    <d v="1899-12-30T01:08:00"/>
    <d v="1899-12-30T01:24:00"/>
    <x v="19"/>
    <n v="35"/>
    <n v="0"/>
    <x v="1"/>
    <n v="1"/>
    <n v="0"/>
    <n v="0"/>
    <x v="0"/>
    <x v="0"/>
  </r>
  <r>
    <s v="EB"/>
    <d v="2014-01-30T00:00:00"/>
    <x v="1"/>
    <d v="1899-12-30T18:05:00"/>
    <d v="1899-12-30T18:29:00"/>
    <x v="11"/>
    <n v="34.200000000000003"/>
    <n v="24"/>
    <x v="1"/>
    <n v="1"/>
    <n v="0"/>
    <n v="1"/>
    <x v="0"/>
    <x v="1"/>
  </r>
  <r>
    <s v="EB"/>
    <d v="2014-01-30T00:00:00"/>
    <x v="0"/>
    <d v="1899-12-30T11:57:00"/>
    <d v="1899-12-30T12:27:00"/>
    <x v="36"/>
    <n v="39.6"/>
    <n v="0"/>
    <x v="1"/>
    <n v="0"/>
    <n v="0"/>
    <n v="0"/>
    <x v="0"/>
    <x v="0"/>
  </r>
  <r>
    <s v="EB"/>
    <d v="2014-01-30T00:00:00"/>
    <x v="2"/>
    <d v="1899-12-30T18:42:00"/>
    <d v="1899-12-30T19:00:00"/>
    <x v="48"/>
    <n v="23.7"/>
    <n v="36"/>
    <x v="1"/>
    <n v="0"/>
    <n v="0"/>
    <n v="1"/>
    <x v="0"/>
    <x v="0"/>
  </r>
  <r>
    <s v="EB"/>
    <d v="2014-01-31T00:00:00"/>
    <x v="1"/>
    <d v="1899-12-30T16:10:00"/>
    <d v="1899-12-30T18:04:00"/>
    <x v="88"/>
    <n v="5.9"/>
    <n v="114"/>
    <x v="2"/>
    <n v="0"/>
    <n v="0"/>
    <n v="1"/>
    <x v="0"/>
    <x v="0"/>
  </r>
  <r>
    <s v="EB"/>
    <d v="2014-02-03T00:00:00"/>
    <x v="2"/>
    <d v="1899-12-30T16:11:00"/>
    <d v="1899-12-30T16:45:00"/>
    <x v="24"/>
    <n v="48.8"/>
    <n v="68"/>
    <x v="1"/>
    <n v="0"/>
    <n v="0"/>
    <n v="1"/>
    <x v="0"/>
    <x v="0"/>
  </r>
  <r>
    <s v="EB"/>
    <d v="2014-02-03T00:00:00"/>
    <x v="1"/>
    <d v="1899-12-30T09:00:00"/>
    <d v="1899-12-30T09:17:00"/>
    <x v="33"/>
    <n v="26.3"/>
    <n v="17"/>
    <x v="1"/>
    <n v="1"/>
    <n v="1"/>
    <n v="0"/>
    <x v="1"/>
    <x v="0"/>
  </r>
  <r>
    <s v="EB"/>
    <d v="2014-02-04T00:00:00"/>
    <x v="1"/>
    <d v="1899-12-30T17:10:00"/>
    <d v="1899-12-30T17:23:00"/>
    <x v="138"/>
    <n v="38.1"/>
    <n v="13"/>
    <x v="3"/>
    <n v="0"/>
    <n v="0"/>
    <n v="1"/>
    <x v="0"/>
    <x v="0"/>
  </r>
  <r>
    <s v="EB"/>
    <d v="2014-02-04T00:00:00"/>
    <x v="1"/>
    <d v="1899-12-30T16:29:00"/>
    <d v="1899-12-30T16:50:00"/>
    <x v="61"/>
    <n v="45.8"/>
    <n v="21"/>
    <x v="1"/>
    <n v="0"/>
    <n v="0"/>
    <n v="1"/>
    <x v="0"/>
    <x v="0"/>
  </r>
  <r>
    <s v="EB"/>
    <d v="2014-02-05T00:00:00"/>
    <x v="0"/>
    <d v="1899-12-30T16:34:00"/>
    <d v="1899-12-30T16:46:00"/>
    <x v="139"/>
    <n v="48.4"/>
    <n v="0"/>
    <x v="3"/>
    <n v="0"/>
    <n v="0"/>
    <n v="1"/>
    <x v="0"/>
    <x v="0"/>
  </r>
  <r>
    <s v="EB"/>
    <d v="2014-02-05T00:00:00"/>
    <x v="1"/>
    <d v="1899-12-30T14:05:00"/>
    <d v="1899-12-30T14:37:00"/>
    <x v="51"/>
    <n v="24"/>
    <n v="32"/>
    <x v="1"/>
    <n v="0"/>
    <n v="0"/>
    <n v="0"/>
    <x v="0"/>
    <x v="0"/>
  </r>
  <r>
    <s v="EB"/>
    <d v="2014-02-05T00:00:00"/>
    <x v="1"/>
    <d v="1899-12-30T11:20:00"/>
    <d v="1899-12-30T11:37:00"/>
    <x v="33"/>
    <n v="42.2"/>
    <n v="17"/>
    <x v="1"/>
    <n v="0"/>
    <n v="0"/>
    <n v="0"/>
    <x v="0"/>
    <x v="0"/>
  </r>
  <r>
    <s v="EB"/>
    <d v="2014-02-06T00:00:00"/>
    <x v="1"/>
    <d v="1899-12-30T14:50:00"/>
    <d v="1899-12-30T15:20:00"/>
    <x v="36"/>
    <n v="40.9"/>
    <n v="30"/>
    <x v="1"/>
    <n v="0"/>
    <n v="0"/>
    <n v="1"/>
    <x v="0"/>
    <x v="0"/>
  </r>
  <r>
    <s v="EB"/>
    <d v="2014-02-06T00:00:00"/>
    <x v="2"/>
    <d v="1899-12-30T15:51:00"/>
    <d v="1899-12-30T17:16:00"/>
    <x v="124"/>
    <n v="7.2"/>
    <n v="170"/>
    <x v="2"/>
    <n v="0"/>
    <n v="0"/>
    <n v="1"/>
    <x v="0"/>
    <x v="0"/>
  </r>
  <r>
    <s v="EB"/>
    <d v="2014-02-06T00:00:00"/>
    <x v="1"/>
    <d v="1899-12-30T17:55:00"/>
    <d v="1899-12-30T18:15:00"/>
    <x v="23"/>
    <n v="23.2"/>
    <n v="20"/>
    <x v="1"/>
    <n v="0"/>
    <n v="0"/>
    <n v="1"/>
    <x v="0"/>
    <x v="0"/>
  </r>
  <r>
    <s v="EB"/>
    <d v="2014-02-06T00:00:00"/>
    <x v="2"/>
    <d v="1899-12-30T17:58:00"/>
    <d v="1899-12-30T18:22:00"/>
    <x v="11"/>
    <n v="44"/>
    <n v="48"/>
    <x v="1"/>
    <n v="0"/>
    <n v="0"/>
    <n v="1"/>
    <x v="0"/>
    <x v="0"/>
  </r>
  <r>
    <s v="EB"/>
    <d v="2014-02-07T00:00:00"/>
    <x v="5"/>
    <d v="1899-12-30T17:29:00"/>
    <d v="1899-12-30T19:35:00"/>
    <x v="21"/>
    <n v="48.4"/>
    <n v="504"/>
    <x v="2"/>
    <n v="0"/>
    <n v="0"/>
    <n v="1"/>
    <x v="0"/>
    <x v="0"/>
  </r>
  <r>
    <s v="EB"/>
    <d v="2014-02-07T00:00:00"/>
    <x v="1"/>
    <d v="1899-12-30T15:07:00"/>
    <d v="1899-12-30T15:39:00"/>
    <x v="51"/>
    <n v="15.6"/>
    <n v="32"/>
    <x v="1"/>
    <n v="0"/>
    <n v="0"/>
    <n v="1"/>
    <x v="0"/>
    <x v="0"/>
  </r>
  <r>
    <s v="EB"/>
    <d v="2014-02-07T00:00:00"/>
    <x v="0"/>
    <d v="1899-12-30T13:43:00"/>
    <d v="1899-12-30T14:12:00"/>
    <x v="13"/>
    <n v="22.5"/>
    <n v="0"/>
    <x v="1"/>
    <n v="0"/>
    <n v="0"/>
    <n v="0"/>
    <x v="0"/>
    <x v="0"/>
  </r>
  <r>
    <s v="EB"/>
    <d v="2014-02-07T00:00:00"/>
    <x v="1"/>
    <d v="1899-12-30T15:05:00"/>
    <d v="1899-12-30T16:56:00"/>
    <x v="140"/>
    <n v="29.8"/>
    <n v="111"/>
    <x v="2"/>
    <n v="1"/>
    <n v="0"/>
    <n v="1"/>
    <x v="0"/>
    <x v="1"/>
  </r>
  <r>
    <s v="EB"/>
    <d v="2014-02-10T00:00:00"/>
    <x v="0"/>
    <d v="1899-12-30T17:43:00"/>
    <d v="1899-12-30T18:18:00"/>
    <x v="56"/>
    <n v="39.200000000000003"/>
    <n v="0"/>
    <x v="1"/>
    <n v="0"/>
    <n v="0"/>
    <n v="1"/>
    <x v="0"/>
    <x v="0"/>
  </r>
  <r>
    <s v="EB"/>
    <d v="2014-02-10T00:00:00"/>
    <x v="1"/>
    <d v="1899-12-30T18:07:00"/>
    <d v="1899-12-30T18:22:00"/>
    <x v="35"/>
    <n v="26.3"/>
    <n v="15"/>
    <x v="1"/>
    <n v="1"/>
    <n v="0"/>
    <n v="1"/>
    <x v="0"/>
    <x v="1"/>
  </r>
  <r>
    <s v="EB"/>
    <d v="2014-02-10T00:00:00"/>
    <x v="1"/>
    <d v="1899-12-30T17:09:00"/>
    <d v="1899-12-30T18:41:00"/>
    <x v="18"/>
    <n v="43.5"/>
    <n v="92"/>
    <x v="2"/>
    <n v="0"/>
    <n v="0"/>
    <n v="1"/>
    <x v="0"/>
    <x v="0"/>
  </r>
  <r>
    <s v="EB"/>
    <d v="2014-02-11T00:00:00"/>
    <x v="3"/>
    <d v="1899-12-30T11:33:00"/>
    <d v="1899-12-30T13:58:00"/>
    <x v="42"/>
    <n v="41.9"/>
    <n v="435"/>
    <x v="2"/>
    <n v="0"/>
    <n v="0"/>
    <n v="0"/>
    <x v="0"/>
    <x v="0"/>
  </r>
  <r>
    <s v="EB"/>
    <d v="2014-02-11T00:00:00"/>
    <x v="2"/>
    <d v="1899-12-30T10:19:00"/>
    <d v="1899-12-30T11:17:00"/>
    <x v="72"/>
    <n v="18.8"/>
    <n v="116"/>
    <x v="0"/>
    <n v="0"/>
    <n v="0"/>
    <n v="0"/>
    <x v="0"/>
    <x v="0"/>
  </r>
  <r>
    <s v="EB"/>
    <d v="2014-02-11T00:00:00"/>
    <x v="1"/>
    <d v="1899-12-30T14:25:00"/>
    <d v="1899-12-30T14:41:00"/>
    <x v="19"/>
    <n v="38.1"/>
    <n v="16"/>
    <x v="1"/>
    <n v="0"/>
    <n v="0"/>
    <n v="0"/>
    <x v="0"/>
    <x v="0"/>
  </r>
  <r>
    <s v="EB"/>
    <d v="2014-02-11T00:00:00"/>
    <x v="1"/>
    <d v="1899-12-30T08:27:00"/>
    <d v="1899-12-30T09:49:00"/>
    <x v="136"/>
    <n v="16.8"/>
    <n v="82"/>
    <x v="2"/>
    <n v="0"/>
    <n v="1"/>
    <n v="0"/>
    <x v="0"/>
    <x v="0"/>
  </r>
  <r>
    <s v="EB"/>
    <d v="2014-02-11T00:00:00"/>
    <x v="1"/>
    <d v="1899-12-30T17:31:00"/>
    <d v="1899-12-30T19:43:00"/>
    <x v="141"/>
    <n v="38.1"/>
    <n v="132"/>
    <x v="2"/>
    <n v="0"/>
    <n v="0"/>
    <n v="1"/>
    <x v="0"/>
    <x v="0"/>
  </r>
  <r>
    <s v="EB"/>
    <d v="2014-02-12T00:00:00"/>
    <x v="0"/>
    <s v="Nothing"/>
    <d v="1899-12-30T00:00:00"/>
    <x v="38"/>
    <n v="0"/>
    <n v="0"/>
    <x v="3"/>
    <n v="0"/>
    <n v="0"/>
    <n v="0"/>
    <x v="0"/>
    <x v="0"/>
  </r>
  <r>
    <s v="EB"/>
    <d v="2014-02-13T00:00:00"/>
    <x v="1"/>
    <d v="1899-12-30T18:10:00"/>
    <d v="1899-12-30T18:26:00"/>
    <x v="19"/>
    <n v="36.200000000000003"/>
    <n v="16"/>
    <x v="1"/>
    <n v="0"/>
    <n v="0"/>
    <n v="1"/>
    <x v="0"/>
    <x v="0"/>
  </r>
  <r>
    <s v="EB"/>
    <d v="2014-02-14T00:00:00"/>
    <x v="1"/>
    <d v="1899-12-30T17:52:00"/>
    <d v="1899-12-30T18:16:00"/>
    <x v="11"/>
    <n v="30.1"/>
    <n v="24"/>
    <x v="1"/>
    <n v="1"/>
    <n v="0"/>
    <n v="1"/>
    <x v="0"/>
    <x v="1"/>
  </r>
  <r>
    <s v="EB"/>
    <d v="2014-02-14T00:00:00"/>
    <x v="2"/>
    <d v="1899-12-30T17:35:00"/>
    <d v="1899-12-30T19:52:00"/>
    <x v="142"/>
    <n v="26.3"/>
    <n v="274"/>
    <x v="2"/>
    <n v="1"/>
    <n v="0"/>
    <n v="1"/>
    <x v="0"/>
    <x v="1"/>
  </r>
  <r>
    <s v="EB"/>
    <d v="2014-02-14T00:00:00"/>
    <x v="1"/>
    <d v="1899-12-30T16:00:00"/>
    <d v="1899-12-30T16:40:00"/>
    <x v="4"/>
    <n v="49.8"/>
    <n v="40"/>
    <x v="1"/>
    <n v="0"/>
    <n v="0"/>
    <n v="1"/>
    <x v="0"/>
    <x v="0"/>
  </r>
  <r>
    <s v="EB"/>
    <d v="2014-02-14T00:00:00"/>
    <x v="1"/>
    <d v="1899-12-30T15:51:00"/>
    <d v="1899-12-30T17:02:00"/>
    <x v="130"/>
    <n v="28.2"/>
    <n v="71"/>
    <x v="0"/>
    <n v="1"/>
    <n v="0"/>
    <n v="1"/>
    <x v="0"/>
    <x v="1"/>
  </r>
  <r>
    <s v="EB"/>
    <d v="2014-02-14T00:00:00"/>
    <x v="2"/>
    <d v="1899-12-30T21:04:00"/>
    <d v="1899-12-30T21:55:00"/>
    <x v="55"/>
    <n v="34.200000000000003"/>
    <n v="102"/>
    <x v="0"/>
    <n v="1"/>
    <n v="0"/>
    <n v="0"/>
    <x v="0"/>
    <x v="0"/>
  </r>
  <r>
    <s v="EB"/>
    <d v="2014-02-14T00:00:00"/>
    <x v="1"/>
    <d v="1899-12-30T10:25:00"/>
    <d v="1899-12-30T12:23:00"/>
    <x v="143"/>
    <n v="37.9"/>
    <n v="118"/>
    <x v="2"/>
    <n v="0"/>
    <n v="0"/>
    <n v="0"/>
    <x v="0"/>
    <x v="0"/>
  </r>
  <r>
    <s v="EB"/>
    <d v="2014-02-17T00:00:00"/>
    <x v="2"/>
    <d v="1899-12-30T01:29:00"/>
    <d v="1899-12-30T06:14:00"/>
    <x v="144"/>
    <n v="24"/>
    <n v="570"/>
    <x v="2"/>
    <n v="0"/>
    <n v="1"/>
    <n v="0"/>
    <x v="0"/>
    <x v="0"/>
  </r>
  <r>
    <s v="EB"/>
    <d v="2014-02-17T00:00:00"/>
    <x v="2"/>
    <d v="1899-12-30T06:57:00"/>
    <d v="1899-12-30T07:28:00"/>
    <x v="8"/>
    <n v="30"/>
    <n v="62"/>
    <x v="1"/>
    <n v="1"/>
    <n v="1"/>
    <n v="0"/>
    <x v="1"/>
    <x v="0"/>
  </r>
  <r>
    <s v="EB"/>
    <d v="2014-02-17T00:00:00"/>
    <x v="1"/>
    <d v="1899-12-30T12:34:00"/>
    <d v="1899-12-30T12:55:00"/>
    <x v="61"/>
    <n v="14.2"/>
    <n v="21"/>
    <x v="1"/>
    <n v="0"/>
    <n v="0"/>
    <n v="0"/>
    <x v="0"/>
    <x v="0"/>
  </r>
  <r>
    <s v="EB"/>
    <d v="2014-02-18T00:00:00"/>
    <x v="5"/>
    <d v="1899-12-30T14:24:00"/>
    <d v="1899-12-30T15:05:00"/>
    <x v="37"/>
    <n v="29.8"/>
    <n v="164"/>
    <x v="1"/>
    <n v="1"/>
    <n v="0"/>
    <n v="1"/>
    <x v="0"/>
    <x v="1"/>
  </r>
  <r>
    <s v="EB"/>
    <d v="2014-02-19T00:00:00"/>
    <x v="0"/>
    <d v="1899-12-30T08:33:00"/>
    <d v="1899-12-30T09:23:00"/>
    <x v="53"/>
    <n v="32"/>
    <n v="0"/>
    <x v="0"/>
    <n v="1"/>
    <n v="1"/>
    <n v="0"/>
    <x v="1"/>
    <x v="0"/>
  </r>
  <r>
    <s v="EB"/>
    <d v="2014-02-20T00:00:00"/>
    <x v="0"/>
    <s v="Not found"/>
    <d v="1899-12-30T00:00:00"/>
    <x v="38"/>
    <n v="0"/>
    <n v="0"/>
    <x v="3"/>
    <n v="0"/>
    <n v="0"/>
    <n v="0"/>
    <x v="0"/>
    <x v="0"/>
  </r>
  <r>
    <s v="EB"/>
    <d v="2014-02-20T00:00:00"/>
    <x v="0"/>
    <d v="1899-12-30T07:22:00"/>
    <d v="1899-12-30T08:43:00"/>
    <x v="45"/>
    <n v="4.9000000000000004"/>
    <n v="0"/>
    <x v="2"/>
    <n v="0"/>
    <n v="1"/>
    <n v="0"/>
    <x v="0"/>
    <x v="0"/>
  </r>
  <r>
    <s v="EB"/>
    <d v="2014-02-20T00:00:00"/>
    <x v="1"/>
    <d v="1899-12-30T17:21:00"/>
    <d v="1899-12-30T18:34:00"/>
    <x v="122"/>
    <n v="33.200000000000003"/>
    <n v="73"/>
    <x v="0"/>
    <n v="1"/>
    <n v="0"/>
    <n v="1"/>
    <x v="0"/>
    <x v="1"/>
  </r>
  <r>
    <s v="EB"/>
    <d v="2014-02-20T00:00:00"/>
    <x v="0"/>
    <d v="1899-12-30T18:02:00"/>
    <d v="1899-12-30T18:26:00"/>
    <x v="11"/>
    <n v="41.5"/>
    <n v="0"/>
    <x v="1"/>
    <n v="0"/>
    <n v="0"/>
    <n v="1"/>
    <x v="0"/>
    <x v="0"/>
  </r>
  <r>
    <s v="EB"/>
    <d v="2014-02-21T00:00:00"/>
    <x v="0"/>
    <s v="Not found"/>
    <d v="1899-12-30T00:00:00"/>
    <x v="38"/>
    <n v="0"/>
    <n v="0"/>
    <x v="3"/>
    <n v="0"/>
    <n v="0"/>
    <n v="0"/>
    <x v="0"/>
    <x v="0"/>
  </r>
  <r>
    <s v="EB"/>
    <d v="2014-02-21T00:00:00"/>
    <x v="1"/>
    <d v="1899-12-30T19:34:00"/>
    <d v="1899-12-30T22:02:00"/>
    <x v="145"/>
    <n v="41.9"/>
    <n v="148"/>
    <x v="2"/>
    <n v="0"/>
    <n v="0"/>
    <n v="1"/>
    <x v="0"/>
    <x v="0"/>
  </r>
  <r>
    <s v="EB"/>
    <d v="2014-02-21T00:00:00"/>
    <x v="1"/>
    <d v="1899-12-30T18:47:00"/>
    <d v="1899-12-30T19:50:00"/>
    <x v="108"/>
    <n v="26.3"/>
    <n v="63"/>
    <x v="0"/>
    <n v="1"/>
    <n v="0"/>
    <n v="1"/>
    <x v="0"/>
    <x v="1"/>
  </r>
  <r>
    <s v="EB"/>
    <d v="2014-02-21T00:00:00"/>
    <x v="1"/>
    <d v="1899-12-30T16:12:00"/>
    <d v="1899-12-30T16:39:00"/>
    <x v="39"/>
    <n v="36.700000000000003"/>
    <n v="27"/>
    <x v="1"/>
    <n v="0"/>
    <n v="0"/>
    <n v="1"/>
    <x v="0"/>
    <x v="0"/>
  </r>
  <r>
    <s v="EB"/>
    <d v="2014-02-21T00:00:00"/>
    <x v="2"/>
    <d v="1899-12-30T16:58:00"/>
    <d v="1899-12-30T18:09:00"/>
    <x v="130"/>
    <n v="22"/>
    <n v="142"/>
    <x v="0"/>
    <n v="0"/>
    <n v="0"/>
    <n v="1"/>
    <x v="0"/>
    <x v="0"/>
  </r>
  <r>
    <s v="EB"/>
    <d v="2014-02-24T00:00:00"/>
    <x v="3"/>
    <d v="1899-12-30T08:12:00"/>
    <d v="1899-12-30T09:20:00"/>
    <x v="58"/>
    <n v="35.5"/>
    <n v="204"/>
    <x v="0"/>
    <n v="1"/>
    <n v="1"/>
    <n v="0"/>
    <x v="1"/>
    <x v="0"/>
  </r>
  <r>
    <s v="EB"/>
    <d v="2014-02-25T00:00:00"/>
    <x v="1"/>
    <d v="1899-12-30T14:31:00"/>
    <d v="1899-12-30T15:10:00"/>
    <x v="15"/>
    <n v="34.200000000000003"/>
    <n v="39"/>
    <x v="1"/>
    <n v="1"/>
    <n v="0"/>
    <n v="1"/>
    <x v="0"/>
    <x v="1"/>
  </r>
  <r>
    <s v="EB"/>
    <d v="2014-02-25T00:00:00"/>
    <x v="1"/>
    <d v="1899-12-30T18:15:00"/>
    <d v="1899-12-30T18:31:00"/>
    <x v="19"/>
    <n v="29.8"/>
    <n v="16"/>
    <x v="1"/>
    <n v="1"/>
    <n v="0"/>
    <n v="1"/>
    <x v="0"/>
    <x v="1"/>
  </r>
  <r>
    <s v="EB"/>
    <d v="2014-02-25T00:00:00"/>
    <x v="0"/>
    <d v="1899-12-30T09:19:00"/>
    <d v="1899-12-30T09:40:00"/>
    <x v="61"/>
    <n v="29.7"/>
    <n v="0"/>
    <x v="1"/>
    <n v="1"/>
    <n v="1"/>
    <n v="0"/>
    <x v="1"/>
    <x v="0"/>
  </r>
  <r>
    <s v="EB"/>
    <d v="2014-02-26T00:00:00"/>
    <x v="1"/>
    <d v="1899-12-30T06:34:00"/>
    <d v="1899-12-30T07:46:00"/>
    <x v="81"/>
    <n v="38.1"/>
    <n v="72"/>
    <x v="0"/>
    <n v="0"/>
    <n v="1"/>
    <n v="0"/>
    <x v="0"/>
    <x v="0"/>
  </r>
  <r>
    <s v="EB"/>
    <d v="2014-02-27T00:00:00"/>
    <x v="0"/>
    <d v="1899-12-30T16:00:00"/>
    <d v="1899-12-30T16:15:00"/>
    <x v="35"/>
    <n v="35.700000000000003"/>
    <n v="0"/>
    <x v="1"/>
    <n v="1"/>
    <n v="0"/>
    <n v="1"/>
    <x v="0"/>
    <x v="1"/>
  </r>
  <r>
    <s v="EB"/>
    <d v="2014-02-27T00:00:00"/>
    <x v="2"/>
    <d v="1899-12-30T05:31:00"/>
    <d v="1899-12-30T06:03:00"/>
    <x v="51"/>
    <n v="28.4"/>
    <n v="64"/>
    <x v="1"/>
    <n v="1"/>
    <n v="1"/>
    <n v="0"/>
    <x v="1"/>
    <x v="0"/>
  </r>
  <r>
    <s v="EB"/>
    <d v="2014-02-27T00:00:00"/>
    <x v="2"/>
    <d v="1899-12-30T06:28:00"/>
    <d v="1899-12-30T06:59:00"/>
    <x v="8"/>
    <n v="5.9"/>
    <n v="62"/>
    <x v="1"/>
    <n v="0"/>
    <n v="1"/>
    <n v="0"/>
    <x v="0"/>
    <x v="0"/>
  </r>
  <r>
    <s v="EB"/>
    <d v="2014-02-27T00:00:00"/>
    <x v="1"/>
    <d v="1899-12-30T09:13:00"/>
    <d v="1899-12-30T09:42:00"/>
    <x v="13"/>
    <n v="41.9"/>
    <n v="29"/>
    <x v="1"/>
    <n v="0"/>
    <n v="1"/>
    <n v="0"/>
    <x v="0"/>
    <x v="0"/>
  </r>
  <r>
    <s v="EB"/>
    <d v="2014-02-27T00:00:00"/>
    <x v="1"/>
    <d v="1899-12-30T06:24:00"/>
    <d v="1899-12-30T08:11:00"/>
    <x v="118"/>
    <n v="23.2"/>
    <n v="107"/>
    <x v="2"/>
    <n v="0"/>
    <n v="1"/>
    <n v="0"/>
    <x v="0"/>
    <x v="0"/>
  </r>
  <r>
    <s v="EB"/>
    <d v="2014-02-27T00:00:00"/>
    <x v="1"/>
    <d v="1899-12-30T16:09:00"/>
    <d v="1899-12-30T16:49:00"/>
    <x v="4"/>
    <n v="49.8"/>
    <n v="40"/>
    <x v="1"/>
    <n v="0"/>
    <n v="0"/>
    <n v="1"/>
    <x v="0"/>
    <x v="0"/>
  </r>
  <r>
    <s v="EB"/>
    <d v="2014-02-27T00:00:00"/>
    <x v="1"/>
    <d v="1899-12-30T08:45:00"/>
    <d v="1899-12-30T09:07:00"/>
    <x v="70"/>
    <n v="31.1"/>
    <n v="22"/>
    <x v="1"/>
    <n v="1"/>
    <n v="1"/>
    <n v="0"/>
    <x v="1"/>
    <x v="0"/>
  </r>
  <r>
    <s v="EB"/>
    <d v="2014-02-28T00:00:00"/>
    <x v="4"/>
    <d v="1899-12-30T04:33:00"/>
    <d v="1899-12-30T11:49:00"/>
    <x v="146"/>
    <n v="14.2"/>
    <n v="2180"/>
    <x v="2"/>
    <n v="0"/>
    <n v="1"/>
    <n v="0"/>
    <x v="0"/>
    <x v="0"/>
  </r>
  <r>
    <s v="EB"/>
    <d v="2014-02-28T00:00:00"/>
    <x v="3"/>
    <d v="1899-12-30T17:45:00"/>
    <d v="1899-12-30T19:51:00"/>
    <x v="21"/>
    <n v="4.9000000000000004"/>
    <n v="378"/>
    <x v="2"/>
    <n v="0"/>
    <n v="0"/>
    <n v="1"/>
    <x v="0"/>
    <x v="0"/>
  </r>
  <r>
    <s v="EB"/>
    <d v="2014-02-28T00:00:00"/>
    <x v="1"/>
    <d v="1899-12-30T07:58:00"/>
    <d v="1899-12-30T08:15:00"/>
    <x v="33"/>
    <n v="36.200000000000003"/>
    <n v="17"/>
    <x v="1"/>
    <n v="0"/>
    <n v="1"/>
    <n v="0"/>
    <x v="0"/>
    <x v="0"/>
  </r>
  <r>
    <s v="EB"/>
    <d v="2014-02-28T00:00:00"/>
    <x v="1"/>
    <d v="1899-12-30T07:53:00"/>
    <d v="1899-12-30T08:35:00"/>
    <x v="49"/>
    <n v="29.8"/>
    <n v="42"/>
    <x v="1"/>
    <n v="1"/>
    <n v="1"/>
    <n v="0"/>
    <x v="1"/>
    <x v="0"/>
  </r>
  <r>
    <s v="EB"/>
    <d v="2014-02-28T00:00:00"/>
    <x v="1"/>
    <d v="1899-12-30T15:21:00"/>
    <d v="1899-12-30T16:30:00"/>
    <x v="66"/>
    <n v="41.1"/>
    <n v="69"/>
    <x v="0"/>
    <n v="0"/>
    <n v="0"/>
    <n v="1"/>
    <x v="0"/>
    <x v="0"/>
  </r>
  <r>
    <s v="EB"/>
    <d v="2014-02-28T00:00:00"/>
    <x v="2"/>
    <d v="1899-12-30T07:46:00"/>
    <d v="1899-12-30T09:26:00"/>
    <x v="30"/>
    <n v="21.5"/>
    <n v="200"/>
    <x v="2"/>
    <n v="0"/>
    <n v="1"/>
    <n v="0"/>
    <x v="0"/>
    <x v="0"/>
  </r>
  <r>
    <s v="EB"/>
    <d v="2014-02-28T00:00:00"/>
    <x v="2"/>
    <d v="1899-12-30T08:38:00"/>
    <d v="1899-12-30T09:27:00"/>
    <x v="27"/>
    <n v="19.899999999999999"/>
    <n v="98"/>
    <x v="0"/>
    <n v="0"/>
    <n v="1"/>
    <n v="0"/>
    <x v="0"/>
    <x v="0"/>
  </r>
  <r>
    <s v="EB"/>
    <d v="2014-02-28T00:00:00"/>
    <x v="1"/>
    <d v="1899-12-30T09:02:00"/>
    <d v="1899-12-30T09:40:00"/>
    <x v="10"/>
    <n v="27.8"/>
    <n v="38"/>
    <x v="1"/>
    <n v="1"/>
    <n v="1"/>
    <n v="0"/>
    <x v="1"/>
    <x v="0"/>
  </r>
  <r>
    <s v="EB"/>
    <d v="2014-02-28T00:00:00"/>
    <x v="2"/>
    <d v="1899-12-30T09:32:00"/>
    <d v="1899-12-30T10:01:00"/>
    <x v="13"/>
    <n v="19.899999999999999"/>
    <n v="58"/>
    <x v="1"/>
    <n v="0"/>
    <n v="1"/>
    <n v="0"/>
    <x v="0"/>
    <x v="0"/>
  </r>
  <r>
    <s v="EB"/>
    <d v="2014-02-28T00:00:00"/>
    <x v="1"/>
    <d v="1899-12-30T05:44:00"/>
    <d v="1899-12-30T09:42:00"/>
    <x v="147"/>
    <n v="33.200000000000003"/>
    <n v="238"/>
    <x v="2"/>
    <n v="1"/>
    <n v="1"/>
    <n v="0"/>
    <x v="1"/>
    <x v="0"/>
  </r>
  <r>
    <s v="EB"/>
    <d v="2014-02-28T00:00:00"/>
    <x v="1"/>
    <d v="1899-12-30T06:22:00"/>
    <d v="1899-12-30T07:26:00"/>
    <x v="20"/>
    <n v="25.8"/>
    <n v="64"/>
    <x v="0"/>
    <n v="1"/>
    <n v="1"/>
    <n v="0"/>
    <x v="1"/>
    <x v="0"/>
  </r>
  <r>
    <s v="EB"/>
    <d v="2014-03-03T00:00:00"/>
    <x v="2"/>
    <d v="1899-12-30T15:40:00"/>
    <d v="1899-12-30T16:25:00"/>
    <x v="85"/>
    <n v="45.8"/>
    <n v="90"/>
    <x v="0"/>
    <n v="0"/>
    <n v="0"/>
    <n v="1"/>
    <x v="0"/>
    <x v="0"/>
  </r>
  <r>
    <s v="EB"/>
    <d v="2014-03-03T00:00:00"/>
    <x v="1"/>
    <d v="1899-12-30T12:06:00"/>
    <d v="1899-12-30T12:56:00"/>
    <x v="53"/>
    <n v="43.5"/>
    <n v="50"/>
    <x v="0"/>
    <n v="0"/>
    <n v="0"/>
    <n v="0"/>
    <x v="0"/>
    <x v="0"/>
  </r>
  <r>
    <s v="EB"/>
    <d v="2014-03-03T00:00:00"/>
    <x v="0"/>
    <d v="1899-12-30T21:00:00"/>
    <d v="1899-12-30T22:15:00"/>
    <x v="148"/>
    <n v="23.2"/>
    <n v="0"/>
    <x v="2"/>
    <n v="0"/>
    <n v="0"/>
    <n v="0"/>
    <x v="0"/>
    <x v="0"/>
  </r>
  <r>
    <s v="EB"/>
    <d v="2014-03-04T00:00:00"/>
    <x v="0"/>
    <s v="Nothing"/>
    <d v="1899-12-30T00:00:00"/>
    <x v="38"/>
    <n v="0"/>
    <n v="0"/>
    <x v="3"/>
    <n v="0"/>
    <n v="0"/>
    <n v="0"/>
    <x v="0"/>
    <x v="0"/>
  </r>
  <r>
    <s v="EB"/>
    <d v="2014-03-05T00:00:00"/>
    <x v="1"/>
    <d v="1899-12-30T15:36:00"/>
    <d v="1899-12-30T16:02:00"/>
    <x v="17"/>
    <n v="39.9"/>
    <n v="26"/>
    <x v="1"/>
    <n v="0"/>
    <n v="0"/>
    <n v="1"/>
    <x v="0"/>
    <x v="0"/>
  </r>
  <r>
    <s v="EB"/>
    <d v="2014-03-05T00:00:00"/>
    <x v="1"/>
    <d v="1899-12-30T16:30:00"/>
    <d v="1899-12-30T17:09:00"/>
    <x v="15"/>
    <n v="52.3"/>
    <n v="39"/>
    <x v="1"/>
    <n v="0"/>
    <n v="0"/>
    <n v="1"/>
    <x v="0"/>
    <x v="0"/>
  </r>
  <r>
    <s v="EB"/>
    <d v="2014-03-05T00:00:00"/>
    <x v="1"/>
    <d v="1899-12-30T22:41:00"/>
    <d v="1899-12-30T22:59:00"/>
    <x v="48"/>
    <n v="32.5"/>
    <n v="18"/>
    <x v="1"/>
    <n v="1"/>
    <n v="0"/>
    <n v="0"/>
    <x v="0"/>
    <x v="0"/>
  </r>
  <r>
    <s v="EB"/>
    <d v="2014-03-05T00:00:00"/>
    <x v="1"/>
    <d v="1899-12-30T00:38:00"/>
    <d v="1899-12-30T01:08:00"/>
    <x v="36"/>
    <n v="48.4"/>
    <n v="30"/>
    <x v="1"/>
    <n v="0"/>
    <n v="0"/>
    <n v="0"/>
    <x v="0"/>
    <x v="0"/>
  </r>
  <r>
    <s v="EB"/>
    <d v="2014-03-06T00:00:00"/>
    <x v="1"/>
    <d v="1899-12-30T19:08:00"/>
    <d v="1899-12-30T19:59:00"/>
    <x v="55"/>
    <n v="31.1"/>
    <n v="51"/>
    <x v="0"/>
    <n v="1"/>
    <n v="0"/>
    <n v="1"/>
    <x v="0"/>
    <x v="1"/>
  </r>
  <r>
    <s v="EB"/>
    <d v="2014-03-07T00:00:00"/>
    <x v="3"/>
    <d v="1899-12-30T16:09:00"/>
    <d v="1899-12-30T18:59:00"/>
    <x v="103"/>
    <n v="39.200000000000003"/>
    <n v="510"/>
    <x v="2"/>
    <n v="0"/>
    <n v="0"/>
    <n v="1"/>
    <x v="0"/>
    <x v="0"/>
  </r>
  <r>
    <s v="EB"/>
    <d v="2014-03-07T00:00:00"/>
    <x v="2"/>
    <d v="1899-12-30T09:26:00"/>
    <d v="1899-12-30T10:20:00"/>
    <x v="69"/>
    <n v="32.200000000000003"/>
    <n v="108"/>
    <x v="0"/>
    <n v="1"/>
    <n v="1"/>
    <n v="0"/>
    <x v="1"/>
    <x v="0"/>
  </r>
  <r>
    <s v="EB"/>
    <d v="2014-03-07T00:00:00"/>
    <x v="1"/>
    <d v="1899-12-30T13:53:00"/>
    <d v="1899-12-30T14:13:00"/>
    <x v="23"/>
    <n v="32.9"/>
    <n v="20"/>
    <x v="1"/>
    <n v="1"/>
    <n v="0"/>
    <n v="0"/>
    <x v="0"/>
    <x v="0"/>
  </r>
  <r>
    <s v="EB"/>
    <d v="2014-03-07T00:00:00"/>
    <x v="1"/>
    <d v="1899-12-30T15:01:00"/>
    <d v="1899-12-30T15:34:00"/>
    <x v="9"/>
    <n v="33.200000000000003"/>
    <n v="33"/>
    <x v="1"/>
    <n v="1"/>
    <n v="0"/>
    <n v="1"/>
    <x v="0"/>
    <x v="1"/>
  </r>
  <r>
    <s v="EB"/>
    <d v="2014-03-07T00:00:00"/>
    <x v="2"/>
    <d v="1899-12-30T12:51:00"/>
    <d v="1899-12-30T13:59:00"/>
    <x v="58"/>
    <n v="39.9"/>
    <n v="136"/>
    <x v="0"/>
    <n v="0"/>
    <n v="0"/>
    <n v="0"/>
    <x v="0"/>
    <x v="0"/>
  </r>
  <r>
    <s v="EB"/>
    <d v="2014-03-07T00:00:00"/>
    <x v="1"/>
    <d v="1899-12-30T17:16:00"/>
    <d v="1899-12-30T17:44:00"/>
    <x v="28"/>
    <n v="36.200000000000003"/>
    <n v="28"/>
    <x v="1"/>
    <n v="0"/>
    <n v="0"/>
    <n v="1"/>
    <x v="0"/>
    <x v="0"/>
  </r>
  <r>
    <s v="EB"/>
    <d v="2014-03-07T00:00:00"/>
    <x v="1"/>
    <d v="1899-12-30T20:04:00"/>
    <d v="1899-12-30T20:25:00"/>
    <x v="61"/>
    <n v="32.200000000000003"/>
    <n v="21"/>
    <x v="1"/>
    <n v="1"/>
    <n v="0"/>
    <n v="0"/>
    <x v="0"/>
    <x v="0"/>
  </r>
  <r>
    <s v="EB"/>
    <d v="2014-03-10T00:00:00"/>
    <x v="2"/>
    <d v="1899-12-30T08:35:00"/>
    <d v="1899-12-30T08:56:00"/>
    <x v="61"/>
    <n v="36.200000000000003"/>
    <n v="42"/>
    <x v="1"/>
    <n v="0"/>
    <n v="1"/>
    <n v="0"/>
    <x v="0"/>
    <x v="0"/>
  </r>
  <r>
    <s v="EB"/>
    <d v="2014-03-10T00:00:00"/>
    <x v="3"/>
    <d v="1899-12-30T09:32:00"/>
    <d v="1899-12-30T10:30:00"/>
    <x v="72"/>
    <n v="31.1"/>
    <n v="174"/>
    <x v="0"/>
    <n v="1"/>
    <n v="1"/>
    <n v="0"/>
    <x v="1"/>
    <x v="0"/>
  </r>
  <r>
    <s v="EB"/>
    <d v="2014-03-10T00:00:00"/>
    <x v="2"/>
    <d v="1899-12-30T10:07:00"/>
    <d v="1899-12-30T10:31:00"/>
    <x v="11"/>
    <n v="22.5"/>
    <n v="48"/>
    <x v="1"/>
    <n v="0"/>
    <n v="0"/>
    <n v="0"/>
    <x v="0"/>
    <x v="0"/>
  </r>
  <r>
    <s v="EB"/>
    <d v="2014-03-10T00:00:00"/>
    <x v="1"/>
    <d v="1899-12-30T08:54:00"/>
    <d v="1899-12-30T09:46:00"/>
    <x v="54"/>
    <n v="33.1"/>
    <n v="52"/>
    <x v="0"/>
    <n v="1"/>
    <n v="1"/>
    <n v="0"/>
    <x v="1"/>
    <x v="0"/>
  </r>
  <r>
    <s v="EB"/>
    <d v="2014-03-10T00:00:00"/>
    <x v="0"/>
    <d v="1899-12-30T20:59:00"/>
    <d v="1899-12-30T21:18:00"/>
    <x v="68"/>
    <n v="48.4"/>
    <n v="0"/>
    <x v="1"/>
    <n v="0"/>
    <n v="0"/>
    <n v="0"/>
    <x v="0"/>
    <x v="0"/>
  </r>
  <r>
    <s v="EB"/>
    <d v="2014-03-11T00:00:00"/>
    <x v="0"/>
    <d v="1899-12-30T13:52:00"/>
    <d v="1899-12-30T14:20:00"/>
    <x v="28"/>
    <n v="33.200000000000003"/>
    <n v="0"/>
    <x v="1"/>
    <n v="1"/>
    <n v="0"/>
    <n v="0"/>
    <x v="0"/>
    <x v="0"/>
  </r>
  <r>
    <s v="EB"/>
    <d v="2014-03-11T00:00:00"/>
    <x v="2"/>
    <d v="1899-12-30T06:01:00"/>
    <d v="1899-12-30T06:41:00"/>
    <x v="4"/>
    <n v="36.700000000000003"/>
    <n v="80"/>
    <x v="1"/>
    <n v="0"/>
    <n v="1"/>
    <n v="0"/>
    <x v="0"/>
    <x v="0"/>
  </r>
  <r>
    <s v="EB"/>
    <d v="2014-03-12T00:00:00"/>
    <x v="1"/>
    <d v="1899-12-30T17:45:00"/>
    <d v="1899-12-30T18:12:00"/>
    <x v="39"/>
    <n v="41.9"/>
    <n v="27"/>
    <x v="1"/>
    <n v="0"/>
    <n v="0"/>
    <n v="1"/>
    <x v="0"/>
    <x v="0"/>
  </r>
  <r>
    <s v="EB"/>
    <d v="2014-03-12T00:00:00"/>
    <x v="1"/>
    <d v="1899-12-30T07:40:00"/>
    <d v="1899-12-30T08:21:00"/>
    <x v="37"/>
    <n v="33.700000000000003"/>
    <n v="41"/>
    <x v="1"/>
    <n v="1"/>
    <n v="1"/>
    <n v="0"/>
    <x v="1"/>
    <x v="0"/>
  </r>
  <r>
    <s v="EB"/>
    <d v="2014-03-12T00:00:00"/>
    <x v="1"/>
    <d v="1899-12-30T10:18:00"/>
    <d v="1899-12-30T10:48:00"/>
    <x v="36"/>
    <n v="15.6"/>
    <n v="30"/>
    <x v="1"/>
    <n v="0"/>
    <n v="0"/>
    <n v="0"/>
    <x v="0"/>
    <x v="0"/>
  </r>
  <r>
    <s v="EB"/>
    <d v="2014-03-13T00:00:00"/>
    <x v="1"/>
    <d v="1899-12-30T18:41:00"/>
    <d v="1899-12-30T19:07:00"/>
    <x v="17"/>
    <n v="19.899999999999999"/>
    <n v="26"/>
    <x v="1"/>
    <n v="0"/>
    <n v="0"/>
    <n v="1"/>
    <x v="0"/>
    <x v="0"/>
  </r>
  <r>
    <s v="EB"/>
    <d v="2014-03-13T00:00:00"/>
    <x v="1"/>
    <d v="1899-12-30T20:30:00"/>
    <d v="1899-12-30T21:19:00"/>
    <x v="27"/>
    <n v="25.8"/>
    <n v="49"/>
    <x v="0"/>
    <n v="1"/>
    <n v="0"/>
    <n v="0"/>
    <x v="0"/>
    <x v="0"/>
  </r>
  <r>
    <s v="EB"/>
    <d v="2014-03-13T00:00:00"/>
    <x v="1"/>
    <d v="1899-12-30T18:06:00"/>
    <d v="1899-12-30T18:22:00"/>
    <x v="19"/>
    <n v="19.899999999999999"/>
    <n v="16"/>
    <x v="1"/>
    <n v="0"/>
    <n v="0"/>
    <n v="1"/>
    <x v="0"/>
    <x v="0"/>
  </r>
  <r>
    <s v="EB"/>
    <d v="2014-03-14T00:00:00"/>
    <x v="0"/>
    <d v="1899-12-30T08:33:00"/>
    <d v="1899-12-30T08:35:00"/>
    <x v="104"/>
    <n v="32.200000000000003"/>
    <n v="0"/>
    <x v="3"/>
    <n v="1"/>
    <n v="1"/>
    <n v="0"/>
    <x v="1"/>
    <x v="0"/>
  </r>
  <r>
    <s v="EB"/>
    <d v="2014-03-14T00:00:00"/>
    <x v="1"/>
    <d v="1899-12-30T13:19:00"/>
    <d v="1899-12-30T14:15:00"/>
    <x v="71"/>
    <n v="36.9"/>
    <n v="56"/>
    <x v="0"/>
    <n v="0"/>
    <n v="0"/>
    <n v="0"/>
    <x v="0"/>
    <x v="0"/>
  </r>
  <r>
    <s v="EB"/>
    <d v="2014-03-14T00:00:00"/>
    <x v="0"/>
    <d v="1899-12-30T09:54:00"/>
    <d v="1899-12-30T10:35:00"/>
    <x v="37"/>
    <n v="25.9"/>
    <n v="0"/>
    <x v="1"/>
    <n v="1"/>
    <n v="1"/>
    <n v="0"/>
    <x v="1"/>
    <x v="0"/>
  </r>
  <r>
    <s v="EB"/>
    <d v="2014-03-14T00:00:00"/>
    <x v="1"/>
    <d v="1899-12-30T06:33:00"/>
    <d v="1899-12-30T07:16:00"/>
    <x v="12"/>
    <n v="16.8"/>
    <n v="43"/>
    <x v="1"/>
    <n v="0"/>
    <n v="1"/>
    <n v="0"/>
    <x v="0"/>
    <x v="0"/>
  </r>
  <r>
    <s v="EB"/>
    <d v="2014-03-14T00:00:00"/>
    <x v="1"/>
    <d v="1899-12-30T18:25:00"/>
    <d v="1899-12-30T18:52:00"/>
    <x v="39"/>
    <n v="39.200000000000003"/>
    <n v="27"/>
    <x v="1"/>
    <n v="0"/>
    <n v="0"/>
    <n v="1"/>
    <x v="0"/>
    <x v="0"/>
  </r>
  <r>
    <s v="EB"/>
    <d v="2014-03-14T00:00:00"/>
    <x v="1"/>
    <d v="1899-12-30T17:39:00"/>
    <d v="1899-12-30T19:04:00"/>
    <x v="124"/>
    <n v="36.9"/>
    <n v="85"/>
    <x v="2"/>
    <n v="0"/>
    <n v="0"/>
    <n v="1"/>
    <x v="0"/>
    <x v="0"/>
  </r>
  <r>
    <s v="EB"/>
    <d v="2014-03-14T00:00:00"/>
    <x v="1"/>
    <d v="1899-12-30T09:04:00"/>
    <d v="1899-12-30T10:31:00"/>
    <x v="82"/>
    <n v="24.6"/>
    <n v="87"/>
    <x v="2"/>
    <n v="0"/>
    <n v="1"/>
    <n v="0"/>
    <x v="0"/>
    <x v="0"/>
  </r>
  <r>
    <s v="EB"/>
    <d v="2014-03-17T00:00:00"/>
    <x v="1"/>
    <d v="1899-12-30T15:57:00"/>
    <d v="1899-12-30T16:16:00"/>
    <x v="68"/>
    <n v="11.1"/>
    <n v="19"/>
    <x v="1"/>
    <n v="0"/>
    <n v="0"/>
    <n v="1"/>
    <x v="0"/>
    <x v="0"/>
  </r>
  <r>
    <s v="EB"/>
    <d v="2014-03-17T00:00:00"/>
    <x v="1"/>
    <d v="1899-12-30T16:07:00"/>
    <d v="1899-12-30T16:34:00"/>
    <x v="39"/>
    <n v="45.8"/>
    <n v="27"/>
    <x v="1"/>
    <n v="0"/>
    <n v="0"/>
    <n v="1"/>
    <x v="0"/>
    <x v="0"/>
  </r>
  <r>
    <s v="EB"/>
    <d v="2014-03-17T00:00:00"/>
    <x v="1"/>
    <d v="1899-12-30T16:17:00"/>
    <d v="1899-12-30T16:41:00"/>
    <x v="11"/>
    <n v="22.2"/>
    <n v="24"/>
    <x v="1"/>
    <n v="0"/>
    <n v="0"/>
    <n v="1"/>
    <x v="0"/>
    <x v="0"/>
  </r>
  <r>
    <s v="EB"/>
    <d v="2014-03-18T00:00:00"/>
    <x v="1"/>
    <d v="1899-12-30T17:53:00"/>
    <d v="1899-12-30T18:15:00"/>
    <x v="70"/>
    <n v="26.9"/>
    <n v="22"/>
    <x v="1"/>
    <n v="1"/>
    <n v="0"/>
    <n v="1"/>
    <x v="0"/>
    <x v="1"/>
  </r>
  <r>
    <s v="EB"/>
    <d v="2014-03-18T00:00:00"/>
    <x v="1"/>
    <d v="1899-12-30T08:54:00"/>
    <d v="1899-12-30T09:15:00"/>
    <x v="61"/>
    <n v="38.1"/>
    <n v="21"/>
    <x v="1"/>
    <n v="0"/>
    <n v="1"/>
    <n v="0"/>
    <x v="0"/>
    <x v="0"/>
  </r>
  <r>
    <s v="EB"/>
    <d v="2014-03-18T00:00:00"/>
    <x v="1"/>
    <d v="1899-12-30T15:57:00"/>
    <d v="1899-12-30T17:07:00"/>
    <x v="84"/>
    <n v="20.9"/>
    <n v="70"/>
    <x v="0"/>
    <n v="0"/>
    <n v="0"/>
    <n v="1"/>
    <x v="0"/>
    <x v="0"/>
  </r>
  <r>
    <s v="EB"/>
    <d v="2014-03-19T00:00:00"/>
    <x v="2"/>
    <d v="1899-12-30T16:32:00"/>
    <d v="1899-12-30T17:17:00"/>
    <x v="85"/>
    <n v="26.3"/>
    <n v="90"/>
    <x v="0"/>
    <n v="1"/>
    <n v="0"/>
    <n v="1"/>
    <x v="0"/>
    <x v="1"/>
  </r>
  <r>
    <s v="EB"/>
    <d v="2014-03-19T00:00:00"/>
    <x v="1"/>
    <d v="1899-12-30T07:24:00"/>
    <d v="1899-12-30T07:50:00"/>
    <x v="17"/>
    <n v="36.700000000000003"/>
    <n v="26"/>
    <x v="1"/>
    <n v="0"/>
    <n v="1"/>
    <n v="0"/>
    <x v="0"/>
    <x v="0"/>
  </r>
  <r>
    <s v="EB"/>
    <d v="2014-03-19T00:00:00"/>
    <x v="2"/>
    <d v="1899-12-30T16:08:00"/>
    <d v="1899-12-30T16:33:00"/>
    <x v="29"/>
    <n v="31.1"/>
    <n v="50"/>
    <x v="1"/>
    <n v="1"/>
    <n v="0"/>
    <n v="1"/>
    <x v="0"/>
    <x v="1"/>
  </r>
  <r>
    <s v="EB"/>
    <d v="2014-03-20T00:00:00"/>
    <x v="1"/>
    <d v="1899-12-30T18:47:00"/>
    <d v="1899-12-30T20:05:00"/>
    <x v="115"/>
    <n v="28.2"/>
    <n v="78"/>
    <x v="2"/>
    <n v="1"/>
    <n v="0"/>
    <n v="1"/>
    <x v="0"/>
    <x v="1"/>
  </r>
  <r>
    <s v="EB"/>
    <d v="2014-03-20T00:00:00"/>
    <x v="0"/>
    <d v="1899-12-30T14:05:00"/>
    <d v="1899-12-30T14:23:00"/>
    <x v="48"/>
    <n v="22.9"/>
    <n v="0"/>
    <x v="1"/>
    <n v="0"/>
    <n v="0"/>
    <n v="0"/>
    <x v="0"/>
    <x v="0"/>
  </r>
  <r>
    <s v="EB"/>
    <d v="2014-03-21T00:00:00"/>
    <x v="0"/>
    <d v="1899-12-30T12:55:00"/>
    <d v="1899-12-30T13:26:00"/>
    <x v="8"/>
    <n v="39.9"/>
    <n v="0"/>
    <x v="1"/>
    <n v="0"/>
    <n v="0"/>
    <n v="0"/>
    <x v="0"/>
    <x v="0"/>
  </r>
  <r>
    <s v="EB"/>
    <d v="2014-03-21T00:00:00"/>
    <x v="1"/>
    <d v="1899-12-30T18:47:00"/>
    <d v="1899-12-30T19:20:00"/>
    <x v="9"/>
    <n v="36.9"/>
    <n v="33"/>
    <x v="1"/>
    <n v="0"/>
    <n v="0"/>
    <n v="1"/>
    <x v="0"/>
    <x v="0"/>
  </r>
  <r>
    <s v="EB"/>
    <d v="2014-03-21T00:00:00"/>
    <x v="1"/>
    <d v="1899-12-30T20:11:00"/>
    <d v="1899-12-30T20:42:00"/>
    <x v="8"/>
    <n v="39.200000000000003"/>
    <n v="31"/>
    <x v="1"/>
    <n v="0"/>
    <n v="0"/>
    <n v="0"/>
    <x v="0"/>
    <x v="0"/>
  </r>
  <r>
    <s v="EB"/>
    <d v="2014-03-21T00:00:00"/>
    <x v="0"/>
    <d v="1899-12-30T20:44:00"/>
    <d v="1899-12-30T21:16:00"/>
    <x v="51"/>
    <n v="35.6"/>
    <n v="0"/>
    <x v="1"/>
    <n v="1"/>
    <n v="0"/>
    <n v="0"/>
    <x v="0"/>
    <x v="0"/>
  </r>
  <r>
    <s v="EB"/>
    <d v="2014-03-21T00:00:00"/>
    <x v="1"/>
    <d v="1899-12-30T07:18:00"/>
    <d v="1899-12-30T07:54:00"/>
    <x v="22"/>
    <n v="34.200000000000003"/>
    <n v="36"/>
    <x v="1"/>
    <n v="1"/>
    <n v="1"/>
    <n v="0"/>
    <x v="1"/>
    <x v="0"/>
  </r>
  <r>
    <s v="EB"/>
    <d v="2014-03-21T00:00:00"/>
    <x v="1"/>
    <d v="1899-12-30T18:01:00"/>
    <d v="1899-12-30T18:47:00"/>
    <x v="57"/>
    <n v="35"/>
    <n v="46"/>
    <x v="0"/>
    <n v="1"/>
    <n v="0"/>
    <n v="1"/>
    <x v="0"/>
    <x v="1"/>
  </r>
  <r>
    <s v="EB"/>
    <d v="2014-03-21T00:00:00"/>
    <x v="0"/>
    <d v="1899-12-30T12:45:00"/>
    <d v="1899-12-30T12:45:00"/>
    <x v="38"/>
    <n v="0"/>
    <n v="0"/>
    <x v="3"/>
    <n v="0"/>
    <n v="0"/>
    <n v="0"/>
    <x v="0"/>
    <x v="0"/>
  </r>
  <r>
    <s v="EB"/>
    <d v="2014-03-21T00:00:00"/>
    <x v="2"/>
    <d v="1899-12-30T13:55:00"/>
    <d v="1899-12-30T16:14:00"/>
    <x v="32"/>
    <n v="34.200000000000003"/>
    <n v="278"/>
    <x v="2"/>
    <n v="1"/>
    <n v="0"/>
    <n v="1"/>
    <x v="0"/>
    <x v="1"/>
  </r>
  <r>
    <s v="EB"/>
    <d v="2014-03-24T00:00:00"/>
    <x v="0"/>
    <s v="Not found"/>
    <d v="1899-12-30T00:00:00"/>
    <x v="38"/>
    <n v="0"/>
    <n v="0"/>
    <x v="3"/>
    <n v="0"/>
    <n v="0"/>
    <n v="0"/>
    <x v="0"/>
    <x v="0"/>
  </r>
  <r>
    <s v="EB"/>
    <d v="2014-03-24T00:00:00"/>
    <x v="1"/>
    <d v="1899-12-30T04:48:00"/>
    <d v="1899-12-30T05:05:00"/>
    <x v="33"/>
    <n v="33.200000000000003"/>
    <n v="17"/>
    <x v="1"/>
    <n v="1"/>
    <n v="1"/>
    <n v="0"/>
    <x v="1"/>
    <x v="0"/>
  </r>
  <r>
    <s v="EB"/>
    <d v="2014-03-24T00:00:00"/>
    <x v="1"/>
    <d v="1899-12-30T17:45:00"/>
    <d v="1899-12-30T18:21:00"/>
    <x v="22"/>
    <n v="45.2"/>
    <n v="36"/>
    <x v="1"/>
    <n v="0"/>
    <n v="0"/>
    <n v="1"/>
    <x v="0"/>
    <x v="0"/>
  </r>
  <r>
    <s v="EB"/>
    <d v="2014-03-24T00:00:00"/>
    <x v="0"/>
    <d v="1899-12-30T00:00:00"/>
    <d v="1899-12-30T00:00:00"/>
    <x v="38"/>
    <n v="0"/>
    <n v="0"/>
    <x v="3"/>
    <n v="0"/>
    <n v="0"/>
    <n v="0"/>
    <x v="0"/>
    <x v="0"/>
  </r>
  <r>
    <s v="EB"/>
    <d v="2014-03-24T00:00:00"/>
    <x v="0"/>
    <d v="1899-12-30T00:00:00"/>
    <d v="1899-12-30T00:00:00"/>
    <x v="38"/>
    <n v="0"/>
    <n v="0"/>
    <x v="3"/>
    <n v="0"/>
    <n v="0"/>
    <n v="0"/>
    <x v="0"/>
    <x v="0"/>
  </r>
  <r>
    <s v="EB"/>
    <d v="2014-03-25T00:00:00"/>
    <x v="1"/>
    <d v="1899-12-30T11:15:00"/>
    <d v="1899-12-30T11:36:00"/>
    <x v="61"/>
    <n v="24.6"/>
    <n v="21"/>
    <x v="1"/>
    <n v="0"/>
    <n v="0"/>
    <n v="0"/>
    <x v="0"/>
    <x v="0"/>
  </r>
  <r>
    <s v="EB"/>
    <d v="2014-03-25T00:00:00"/>
    <x v="0"/>
    <d v="1899-12-30T07:41:00"/>
    <d v="1899-12-30T08:31:00"/>
    <x v="53"/>
    <n v="25.9"/>
    <n v="0"/>
    <x v="0"/>
    <n v="1"/>
    <n v="1"/>
    <n v="0"/>
    <x v="1"/>
    <x v="0"/>
  </r>
  <r>
    <s v="EB"/>
    <d v="2014-03-25T00:00:00"/>
    <x v="0"/>
    <d v="1899-12-30T19:03:00"/>
    <d v="1899-12-30T19:39:00"/>
    <x v="22"/>
    <n v="36.799999999999997"/>
    <n v="0"/>
    <x v="1"/>
    <n v="0"/>
    <n v="0"/>
    <n v="1"/>
    <x v="0"/>
    <x v="0"/>
  </r>
  <r>
    <s v="EB"/>
    <d v="2014-03-25T00:00:00"/>
    <x v="1"/>
    <d v="1899-12-30T17:58:00"/>
    <d v="1899-12-30T18:20:00"/>
    <x v="70"/>
    <n v="35"/>
    <n v="22"/>
    <x v="1"/>
    <n v="1"/>
    <n v="0"/>
    <n v="1"/>
    <x v="0"/>
    <x v="1"/>
  </r>
  <r>
    <s v="EB"/>
    <d v="2014-03-26T00:00:00"/>
    <x v="1"/>
    <d v="1899-12-30T12:59:00"/>
    <d v="1899-12-30T13:44:00"/>
    <x v="85"/>
    <n v="39.9"/>
    <n v="45"/>
    <x v="0"/>
    <n v="0"/>
    <n v="0"/>
    <n v="0"/>
    <x v="0"/>
    <x v="0"/>
  </r>
  <r>
    <s v="EB"/>
    <d v="2014-03-26T00:00:00"/>
    <x v="2"/>
    <d v="1899-12-30T12:21:00"/>
    <d v="1899-12-30T12:40:00"/>
    <x v="68"/>
    <n v="41.9"/>
    <n v="38"/>
    <x v="1"/>
    <n v="0"/>
    <n v="0"/>
    <n v="0"/>
    <x v="0"/>
    <x v="0"/>
  </r>
  <r>
    <s v="EB"/>
    <d v="2014-03-27T00:00:00"/>
    <x v="1"/>
    <d v="1899-12-30T08:11:00"/>
    <d v="1899-12-30T09:12:00"/>
    <x v="34"/>
    <n v="14.2"/>
    <n v="61"/>
    <x v="0"/>
    <n v="0"/>
    <n v="1"/>
    <n v="0"/>
    <x v="0"/>
    <x v="0"/>
  </r>
  <r>
    <s v="EB"/>
    <d v="2014-03-28T00:00:00"/>
    <x v="1"/>
    <d v="1899-12-30T17:24:00"/>
    <d v="1899-12-30T17:50:00"/>
    <x v="17"/>
    <n v="5.6"/>
    <n v="26"/>
    <x v="1"/>
    <n v="0"/>
    <n v="0"/>
    <n v="1"/>
    <x v="0"/>
    <x v="0"/>
  </r>
  <r>
    <s v="EB"/>
    <d v="2014-03-28T00:00:00"/>
    <x v="1"/>
    <d v="1899-12-30T17:26:00"/>
    <d v="1899-12-30T18:22:00"/>
    <x v="71"/>
    <n v="31.1"/>
    <n v="56"/>
    <x v="0"/>
    <n v="1"/>
    <n v="0"/>
    <n v="1"/>
    <x v="0"/>
    <x v="1"/>
  </r>
  <r>
    <s v="EB"/>
    <d v="2014-03-28T00:00:00"/>
    <x v="1"/>
    <d v="1899-12-30T17:52:00"/>
    <d v="1899-12-30T18:54:00"/>
    <x v="2"/>
    <n v="38.1"/>
    <n v="62"/>
    <x v="0"/>
    <n v="0"/>
    <n v="0"/>
    <n v="1"/>
    <x v="0"/>
    <x v="0"/>
  </r>
  <r>
    <s v="EB"/>
    <d v="2014-03-28T00:00:00"/>
    <x v="1"/>
    <d v="1899-12-30T12:44:00"/>
    <d v="1899-12-30T13:09:00"/>
    <x v="29"/>
    <n v="44"/>
    <n v="25"/>
    <x v="1"/>
    <n v="0"/>
    <n v="0"/>
    <n v="0"/>
    <x v="0"/>
    <x v="0"/>
  </r>
  <r>
    <s v="EB"/>
    <d v="2014-03-31T00:00:00"/>
    <x v="1"/>
    <d v="1899-12-30T11:34:00"/>
    <d v="1899-12-30T12:44:00"/>
    <x v="84"/>
    <n v="33.200000000000003"/>
    <n v="70"/>
    <x v="0"/>
    <n v="1"/>
    <n v="0"/>
    <n v="0"/>
    <x v="0"/>
    <x v="0"/>
  </r>
  <r>
    <s v="EB"/>
    <d v="2014-03-31T00:00:00"/>
    <x v="0"/>
    <d v="1899-12-30T17:55:00"/>
    <d v="1899-12-30T18:30:00"/>
    <x v="56"/>
    <n v="50.2"/>
    <n v="0"/>
    <x v="1"/>
    <n v="0"/>
    <n v="0"/>
    <n v="1"/>
    <x v="0"/>
    <x v="0"/>
  </r>
  <r>
    <s v="EB"/>
    <d v="2014-04-01T00:00:00"/>
    <x v="0"/>
    <d v="1899-12-30T17:12:00"/>
    <d v="1899-12-30T17:14:00"/>
    <x v="104"/>
    <n v="38.1"/>
    <n v="0"/>
    <x v="3"/>
    <n v="0"/>
    <n v="0"/>
    <n v="1"/>
    <x v="0"/>
    <x v="0"/>
  </r>
  <r>
    <s v="EB"/>
    <d v="2014-04-01T00:00:00"/>
    <x v="2"/>
    <d v="1899-12-30T16:26:00"/>
    <d v="1899-12-30T17:13:00"/>
    <x v="16"/>
    <n v="39.200000000000003"/>
    <n v="94"/>
    <x v="0"/>
    <n v="0"/>
    <n v="0"/>
    <n v="1"/>
    <x v="0"/>
    <x v="0"/>
  </r>
  <r>
    <s v="EB"/>
    <d v="2014-04-02T00:00:00"/>
    <x v="1"/>
    <d v="1899-12-30T07:55:00"/>
    <d v="1899-12-30T09:06:00"/>
    <x v="130"/>
    <n v="29.3"/>
    <n v="71"/>
    <x v="0"/>
    <n v="1"/>
    <n v="1"/>
    <n v="0"/>
    <x v="1"/>
    <x v="0"/>
  </r>
  <r>
    <s v="EB"/>
    <d v="2014-04-02T00:00:00"/>
    <x v="0"/>
    <d v="1899-12-30T11:42:00"/>
    <d v="1899-12-30T13:40:00"/>
    <x v="143"/>
    <n v="51.9"/>
    <n v="0"/>
    <x v="2"/>
    <n v="0"/>
    <n v="0"/>
    <n v="0"/>
    <x v="0"/>
    <x v="0"/>
  </r>
  <r>
    <s v="EB"/>
    <d v="2014-04-02T00:00:00"/>
    <x v="1"/>
    <d v="1899-12-30T21:33:00"/>
    <d v="1899-12-30T22:14:00"/>
    <x v="37"/>
    <n v="35"/>
    <n v="41"/>
    <x v="1"/>
    <n v="1"/>
    <n v="0"/>
    <n v="0"/>
    <x v="0"/>
    <x v="0"/>
  </r>
  <r>
    <s v="EB"/>
    <d v="2014-04-02T00:00:00"/>
    <x v="1"/>
    <d v="1899-12-30T11:58:00"/>
    <d v="1899-12-30T12:33:00"/>
    <x v="56"/>
    <n v="15.6"/>
    <n v="35"/>
    <x v="1"/>
    <n v="0"/>
    <n v="0"/>
    <n v="0"/>
    <x v="0"/>
    <x v="0"/>
  </r>
  <r>
    <s v="EB"/>
    <d v="2014-04-02T00:00:00"/>
    <x v="1"/>
    <d v="1899-12-30T08:07:00"/>
    <d v="1899-12-30T08:22:00"/>
    <x v="35"/>
    <n v="51.9"/>
    <n v="15"/>
    <x v="1"/>
    <n v="0"/>
    <n v="1"/>
    <n v="0"/>
    <x v="0"/>
    <x v="0"/>
  </r>
  <r>
    <s v="EB"/>
    <d v="2014-04-02T00:00:00"/>
    <x v="3"/>
    <d v="1899-12-30T00:01:00"/>
    <d v="1899-12-30T01:05:00"/>
    <x v="20"/>
    <n v="38.1"/>
    <n v="192"/>
    <x v="0"/>
    <n v="0"/>
    <n v="0"/>
    <n v="0"/>
    <x v="0"/>
    <x v="0"/>
  </r>
  <r>
    <s v="EB"/>
    <d v="2014-04-02T00:00:00"/>
    <x v="0"/>
    <d v="1899-12-30T01:58:00"/>
    <d v="1899-12-30T07:18:00"/>
    <x v="149"/>
    <n v="24.6"/>
    <n v="0"/>
    <x v="2"/>
    <n v="0"/>
    <n v="1"/>
    <n v="0"/>
    <x v="0"/>
    <x v="0"/>
  </r>
  <r>
    <s v="EB"/>
    <d v="2014-04-02T00:00:00"/>
    <x v="2"/>
    <d v="1899-12-30T07:59:00"/>
    <d v="1899-12-30T10:42:00"/>
    <x v="150"/>
    <n v="34.200000000000003"/>
    <n v="326"/>
    <x v="2"/>
    <n v="1"/>
    <n v="1"/>
    <n v="0"/>
    <x v="1"/>
    <x v="0"/>
  </r>
  <r>
    <s v="EB"/>
    <d v="2014-04-02T00:00:00"/>
    <x v="0"/>
    <d v="1899-12-30T16:14:00"/>
    <d v="1899-12-30T16:52:00"/>
    <x v="10"/>
    <n v="18.8"/>
    <n v="0"/>
    <x v="1"/>
    <n v="0"/>
    <n v="0"/>
    <n v="1"/>
    <x v="0"/>
    <x v="0"/>
  </r>
  <r>
    <s v="EB"/>
    <d v="2014-04-03T00:00:00"/>
    <x v="0"/>
    <d v="1899-12-30T17:50:00"/>
    <d v="1899-12-30T18:30:00"/>
    <x v="4"/>
    <n v="16.5"/>
    <n v="0"/>
    <x v="1"/>
    <n v="0"/>
    <n v="0"/>
    <n v="1"/>
    <x v="0"/>
    <x v="0"/>
  </r>
  <r>
    <s v="EB"/>
    <d v="2014-04-04T00:00:00"/>
    <x v="0"/>
    <s v="Nothing"/>
    <d v="1899-12-30T00:00:00"/>
    <x v="38"/>
    <n v="0"/>
    <n v="0"/>
    <x v="3"/>
    <n v="0"/>
    <n v="0"/>
    <n v="0"/>
    <x v="0"/>
    <x v="0"/>
  </r>
  <r>
    <s v="EB"/>
    <d v="2014-04-07T00:00:00"/>
    <x v="2"/>
    <d v="1899-12-30T12:38:00"/>
    <d v="1899-12-30T12:57:00"/>
    <x v="68"/>
    <n v="16.8"/>
    <n v="38"/>
    <x v="1"/>
    <n v="0"/>
    <n v="0"/>
    <n v="0"/>
    <x v="0"/>
    <x v="0"/>
  </r>
  <r>
    <s v="EB"/>
    <d v="2014-04-07T00:00:00"/>
    <x v="2"/>
    <d v="1899-12-30T08:26:00"/>
    <d v="1899-12-30T09:12:00"/>
    <x v="57"/>
    <n v="16.8"/>
    <n v="92"/>
    <x v="0"/>
    <n v="0"/>
    <n v="1"/>
    <n v="0"/>
    <x v="0"/>
    <x v="0"/>
  </r>
  <r>
    <s v="EB"/>
    <d v="2014-04-07T00:00:00"/>
    <x v="2"/>
    <d v="1899-12-30T13:41:00"/>
    <d v="1899-12-30T14:07:00"/>
    <x v="17"/>
    <n v="16.5"/>
    <n v="52"/>
    <x v="1"/>
    <n v="0"/>
    <n v="0"/>
    <n v="0"/>
    <x v="0"/>
    <x v="0"/>
  </r>
  <r>
    <s v="EB"/>
    <d v="2014-04-07T00:00:00"/>
    <x v="1"/>
    <d v="1899-12-30T14:10:00"/>
    <d v="1899-12-30T14:27:00"/>
    <x v="33"/>
    <n v="18.2"/>
    <n v="17"/>
    <x v="1"/>
    <n v="0"/>
    <n v="0"/>
    <n v="0"/>
    <x v="0"/>
    <x v="0"/>
  </r>
  <r>
    <s v="EB"/>
    <d v="2014-04-07T00:00:00"/>
    <x v="2"/>
    <d v="1899-12-30T15:40:00"/>
    <d v="1899-12-30T16:41:00"/>
    <x v="34"/>
    <n v="51.9"/>
    <n v="122"/>
    <x v="0"/>
    <n v="0"/>
    <n v="0"/>
    <n v="1"/>
    <x v="0"/>
    <x v="0"/>
  </r>
  <r>
    <s v="EB"/>
    <d v="2014-04-08T00:00:00"/>
    <x v="1"/>
    <d v="1899-12-30T15:42:00"/>
    <d v="1899-12-30T17:05:00"/>
    <x v="7"/>
    <n v="29.3"/>
    <n v="83"/>
    <x v="2"/>
    <n v="1"/>
    <n v="0"/>
    <n v="1"/>
    <x v="0"/>
    <x v="1"/>
  </r>
  <r>
    <s v="EB"/>
    <d v="2014-04-08T00:00:00"/>
    <x v="1"/>
    <d v="1899-12-30T18:42:00"/>
    <d v="1899-12-30T19:15:00"/>
    <x v="9"/>
    <n v="30.9"/>
    <n v="33"/>
    <x v="1"/>
    <n v="1"/>
    <n v="0"/>
    <n v="1"/>
    <x v="0"/>
    <x v="1"/>
  </r>
  <r>
    <s v="EB"/>
    <d v="2014-04-08T00:00:00"/>
    <x v="2"/>
    <d v="1899-12-30T22:32:00"/>
    <d v="1899-12-30T23:02:00"/>
    <x v="36"/>
    <n v="48.4"/>
    <n v="60"/>
    <x v="1"/>
    <n v="0"/>
    <n v="0"/>
    <n v="0"/>
    <x v="0"/>
    <x v="0"/>
  </r>
  <r>
    <s v="EB"/>
    <d v="2014-04-08T00:00:00"/>
    <x v="1"/>
    <d v="1899-12-30T08:42:00"/>
    <d v="1899-12-30T08:59:00"/>
    <x v="33"/>
    <n v="20.9"/>
    <n v="17"/>
    <x v="1"/>
    <n v="0"/>
    <n v="1"/>
    <n v="0"/>
    <x v="0"/>
    <x v="0"/>
  </r>
  <r>
    <s v="EB"/>
    <d v="2014-04-09T00:00:00"/>
    <x v="0"/>
    <s v="Not found"/>
    <d v="1899-12-30T00:00:00"/>
    <x v="38"/>
    <n v="0"/>
    <n v="0"/>
    <x v="3"/>
    <n v="0"/>
    <n v="0"/>
    <n v="0"/>
    <x v="0"/>
    <x v="0"/>
  </r>
  <r>
    <s v="EB"/>
    <d v="2014-04-09T00:00:00"/>
    <x v="1"/>
    <d v="1899-12-30T12:45:00"/>
    <d v="1899-12-30T14:21:00"/>
    <x v="80"/>
    <n v="39.9"/>
    <n v="96"/>
    <x v="2"/>
    <n v="0"/>
    <n v="0"/>
    <n v="0"/>
    <x v="0"/>
    <x v="0"/>
  </r>
  <r>
    <s v="EB"/>
    <d v="2014-04-09T00:00:00"/>
    <x v="0"/>
    <d v="1899-12-30T08:33:00"/>
    <d v="1899-12-30T08:58:00"/>
    <x v="29"/>
    <n v="44"/>
    <n v="0"/>
    <x v="1"/>
    <n v="0"/>
    <n v="1"/>
    <n v="0"/>
    <x v="0"/>
    <x v="0"/>
  </r>
  <r>
    <s v="EB"/>
    <d v="2014-04-09T00:00:00"/>
    <x v="1"/>
    <d v="1899-12-30T17:18:00"/>
    <d v="1899-12-30T18:09:00"/>
    <x v="55"/>
    <n v="26.3"/>
    <n v="51"/>
    <x v="0"/>
    <n v="1"/>
    <n v="0"/>
    <n v="1"/>
    <x v="0"/>
    <x v="1"/>
  </r>
  <r>
    <s v="EB"/>
    <d v="2014-04-10T00:00:00"/>
    <x v="0"/>
    <d v="1899-12-30T08:09:00"/>
    <d v="1899-12-30T08:22:00"/>
    <x v="138"/>
    <n v="28.4"/>
    <n v="0"/>
    <x v="3"/>
    <n v="1"/>
    <n v="1"/>
    <n v="0"/>
    <x v="1"/>
    <x v="0"/>
  </r>
  <r>
    <s v="EB"/>
    <d v="2014-04-10T00:00:00"/>
    <x v="0"/>
    <d v="1899-12-30T11:09:00"/>
    <d v="1899-12-30T11:10:00"/>
    <x v="151"/>
    <n v="38.1"/>
    <n v="0"/>
    <x v="3"/>
    <n v="0"/>
    <n v="0"/>
    <n v="0"/>
    <x v="0"/>
    <x v="0"/>
  </r>
  <r>
    <s v="EB"/>
    <d v="2014-04-10T00:00:00"/>
    <x v="1"/>
    <d v="1899-12-30T15:00:00"/>
    <d v="1899-12-30T15:59:00"/>
    <x v="100"/>
    <n v="36.5"/>
    <n v="59"/>
    <x v="0"/>
    <n v="0"/>
    <n v="0"/>
    <n v="1"/>
    <x v="0"/>
    <x v="0"/>
  </r>
  <r>
    <s v="EB"/>
    <d v="2014-04-10T00:00:00"/>
    <x v="1"/>
    <d v="1899-12-30T16:29:00"/>
    <d v="1899-12-30T16:45:00"/>
    <x v="19"/>
    <n v="51.9"/>
    <n v="16"/>
    <x v="1"/>
    <n v="0"/>
    <n v="0"/>
    <n v="1"/>
    <x v="0"/>
    <x v="0"/>
  </r>
  <r>
    <s v="EB"/>
    <d v="2014-04-10T00:00:00"/>
    <x v="1"/>
    <d v="1899-12-30T07:49:00"/>
    <d v="1899-12-30T08:19:00"/>
    <x v="36"/>
    <n v="39.9"/>
    <n v="30"/>
    <x v="1"/>
    <n v="0"/>
    <n v="1"/>
    <n v="0"/>
    <x v="0"/>
    <x v="0"/>
  </r>
  <r>
    <s v="EB"/>
    <d v="2014-04-10T00:00:00"/>
    <x v="1"/>
    <d v="1899-12-30T17:57:00"/>
    <d v="1899-12-30T18:26:00"/>
    <x v="13"/>
    <n v="39.9"/>
    <n v="29"/>
    <x v="1"/>
    <n v="0"/>
    <n v="0"/>
    <n v="1"/>
    <x v="0"/>
    <x v="0"/>
  </r>
  <r>
    <s v="EB"/>
    <d v="2014-04-11T00:00:00"/>
    <x v="1"/>
    <d v="1899-12-30T18:23:00"/>
    <d v="1899-12-30T18:39:00"/>
    <x v="19"/>
    <n v="35"/>
    <n v="16"/>
    <x v="1"/>
    <n v="1"/>
    <n v="0"/>
    <n v="1"/>
    <x v="0"/>
    <x v="1"/>
  </r>
  <r>
    <s v="EB"/>
    <d v="2014-04-11T00:00:00"/>
    <x v="1"/>
    <d v="1899-12-30T19:10:00"/>
    <d v="1899-12-30T19:57:00"/>
    <x v="16"/>
    <n v="32.9"/>
    <n v="47"/>
    <x v="0"/>
    <n v="1"/>
    <n v="0"/>
    <n v="1"/>
    <x v="0"/>
    <x v="1"/>
  </r>
  <r>
    <s v="EB"/>
    <d v="2014-04-11T00:00:00"/>
    <x v="1"/>
    <d v="1899-12-30T11:26:00"/>
    <d v="1899-12-30T11:47:00"/>
    <x v="61"/>
    <n v="23.2"/>
    <n v="21"/>
    <x v="1"/>
    <n v="0"/>
    <n v="0"/>
    <n v="0"/>
    <x v="0"/>
    <x v="0"/>
  </r>
  <r>
    <s v="EB"/>
    <d v="2014-04-11T00:00:00"/>
    <x v="1"/>
    <d v="1899-12-30T19:08:00"/>
    <d v="1899-12-30T19:33:00"/>
    <x v="29"/>
    <n v="34.200000000000003"/>
    <n v="25"/>
    <x v="1"/>
    <n v="1"/>
    <n v="0"/>
    <n v="1"/>
    <x v="0"/>
    <x v="1"/>
  </r>
  <r>
    <s v="EB"/>
    <d v="2014-04-11T00:00:00"/>
    <x v="1"/>
    <d v="1899-12-30T09:53:00"/>
    <d v="1899-12-30T10:45:00"/>
    <x v="54"/>
    <n v="28.4"/>
    <n v="52"/>
    <x v="0"/>
    <n v="1"/>
    <n v="1"/>
    <n v="0"/>
    <x v="1"/>
    <x v="0"/>
  </r>
  <r>
    <s v="EB"/>
    <d v="2014-04-11T00:00:00"/>
    <x v="0"/>
    <d v="1899-12-30T13:14:00"/>
    <d v="1899-12-30T14:08:00"/>
    <x v="69"/>
    <n v="38.1"/>
    <n v="0"/>
    <x v="0"/>
    <n v="0"/>
    <n v="0"/>
    <n v="0"/>
    <x v="0"/>
    <x v="0"/>
  </r>
  <r>
    <s v="EB"/>
    <d v="2014-04-11T00:00:00"/>
    <x v="1"/>
    <d v="1899-12-30T21:57:00"/>
    <d v="1899-12-30T22:48:00"/>
    <x v="55"/>
    <n v="34.200000000000003"/>
    <n v="51"/>
    <x v="0"/>
    <n v="1"/>
    <n v="0"/>
    <n v="0"/>
    <x v="0"/>
    <x v="0"/>
  </r>
  <r>
    <s v="EB"/>
    <d v="2014-04-14T00:00:00"/>
    <x v="2"/>
    <d v="1899-12-30T07:54:00"/>
    <d v="1899-12-30T08:16:00"/>
    <x v="70"/>
    <n v="41.9"/>
    <n v="44"/>
    <x v="1"/>
    <n v="0"/>
    <n v="1"/>
    <n v="0"/>
    <x v="0"/>
    <x v="0"/>
  </r>
  <r>
    <s v="EB"/>
    <d v="2014-04-14T00:00:00"/>
    <x v="0"/>
    <s v="Not found"/>
    <d v="1899-12-30T00:00:00"/>
    <x v="38"/>
    <n v="0"/>
    <n v="0"/>
    <x v="3"/>
    <n v="0"/>
    <n v="0"/>
    <n v="0"/>
    <x v="0"/>
    <x v="0"/>
  </r>
  <r>
    <s v="EB"/>
    <d v="2014-04-14T00:00:00"/>
    <x v="0"/>
    <d v="1899-12-30T08:41:00"/>
    <d v="1899-12-30T08:56:00"/>
    <x v="35"/>
    <n v="37.9"/>
    <n v="0"/>
    <x v="1"/>
    <n v="0"/>
    <n v="1"/>
    <n v="0"/>
    <x v="0"/>
    <x v="0"/>
  </r>
  <r>
    <s v="EB"/>
    <d v="2014-04-14T00:00:00"/>
    <x v="1"/>
    <d v="1899-12-30T08:39:00"/>
    <d v="1899-12-30T09:05:00"/>
    <x v="17"/>
    <n v="7.5"/>
    <n v="26"/>
    <x v="1"/>
    <n v="0"/>
    <n v="1"/>
    <n v="0"/>
    <x v="0"/>
    <x v="0"/>
  </r>
  <r>
    <s v="EB"/>
    <d v="2014-04-14T00:00:00"/>
    <x v="3"/>
    <d v="1899-12-30T13:06:00"/>
    <d v="1899-12-30T13:53:00"/>
    <x v="16"/>
    <n v="34.200000000000003"/>
    <n v="141"/>
    <x v="0"/>
    <n v="1"/>
    <n v="0"/>
    <n v="0"/>
    <x v="0"/>
    <x v="0"/>
  </r>
  <r>
    <s v="EB"/>
    <d v="2014-04-14T00:00:00"/>
    <x v="1"/>
    <d v="1899-12-30T18:39:00"/>
    <d v="1899-12-30T19:46:00"/>
    <x v="123"/>
    <n v="41.9"/>
    <n v="67"/>
    <x v="0"/>
    <n v="0"/>
    <n v="0"/>
    <n v="1"/>
    <x v="0"/>
    <x v="0"/>
  </r>
  <r>
    <s v="EB"/>
    <d v="2014-04-15T00:00:00"/>
    <x v="2"/>
    <d v="1899-12-30T14:07:00"/>
    <d v="1899-12-30T15:15:00"/>
    <x v="58"/>
    <n v="40.9"/>
    <n v="136"/>
    <x v="0"/>
    <n v="0"/>
    <n v="0"/>
    <n v="1"/>
    <x v="0"/>
    <x v="0"/>
  </r>
  <r>
    <s v="EB"/>
    <d v="2014-04-15T00:00:00"/>
    <x v="1"/>
    <d v="1899-12-30T20:01:00"/>
    <d v="1899-12-30T21:08:00"/>
    <x v="123"/>
    <n v="38.1"/>
    <n v="67"/>
    <x v="0"/>
    <n v="0"/>
    <n v="0"/>
    <n v="0"/>
    <x v="0"/>
    <x v="0"/>
  </r>
  <r>
    <s v="EB"/>
    <d v="2014-04-15T00:00:00"/>
    <x v="1"/>
    <d v="1899-12-30T18:14:00"/>
    <d v="1899-12-30T19:11:00"/>
    <x v="5"/>
    <n v="28.5"/>
    <n v="57"/>
    <x v="0"/>
    <n v="1"/>
    <n v="0"/>
    <n v="1"/>
    <x v="0"/>
    <x v="1"/>
  </r>
  <r>
    <s v="EB"/>
    <d v="2014-04-15T00:00:00"/>
    <x v="1"/>
    <d v="1899-12-30T05:44:00"/>
    <d v="1899-12-30T06:19:00"/>
    <x v="56"/>
    <n v="9.4"/>
    <n v="35"/>
    <x v="1"/>
    <n v="0"/>
    <n v="1"/>
    <n v="0"/>
    <x v="0"/>
    <x v="0"/>
  </r>
  <r>
    <s v="EB"/>
    <d v="2014-04-15T00:00:00"/>
    <x v="1"/>
    <d v="1899-12-30T12:52:00"/>
    <d v="1899-12-30T13:47:00"/>
    <x v="6"/>
    <n v="40.6"/>
    <n v="55"/>
    <x v="0"/>
    <n v="0"/>
    <n v="0"/>
    <n v="0"/>
    <x v="0"/>
    <x v="0"/>
  </r>
  <r>
    <s v="EB"/>
    <d v="2014-04-15T00:00:00"/>
    <x v="1"/>
    <d v="1899-12-30T13:19:00"/>
    <d v="1899-12-30T14:19:00"/>
    <x v="1"/>
    <n v="15.6"/>
    <n v="60"/>
    <x v="0"/>
    <n v="0"/>
    <n v="0"/>
    <n v="0"/>
    <x v="0"/>
    <x v="0"/>
  </r>
  <r>
    <s v="EB"/>
    <d v="2014-04-16T00:00:00"/>
    <x v="1"/>
    <d v="1899-12-30T16:24:00"/>
    <d v="1899-12-30T16:55:00"/>
    <x v="8"/>
    <n v="37.1"/>
    <n v="31"/>
    <x v="1"/>
    <n v="0"/>
    <n v="0"/>
    <n v="1"/>
    <x v="0"/>
    <x v="0"/>
  </r>
  <r>
    <s v="EB"/>
    <d v="2014-04-16T00:00:00"/>
    <x v="1"/>
    <d v="1899-12-30T15:31:00"/>
    <d v="1899-12-30T18:37:00"/>
    <x v="152"/>
    <n v="33.200000000000003"/>
    <n v="186"/>
    <x v="2"/>
    <n v="1"/>
    <n v="0"/>
    <n v="1"/>
    <x v="0"/>
    <x v="1"/>
  </r>
  <r>
    <s v="EB"/>
    <d v="2014-04-17T00:00:00"/>
    <x v="1"/>
    <d v="1899-12-30T16:36:00"/>
    <d v="1899-12-30T17:17:00"/>
    <x v="37"/>
    <n v="31.1"/>
    <n v="41"/>
    <x v="1"/>
    <n v="1"/>
    <n v="0"/>
    <n v="1"/>
    <x v="0"/>
    <x v="1"/>
  </r>
  <r>
    <s v="EB"/>
    <d v="2014-04-17T00:00:00"/>
    <x v="1"/>
    <d v="1899-12-30T15:04:00"/>
    <d v="1899-12-30T16:30:00"/>
    <x v="89"/>
    <n v="36.5"/>
    <n v="86"/>
    <x v="2"/>
    <n v="0"/>
    <n v="0"/>
    <n v="1"/>
    <x v="0"/>
    <x v="0"/>
  </r>
  <r>
    <s v="EB"/>
    <d v="2014-04-17T00:00:00"/>
    <x v="1"/>
    <d v="1899-12-30T09:29:00"/>
    <d v="1899-12-30T10:05:00"/>
    <x v="22"/>
    <n v="28.5"/>
    <n v="36"/>
    <x v="1"/>
    <n v="1"/>
    <n v="1"/>
    <n v="0"/>
    <x v="1"/>
    <x v="0"/>
  </r>
  <r>
    <s v="EB"/>
    <d v="2014-04-17T00:00:00"/>
    <x v="1"/>
    <d v="1899-12-30T12:15:00"/>
    <d v="1899-12-30T12:30:00"/>
    <x v="35"/>
    <n v="32.200000000000003"/>
    <n v="15"/>
    <x v="1"/>
    <n v="1"/>
    <n v="0"/>
    <n v="0"/>
    <x v="0"/>
    <x v="0"/>
  </r>
  <r>
    <s v="EB"/>
    <d v="2014-04-18T00:00:00"/>
    <x v="1"/>
    <d v="1899-12-30T16:47:00"/>
    <d v="1899-12-30T17:19:00"/>
    <x v="51"/>
    <n v="34.200000000000003"/>
    <n v="32"/>
    <x v="1"/>
    <n v="1"/>
    <n v="0"/>
    <n v="1"/>
    <x v="0"/>
    <x v="1"/>
  </r>
  <r>
    <s v="EB"/>
    <d v="2014-04-18T00:00:00"/>
    <x v="1"/>
    <d v="1899-12-30T15:58:00"/>
    <d v="1899-12-30T16:52:00"/>
    <x v="69"/>
    <n v="43.5"/>
    <n v="54"/>
    <x v="0"/>
    <n v="0"/>
    <n v="0"/>
    <n v="1"/>
    <x v="0"/>
    <x v="0"/>
  </r>
  <r>
    <s v="EB"/>
    <d v="2014-04-18T00:00:00"/>
    <x v="0"/>
    <d v="1899-12-30T08:45:00"/>
    <d v="1899-12-30T09:04:00"/>
    <x v="68"/>
    <n v="34.200000000000003"/>
    <n v="0"/>
    <x v="1"/>
    <n v="1"/>
    <n v="1"/>
    <n v="0"/>
    <x v="1"/>
    <x v="0"/>
  </r>
  <r>
    <s v="EB"/>
    <d v="2014-04-18T00:00:00"/>
    <x v="1"/>
    <d v="1899-12-30T11:37:00"/>
    <d v="1899-12-30T11:52:00"/>
    <x v="35"/>
    <n v="38.1"/>
    <n v="15"/>
    <x v="1"/>
    <n v="0"/>
    <n v="0"/>
    <n v="0"/>
    <x v="0"/>
    <x v="0"/>
  </r>
  <r>
    <s v="EB"/>
    <d v="2014-04-18T00:00:00"/>
    <x v="4"/>
    <d v="1899-12-30T21:32:00"/>
    <d v="1899-12-30T22:20:00"/>
    <x v="0"/>
    <n v="36.5"/>
    <n v="240"/>
    <x v="0"/>
    <n v="0"/>
    <n v="0"/>
    <n v="0"/>
    <x v="0"/>
    <x v="0"/>
  </r>
  <r>
    <s v="EB"/>
    <d v="2014-04-21T00:00:00"/>
    <x v="0"/>
    <d v="1899-12-30T15:52:00"/>
    <d v="1899-12-30T16:03:00"/>
    <x v="133"/>
    <n v="36.6"/>
    <n v="0"/>
    <x v="3"/>
    <n v="0"/>
    <n v="0"/>
    <n v="1"/>
    <x v="0"/>
    <x v="0"/>
  </r>
  <r>
    <s v="EB"/>
    <d v="2014-04-21T00:00:00"/>
    <x v="5"/>
    <d v="1899-12-30T17:08:00"/>
    <d v="1899-12-30T17:54:00"/>
    <x v="57"/>
    <n v="38.1"/>
    <n v="184"/>
    <x v="0"/>
    <n v="0"/>
    <n v="0"/>
    <n v="1"/>
    <x v="0"/>
    <x v="0"/>
  </r>
  <r>
    <s v="EB"/>
    <d v="2014-04-21T00:00:00"/>
    <x v="5"/>
    <d v="1899-12-30T19:13:00"/>
    <d v="1899-12-30T20:05:00"/>
    <x v="54"/>
    <n v="36.299999999999997"/>
    <n v="208"/>
    <x v="0"/>
    <n v="0"/>
    <n v="0"/>
    <n v="1"/>
    <x v="0"/>
    <x v="0"/>
  </r>
  <r>
    <s v="EB"/>
    <d v="2014-04-21T00:00:00"/>
    <x v="1"/>
    <d v="1899-12-30T07:57:00"/>
    <d v="1899-12-30T09:09:00"/>
    <x v="81"/>
    <n v="43.5"/>
    <n v="72"/>
    <x v="0"/>
    <n v="0"/>
    <n v="1"/>
    <n v="0"/>
    <x v="0"/>
    <x v="0"/>
  </r>
  <r>
    <s v="EB"/>
    <d v="2014-04-22T00:00:00"/>
    <x v="1"/>
    <d v="1899-12-30T08:43:00"/>
    <d v="1899-12-30T09:08:00"/>
    <x v="29"/>
    <n v="40.9"/>
    <n v="25"/>
    <x v="1"/>
    <n v="0"/>
    <n v="1"/>
    <n v="0"/>
    <x v="0"/>
    <x v="0"/>
  </r>
  <r>
    <s v="EB"/>
    <d v="2014-04-22T00:00:00"/>
    <x v="1"/>
    <d v="1899-12-30T18:19:00"/>
    <d v="1899-12-30T18:41:00"/>
    <x v="70"/>
    <n v="39.200000000000003"/>
    <n v="22"/>
    <x v="1"/>
    <n v="0"/>
    <n v="0"/>
    <n v="1"/>
    <x v="0"/>
    <x v="0"/>
  </r>
  <r>
    <s v="EB"/>
    <d v="2014-04-23T00:00:00"/>
    <x v="1"/>
    <d v="1899-12-30T15:52:00"/>
    <d v="1899-12-30T16:17:00"/>
    <x v="29"/>
    <n v="39.200000000000003"/>
    <n v="25"/>
    <x v="1"/>
    <n v="0"/>
    <n v="0"/>
    <n v="1"/>
    <x v="0"/>
    <x v="0"/>
  </r>
  <r>
    <s v="EB"/>
    <d v="2014-04-23T00:00:00"/>
    <x v="1"/>
    <d v="1899-12-30T16:17:00"/>
    <d v="1899-12-30T16:48:00"/>
    <x v="8"/>
    <n v="39.9"/>
    <n v="31"/>
    <x v="1"/>
    <n v="0"/>
    <n v="0"/>
    <n v="1"/>
    <x v="0"/>
    <x v="0"/>
  </r>
  <r>
    <s v="EB"/>
    <d v="2014-04-23T00:00:00"/>
    <x v="1"/>
    <d v="1899-12-30T13:43:00"/>
    <d v="1899-12-30T14:10:00"/>
    <x v="39"/>
    <n v="41.9"/>
    <n v="27"/>
    <x v="1"/>
    <n v="0"/>
    <n v="0"/>
    <n v="0"/>
    <x v="0"/>
    <x v="0"/>
  </r>
  <r>
    <s v="EB"/>
    <d v="2014-04-23T00:00:00"/>
    <x v="1"/>
    <d v="1899-12-30T18:34:00"/>
    <d v="1899-12-30T20:08:00"/>
    <x v="127"/>
    <n v="34.200000000000003"/>
    <n v="94"/>
    <x v="2"/>
    <n v="1"/>
    <n v="0"/>
    <n v="1"/>
    <x v="0"/>
    <x v="1"/>
  </r>
  <r>
    <s v="EB"/>
    <d v="2014-04-24T00:00:00"/>
    <x v="4"/>
    <d v="1899-12-30T12:55:00"/>
    <d v="1899-12-31T00:30:00"/>
    <x v="153"/>
    <n v="27.4"/>
    <n v="3475"/>
    <x v="2"/>
    <n v="1"/>
    <n v="0"/>
    <n v="1"/>
    <x v="0"/>
    <x v="1"/>
  </r>
  <r>
    <s v="EB"/>
    <d v="2014-04-24T00:00:00"/>
    <x v="2"/>
    <d v="1899-12-30T14:08:00"/>
    <d v="1899-12-30T16:15:00"/>
    <x v="154"/>
    <n v="28.2"/>
    <n v="254"/>
    <x v="2"/>
    <n v="1"/>
    <n v="0"/>
    <n v="1"/>
    <x v="0"/>
    <x v="1"/>
  </r>
  <r>
    <s v="EB"/>
    <d v="2014-04-24T00:00:00"/>
    <x v="2"/>
    <d v="1899-12-30T20:15:00"/>
    <d v="1899-12-30T20:37:00"/>
    <x v="70"/>
    <n v="26.6"/>
    <n v="44"/>
    <x v="1"/>
    <n v="1"/>
    <n v="0"/>
    <n v="0"/>
    <x v="0"/>
    <x v="0"/>
  </r>
  <r>
    <s v="EB"/>
    <d v="2014-04-25T00:00:00"/>
    <x v="2"/>
    <d v="1899-12-30T17:58:00"/>
    <d v="1899-12-30T19:12:00"/>
    <x v="134"/>
    <n v="11.1"/>
    <n v="148"/>
    <x v="0"/>
    <n v="0"/>
    <n v="0"/>
    <n v="1"/>
    <x v="0"/>
    <x v="0"/>
  </r>
  <r>
    <s v="EB"/>
    <d v="2014-04-25T00:00:00"/>
    <x v="1"/>
    <d v="1899-12-30T11:22:00"/>
    <d v="1899-12-30T12:08:00"/>
    <x v="57"/>
    <n v="49.8"/>
    <n v="46"/>
    <x v="0"/>
    <n v="0"/>
    <n v="0"/>
    <n v="0"/>
    <x v="0"/>
    <x v="0"/>
  </r>
  <r>
    <s v="EB"/>
    <d v="2014-04-25T00:00:00"/>
    <x v="1"/>
    <d v="1899-12-30T18:18:00"/>
    <d v="1899-12-30T18:35:00"/>
    <x v="33"/>
    <n v="14.2"/>
    <n v="17"/>
    <x v="1"/>
    <n v="0"/>
    <n v="0"/>
    <n v="1"/>
    <x v="0"/>
    <x v="0"/>
  </r>
  <r>
    <s v="EB"/>
    <d v="2014-04-25T00:00:00"/>
    <x v="5"/>
    <d v="1899-12-30T18:24:00"/>
    <d v="1899-12-30T19:00:00"/>
    <x v="22"/>
    <n v="44"/>
    <n v="144"/>
    <x v="1"/>
    <n v="0"/>
    <n v="0"/>
    <n v="1"/>
    <x v="0"/>
    <x v="0"/>
  </r>
  <r>
    <s v="EB"/>
    <d v="2014-04-25T00:00:00"/>
    <x v="1"/>
    <d v="1899-12-30T13:19:00"/>
    <d v="1899-12-30T13:46:00"/>
    <x v="39"/>
    <n v="44"/>
    <n v="27"/>
    <x v="1"/>
    <n v="0"/>
    <n v="0"/>
    <n v="0"/>
    <x v="0"/>
    <x v="0"/>
  </r>
  <r>
    <s v="EB"/>
    <d v="2014-04-25T00:00:00"/>
    <x v="1"/>
    <d v="1899-12-30T20:56:00"/>
    <d v="1899-12-30T21:32:00"/>
    <x v="22"/>
    <n v="39.9"/>
    <n v="36"/>
    <x v="1"/>
    <n v="0"/>
    <n v="0"/>
    <n v="0"/>
    <x v="0"/>
    <x v="0"/>
  </r>
  <r>
    <s v="EB"/>
    <d v="2014-04-28T00:00:00"/>
    <x v="0"/>
    <d v="1899-12-30T12:20:00"/>
    <d v="1899-12-30T12:44:00"/>
    <x v="11"/>
    <n v="45.8"/>
    <n v="0"/>
    <x v="1"/>
    <n v="0"/>
    <n v="0"/>
    <n v="0"/>
    <x v="0"/>
    <x v="0"/>
  </r>
  <r>
    <s v="EB"/>
    <d v="2014-04-28T00:00:00"/>
    <x v="1"/>
    <d v="1899-12-30T14:13:00"/>
    <d v="1899-12-30T14:43:00"/>
    <x v="36"/>
    <n v="1.9"/>
    <n v="30"/>
    <x v="1"/>
    <n v="0"/>
    <n v="0"/>
    <n v="0"/>
    <x v="0"/>
    <x v="0"/>
  </r>
  <r>
    <s v="EB"/>
    <d v="2014-04-29T00:00:00"/>
    <x v="1"/>
    <d v="1899-12-30T18:23:00"/>
    <d v="1899-12-30T18:56:00"/>
    <x v="9"/>
    <n v="41.9"/>
    <n v="33"/>
    <x v="1"/>
    <n v="0"/>
    <n v="0"/>
    <n v="1"/>
    <x v="0"/>
    <x v="0"/>
  </r>
  <r>
    <s v="EB"/>
    <d v="2014-04-29T00:00:00"/>
    <x v="1"/>
    <d v="1899-12-30T16:48:00"/>
    <d v="1899-12-30T17:35:00"/>
    <x v="16"/>
    <n v="45.8"/>
    <n v="47"/>
    <x v="0"/>
    <n v="0"/>
    <n v="0"/>
    <n v="1"/>
    <x v="0"/>
    <x v="0"/>
  </r>
  <r>
    <s v="EB"/>
    <d v="2014-04-29T00:00:00"/>
    <x v="2"/>
    <d v="1899-12-30T08:02:00"/>
    <d v="1899-12-30T09:06:00"/>
    <x v="20"/>
    <n v="24.6"/>
    <n v="128"/>
    <x v="0"/>
    <n v="0"/>
    <n v="1"/>
    <n v="0"/>
    <x v="0"/>
    <x v="0"/>
  </r>
  <r>
    <s v="EB"/>
    <d v="2014-04-29T00:00:00"/>
    <x v="0"/>
    <d v="1899-12-30T12:58:00"/>
    <d v="1899-12-30T14:31:00"/>
    <x v="41"/>
    <n v="38.1"/>
    <n v="0"/>
    <x v="2"/>
    <n v="0"/>
    <n v="0"/>
    <n v="0"/>
    <x v="0"/>
    <x v="0"/>
  </r>
  <r>
    <s v="EB"/>
    <d v="2014-04-29T00:00:00"/>
    <x v="1"/>
    <d v="1899-12-30T15:19:00"/>
    <d v="1899-12-30T15:46:00"/>
    <x v="39"/>
    <n v="38.1"/>
    <n v="27"/>
    <x v="1"/>
    <n v="0"/>
    <n v="0"/>
    <n v="1"/>
    <x v="0"/>
    <x v="0"/>
  </r>
  <r>
    <s v="EB"/>
    <d v="2014-04-29T00:00:00"/>
    <x v="2"/>
    <d v="1899-12-30T12:16:00"/>
    <d v="1899-12-30T12:53:00"/>
    <x v="3"/>
    <n v="18.899999999999999"/>
    <n v="74"/>
    <x v="1"/>
    <n v="0"/>
    <n v="0"/>
    <n v="0"/>
    <x v="0"/>
    <x v="0"/>
  </r>
  <r>
    <s v="EB"/>
    <d v="2014-04-30T00:00:00"/>
    <x v="1"/>
    <d v="1899-12-30T21:50:00"/>
    <d v="1899-12-30T22:15:00"/>
    <x v="29"/>
    <n v="48.4"/>
    <n v="25"/>
    <x v="1"/>
    <n v="0"/>
    <n v="0"/>
    <n v="0"/>
    <x v="0"/>
    <x v="0"/>
  </r>
  <r>
    <s v="EB"/>
    <d v="2014-04-30T00:00:00"/>
    <x v="1"/>
    <d v="1899-12-30T17:21:00"/>
    <d v="1899-12-30T17:39:00"/>
    <x v="48"/>
    <n v="15.6"/>
    <n v="18"/>
    <x v="1"/>
    <n v="0"/>
    <n v="0"/>
    <n v="1"/>
    <x v="0"/>
    <x v="0"/>
  </r>
  <r>
    <s v="EB"/>
    <d v="2014-05-01T00:00:00"/>
    <x v="0"/>
    <d v="1899-12-30T10:26:00"/>
    <d v="1899-12-30T10:41:00"/>
    <x v="35"/>
    <n v="26.3"/>
    <n v="0"/>
    <x v="1"/>
    <n v="1"/>
    <n v="0"/>
    <n v="0"/>
    <x v="0"/>
    <x v="0"/>
  </r>
  <r>
    <s v="EB"/>
    <d v="2014-05-01T00:00:00"/>
    <x v="1"/>
    <d v="1899-12-30T15:12:00"/>
    <d v="1899-12-30T16:05:00"/>
    <x v="46"/>
    <n v="45.8"/>
    <n v="53"/>
    <x v="0"/>
    <n v="0"/>
    <n v="0"/>
    <n v="1"/>
    <x v="0"/>
    <x v="0"/>
  </r>
  <r>
    <s v="EB"/>
    <d v="2014-05-01T00:00:00"/>
    <x v="1"/>
    <d v="1899-12-30T11:16:00"/>
    <d v="1899-12-30T11:39:00"/>
    <x v="52"/>
    <n v="44.5"/>
    <n v="23"/>
    <x v="1"/>
    <n v="0"/>
    <n v="0"/>
    <n v="0"/>
    <x v="0"/>
    <x v="0"/>
  </r>
  <r>
    <s v="EB"/>
    <d v="2014-05-01T00:00:00"/>
    <x v="1"/>
    <d v="1899-12-30T18:02:00"/>
    <d v="1899-12-30T19:23:00"/>
    <x v="45"/>
    <n v="28.2"/>
    <n v="81"/>
    <x v="2"/>
    <n v="1"/>
    <n v="0"/>
    <n v="1"/>
    <x v="0"/>
    <x v="1"/>
  </r>
  <r>
    <s v="EB"/>
    <d v="2014-05-01T00:00:00"/>
    <x v="1"/>
    <d v="1899-12-30T18:21:00"/>
    <d v="1899-12-30T19:15:00"/>
    <x v="69"/>
    <n v="16.5"/>
    <n v="54"/>
    <x v="0"/>
    <n v="0"/>
    <n v="0"/>
    <n v="1"/>
    <x v="0"/>
    <x v="0"/>
  </r>
  <r>
    <s v="EB"/>
    <d v="2014-05-01T00:00:00"/>
    <x v="0"/>
    <d v="1899-12-30T18:06:00"/>
    <d v="1899-12-30T18:53:00"/>
    <x v="16"/>
    <n v="23.7"/>
    <n v="0"/>
    <x v="0"/>
    <n v="0"/>
    <n v="0"/>
    <n v="1"/>
    <x v="0"/>
    <x v="0"/>
  </r>
  <r>
    <s v="EB"/>
    <d v="2014-05-02T00:00:00"/>
    <x v="1"/>
    <d v="1899-12-30T09:05:00"/>
    <d v="1899-12-30T09:26:00"/>
    <x v="61"/>
    <n v="14.2"/>
    <n v="21"/>
    <x v="1"/>
    <n v="0"/>
    <n v="1"/>
    <n v="0"/>
    <x v="0"/>
    <x v="0"/>
  </r>
  <r>
    <s v="EB"/>
    <d v="2014-05-02T00:00:00"/>
    <x v="1"/>
    <d v="1899-12-30T15:31:00"/>
    <d v="1899-12-30T16:01:00"/>
    <x v="36"/>
    <n v="11.1"/>
    <n v="30"/>
    <x v="1"/>
    <n v="0"/>
    <n v="0"/>
    <n v="1"/>
    <x v="0"/>
    <x v="0"/>
  </r>
  <r>
    <s v="EB"/>
    <d v="2014-05-02T00:00:00"/>
    <x v="1"/>
    <d v="1899-12-30T14:48:00"/>
    <d v="1899-12-30T15:14:00"/>
    <x v="17"/>
    <n v="28.4"/>
    <n v="26"/>
    <x v="1"/>
    <n v="1"/>
    <n v="0"/>
    <n v="1"/>
    <x v="0"/>
    <x v="1"/>
  </r>
  <r>
    <s v="EB"/>
    <d v="2014-05-02T00:00:00"/>
    <x v="1"/>
    <d v="1899-12-30T16:19:00"/>
    <d v="1899-12-30T16:49:00"/>
    <x v="36"/>
    <n v="48.4"/>
    <n v="30"/>
    <x v="1"/>
    <n v="0"/>
    <n v="0"/>
    <n v="1"/>
    <x v="0"/>
    <x v="0"/>
  </r>
  <r>
    <s v="EB"/>
    <d v="2014-05-02T00:00:00"/>
    <x v="1"/>
    <d v="1899-12-30T17:00:00"/>
    <d v="1899-12-30T17:36:00"/>
    <x v="22"/>
    <n v="44"/>
    <n v="36"/>
    <x v="1"/>
    <n v="0"/>
    <n v="0"/>
    <n v="1"/>
    <x v="0"/>
    <x v="0"/>
  </r>
  <r>
    <s v="EB"/>
    <d v="2014-05-02T00:00:00"/>
    <x v="1"/>
    <d v="1899-12-30T17:42:00"/>
    <d v="1899-12-30T18:14:00"/>
    <x v="51"/>
    <n v="29.3"/>
    <n v="32"/>
    <x v="1"/>
    <n v="1"/>
    <n v="0"/>
    <n v="1"/>
    <x v="0"/>
    <x v="1"/>
  </r>
  <r>
    <s v="EB"/>
    <d v="2014-05-05T00:00:00"/>
    <x v="1"/>
    <d v="1899-12-30T01:11:00"/>
    <d v="1899-12-30T02:19:00"/>
    <x v="58"/>
    <n v="14.2"/>
    <n v="68"/>
    <x v="0"/>
    <n v="0"/>
    <n v="0"/>
    <n v="0"/>
    <x v="0"/>
    <x v="0"/>
  </r>
  <r>
    <s v="EB"/>
    <d v="2014-05-05T00:00:00"/>
    <x v="2"/>
    <d v="1899-12-30T17:52:00"/>
    <d v="1899-12-30T18:34:00"/>
    <x v="49"/>
    <n v="49.8"/>
    <n v="84"/>
    <x v="1"/>
    <n v="0"/>
    <n v="0"/>
    <n v="1"/>
    <x v="0"/>
    <x v="0"/>
  </r>
  <r>
    <s v="EB"/>
    <d v="2014-05-06T00:00:00"/>
    <x v="0"/>
    <d v="1899-12-30T01:12:00"/>
    <d v="1899-12-30T01:30:00"/>
    <x v="48"/>
    <n v="23.2"/>
    <n v="0"/>
    <x v="1"/>
    <n v="0"/>
    <n v="0"/>
    <n v="0"/>
    <x v="0"/>
    <x v="0"/>
  </r>
  <r>
    <s v="EB"/>
    <d v="2014-05-06T00:00:00"/>
    <x v="4"/>
    <d v="1899-12-30T04:44:00"/>
    <d v="1899-12-30T07:28:00"/>
    <x v="155"/>
    <n v="39.9"/>
    <n v="820"/>
    <x v="2"/>
    <n v="0"/>
    <n v="1"/>
    <n v="0"/>
    <x v="0"/>
    <x v="0"/>
  </r>
  <r>
    <s v="EB"/>
    <d v="2014-05-06T00:00:00"/>
    <x v="0"/>
    <d v="1899-12-30T09:41:00"/>
    <d v="1899-12-30T10:11:00"/>
    <x v="36"/>
    <n v="36.299999999999997"/>
    <n v="0"/>
    <x v="1"/>
    <n v="0"/>
    <n v="1"/>
    <n v="0"/>
    <x v="0"/>
    <x v="0"/>
  </r>
  <r>
    <s v="EB"/>
    <d v="2014-05-06T00:00:00"/>
    <x v="1"/>
    <d v="1899-12-30T18:17:00"/>
    <d v="1899-12-30T18:58:00"/>
    <x v="37"/>
    <n v="29.8"/>
    <n v="41"/>
    <x v="1"/>
    <n v="1"/>
    <n v="0"/>
    <n v="1"/>
    <x v="0"/>
    <x v="1"/>
  </r>
  <r>
    <s v="EB"/>
    <d v="2014-05-07T00:00:00"/>
    <x v="0"/>
    <d v="1899-12-30T18:23:00"/>
    <d v="1899-12-30T18:43:00"/>
    <x v="23"/>
    <n v="38.1"/>
    <n v="0"/>
    <x v="1"/>
    <n v="0"/>
    <n v="0"/>
    <n v="1"/>
    <x v="0"/>
    <x v="0"/>
  </r>
  <r>
    <s v="EB"/>
    <d v="2014-05-07T00:00:00"/>
    <x v="0"/>
    <d v="1899-12-30T14:37:00"/>
    <d v="1899-12-30T15:13:00"/>
    <x v="22"/>
    <n v="44"/>
    <n v="0"/>
    <x v="1"/>
    <n v="0"/>
    <n v="0"/>
    <n v="1"/>
    <x v="0"/>
    <x v="0"/>
  </r>
  <r>
    <s v="EB"/>
    <d v="2014-05-07T00:00:00"/>
    <x v="2"/>
    <d v="1899-12-30T13:26:00"/>
    <d v="1899-12-30T13:52:00"/>
    <x v="17"/>
    <n v="11.1"/>
    <n v="52"/>
    <x v="1"/>
    <n v="0"/>
    <n v="0"/>
    <n v="0"/>
    <x v="0"/>
    <x v="0"/>
  </r>
  <r>
    <s v="EB"/>
    <d v="2014-05-08T00:00:00"/>
    <x v="1"/>
    <d v="1899-12-30T14:45:00"/>
    <d v="1899-12-30T16:26:00"/>
    <x v="156"/>
    <n v="39.200000000000003"/>
    <n v="101"/>
    <x v="2"/>
    <n v="0"/>
    <n v="0"/>
    <n v="1"/>
    <x v="0"/>
    <x v="0"/>
  </r>
  <r>
    <s v="EB"/>
    <d v="2014-05-08T00:00:00"/>
    <x v="1"/>
    <d v="1899-12-30T17:21:00"/>
    <d v="1899-12-30T17:43:00"/>
    <x v="70"/>
    <n v="44"/>
    <n v="22"/>
    <x v="1"/>
    <n v="0"/>
    <n v="0"/>
    <n v="1"/>
    <x v="0"/>
    <x v="0"/>
  </r>
  <r>
    <s v="EB"/>
    <d v="2014-05-08T00:00:00"/>
    <x v="1"/>
    <d v="1899-12-30T18:22:00"/>
    <d v="1899-12-30T19:12:00"/>
    <x v="53"/>
    <n v="33.200000000000003"/>
    <n v="50"/>
    <x v="0"/>
    <n v="1"/>
    <n v="0"/>
    <n v="1"/>
    <x v="0"/>
    <x v="1"/>
  </r>
  <r>
    <s v="EB"/>
    <d v="2014-05-08T00:00:00"/>
    <x v="0"/>
    <d v="1899-12-30T19:20:00"/>
    <d v="1899-12-30T22:24:00"/>
    <x v="157"/>
    <n v="51.9"/>
    <n v="0"/>
    <x v="2"/>
    <n v="0"/>
    <n v="0"/>
    <n v="1"/>
    <x v="0"/>
    <x v="0"/>
  </r>
  <r>
    <s v="EB"/>
    <d v="2014-05-08T00:00:00"/>
    <x v="1"/>
    <d v="1899-12-30T15:08:00"/>
    <d v="1899-12-30T15:53:00"/>
    <x v="85"/>
    <n v="36.200000000000003"/>
    <n v="45"/>
    <x v="0"/>
    <n v="0"/>
    <n v="0"/>
    <n v="1"/>
    <x v="0"/>
    <x v="0"/>
  </r>
  <r>
    <s v="EB"/>
    <d v="2014-05-08T00:00:00"/>
    <x v="1"/>
    <d v="1899-12-30T09:50:00"/>
    <d v="1899-12-30T11:29:00"/>
    <x v="60"/>
    <n v="18.899999999999999"/>
    <n v="99"/>
    <x v="2"/>
    <n v="0"/>
    <n v="1"/>
    <n v="0"/>
    <x v="0"/>
    <x v="0"/>
  </r>
  <r>
    <s v="EB"/>
    <d v="2014-05-09T00:00:00"/>
    <x v="1"/>
    <d v="1899-12-30T17:22:00"/>
    <d v="1899-12-30T18:15:00"/>
    <x v="46"/>
    <n v="36.200000000000003"/>
    <n v="53"/>
    <x v="0"/>
    <n v="0"/>
    <n v="0"/>
    <n v="1"/>
    <x v="0"/>
    <x v="0"/>
  </r>
  <r>
    <s v="EB"/>
    <d v="2014-05-09T00:00:00"/>
    <x v="0"/>
    <d v="1899-12-30T15:32:00"/>
    <d v="1899-12-30T15:54:00"/>
    <x v="70"/>
    <n v="35"/>
    <n v="0"/>
    <x v="1"/>
    <n v="1"/>
    <n v="0"/>
    <n v="1"/>
    <x v="0"/>
    <x v="1"/>
  </r>
  <r>
    <s v="EB"/>
    <d v="2014-05-12T00:00:00"/>
    <x v="1"/>
    <d v="1899-12-30T16:21:00"/>
    <d v="1899-12-30T16:48:00"/>
    <x v="39"/>
    <n v="34.200000000000003"/>
    <n v="27"/>
    <x v="1"/>
    <n v="1"/>
    <n v="0"/>
    <n v="1"/>
    <x v="0"/>
    <x v="1"/>
  </r>
  <r>
    <s v="EB"/>
    <d v="2014-05-13T00:00:00"/>
    <x v="1"/>
    <d v="1899-12-30T05:36:00"/>
    <d v="1899-12-30T06:25:00"/>
    <x v="27"/>
    <n v="39.9"/>
    <n v="49"/>
    <x v="0"/>
    <n v="0"/>
    <n v="1"/>
    <n v="0"/>
    <x v="0"/>
    <x v="0"/>
  </r>
  <r>
    <s v="EB"/>
    <d v="2014-05-13T00:00:00"/>
    <x v="1"/>
    <d v="1899-12-30T14:57:00"/>
    <d v="1899-12-30T15:24:00"/>
    <x v="39"/>
    <n v="51.9"/>
    <n v="27"/>
    <x v="1"/>
    <n v="0"/>
    <n v="0"/>
    <n v="1"/>
    <x v="0"/>
    <x v="0"/>
  </r>
  <r>
    <s v="EB"/>
    <d v="2014-05-13T00:00:00"/>
    <x v="1"/>
    <d v="1899-12-30T05:03:00"/>
    <d v="1899-12-30T06:29:00"/>
    <x v="89"/>
    <n v="41.9"/>
    <n v="86"/>
    <x v="2"/>
    <n v="0"/>
    <n v="1"/>
    <n v="0"/>
    <x v="0"/>
    <x v="0"/>
  </r>
  <r>
    <s v="EB"/>
    <d v="2014-05-13T00:00:00"/>
    <x v="1"/>
    <d v="1899-12-30T15:27:00"/>
    <d v="1899-12-30T16:56:00"/>
    <x v="59"/>
    <n v="29.3"/>
    <n v="89"/>
    <x v="2"/>
    <n v="1"/>
    <n v="0"/>
    <n v="1"/>
    <x v="0"/>
    <x v="1"/>
  </r>
  <r>
    <s v="EB"/>
    <d v="2014-05-13T00:00:00"/>
    <x v="2"/>
    <d v="1899-12-30T10:32:00"/>
    <d v="1899-12-30T10:59:00"/>
    <x v="39"/>
    <n v="25.2"/>
    <n v="54"/>
    <x v="1"/>
    <n v="1"/>
    <n v="0"/>
    <n v="0"/>
    <x v="0"/>
    <x v="0"/>
  </r>
  <r>
    <s v="EB"/>
    <d v="2014-05-14T00:00:00"/>
    <x v="1"/>
    <d v="1899-12-30T16:29:00"/>
    <d v="1899-12-30T17:21:00"/>
    <x v="54"/>
    <n v="39.9"/>
    <n v="52"/>
    <x v="0"/>
    <n v="0"/>
    <n v="0"/>
    <n v="1"/>
    <x v="0"/>
    <x v="0"/>
  </r>
  <r>
    <s v="EB"/>
    <d v="2014-05-14T00:00:00"/>
    <x v="1"/>
    <d v="1899-12-30T05:33:00"/>
    <d v="1899-12-30T05:49:00"/>
    <x v="19"/>
    <n v="11.1"/>
    <n v="16"/>
    <x v="1"/>
    <n v="0"/>
    <n v="1"/>
    <n v="0"/>
    <x v="0"/>
    <x v="0"/>
  </r>
  <r>
    <s v="EB"/>
    <d v="2014-05-14T00:00:00"/>
    <x v="0"/>
    <d v="1899-12-30T08:43:00"/>
    <d v="1899-12-30T09:48:00"/>
    <x v="128"/>
    <n v="32.9"/>
    <n v="0"/>
    <x v="0"/>
    <n v="1"/>
    <n v="1"/>
    <n v="0"/>
    <x v="1"/>
    <x v="0"/>
  </r>
  <r>
    <s v="EB"/>
    <d v="2014-05-14T00:00:00"/>
    <x v="0"/>
    <d v="1899-12-30T21:56:00"/>
    <d v="1899-12-31T02:08:00"/>
    <x v="158"/>
    <n v="20.3"/>
    <n v="0"/>
    <x v="2"/>
    <n v="0"/>
    <n v="0"/>
    <n v="0"/>
    <x v="0"/>
    <x v="0"/>
  </r>
  <r>
    <s v="EB"/>
    <d v="2014-05-14T00:00:00"/>
    <x v="1"/>
    <d v="1899-12-30T17:19:00"/>
    <d v="1899-12-30T17:51:00"/>
    <x v="51"/>
    <n v="38.1"/>
    <n v="32"/>
    <x v="1"/>
    <n v="0"/>
    <n v="0"/>
    <n v="1"/>
    <x v="0"/>
    <x v="0"/>
  </r>
  <r>
    <s v="EB"/>
    <d v="2014-05-14T00:00:00"/>
    <x v="1"/>
    <d v="1899-12-30T17:32:00"/>
    <d v="1899-12-30T18:58:00"/>
    <x v="89"/>
    <n v="44"/>
    <n v="86"/>
    <x v="2"/>
    <n v="0"/>
    <n v="0"/>
    <n v="1"/>
    <x v="0"/>
    <x v="0"/>
  </r>
  <r>
    <s v="EB"/>
    <d v="2014-05-14T00:00:00"/>
    <x v="1"/>
    <d v="1899-12-30T05:54:00"/>
    <d v="1899-12-30T06:53:00"/>
    <x v="100"/>
    <n v="44.5"/>
    <n v="59"/>
    <x v="0"/>
    <n v="0"/>
    <n v="1"/>
    <n v="0"/>
    <x v="0"/>
    <x v="0"/>
  </r>
  <r>
    <s v="EB"/>
    <d v="2014-05-15T00:00:00"/>
    <x v="1"/>
    <d v="1899-12-30T17:14:00"/>
    <d v="1899-12-30T20:17:00"/>
    <x v="159"/>
    <n v="34.200000000000003"/>
    <n v="183"/>
    <x v="2"/>
    <n v="1"/>
    <n v="0"/>
    <n v="1"/>
    <x v="0"/>
    <x v="1"/>
  </r>
  <r>
    <s v="EB"/>
    <d v="2014-05-15T00:00:00"/>
    <x v="1"/>
    <d v="1899-12-30T18:27:00"/>
    <d v="1899-12-30T18:58:00"/>
    <x v="8"/>
    <n v="45.8"/>
    <n v="31"/>
    <x v="1"/>
    <n v="0"/>
    <n v="0"/>
    <n v="1"/>
    <x v="0"/>
    <x v="0"/>
  </r>
  <r>
    <s v="EB"/>
    <d v="2014-05-15T00:00:00"/>
    <x v="1"/>
    <d v="1899-12-30T17:37:00"/>
    <d v="1899-12-30T17:57:00"/>
    <x v="23"/>
    <n v="36.799999999999997"/>
    <n v="20"/>
    <x v="1"/>
    <n v="0"/>
    <n v="0"/>
    <n v="1"/>
    <x v="0"/>
    <x v="0"/>
  </r>
  <r>
    <s v="EB"/>
    <d v="2014-05-15T00:00:00"/>
    <x v="1"/>
    <d v="1899-12-30T15:05:00"/>
    <d v="1899-12-30T15:37:00"/>
    <x v="51"/>
    <n v="29.8"/>
    <n v="32"/>
    <x v="1"/>
    <n v="1"/>
    <n v="0"/>
    <n v="1"/>
    <x v="0"/>
    <x v="1"/>
  </r>
  <r>
    <s v="EB"/>
    <d v="2014-05-15T00:00:00"/>
    <x v="1"/>
    <d v="1899-12-30T06:56:00"/>
    <d v="1899-12-30T07:52:00"/>
    <x v="71"/>
    <n v="11.1"/>
    <n v="56"/>
    <x v="0"/>
    <n v="0"/>
    <n v="1"/>
    <n v="0"/>
    <x v="0"/>
    <x v="0"/>
  </r>
  <r>
    <s v="EB"/>
    <d v="2014-05-15T00:00:00"/>
    <x v="1"/>
    <d v="1899-12-30T14:22:00"/>
    <d v="1899-12-30T18:25:00"/>
    <x v="160"/>
    <n v="48.4"/>
    <n v="243"/>
    <x v="2"/>
    <n v="0"/>
    <n v="0"/>
    <n v="1"/>
    <x v="0"/>
    <x v="0"/>
  </r>
  <r>
    <s v="EB"/>
    <d v="2014-05-16T00:00:00"/>
    <x v="1"/>
    <d v="1899-12-30T18:33:00"/>
    <d v="1899-12-30T19:56:00"/>
    <x v="7"/>
    <n v="39.9"/>
    <n v="83"/>
    <x v="2"/>
    <n v="0"/>
    <n v="0"/>
    <n v="1"/>
    <x v="0"/>
    <x v="0"/>
  </r>
  <r>
    <s v="EB"/>
    <d v="2014-05-16T00:00:00"/>
    <x v="0"/>
    <s v="Not found"/>
    <d v="1899-12-30T00:00:00"/>
    <x v="38"/>
    <n v="0"/>
    <n v="0"/>
    <x v="3"/>
    <n v="0"/>
    <n v="0"/>
    <n v="0"/>
    <x v="0"/>
    <x v="0"/>
  </r>
  <r>
    <s v="EB"/>
    <d v="2014-05-16T00:00:00"/>
    <x v="0"/>
    <d v="1899-12-30T07:53:00"/>
    <d v="1899-12-30T08:21:00"/>
    <x v="28"/>
    <n v="28.5"/>
    <n v="0"/>
    <x v="1"/>
    <n v="1"/>
    <n v="1"/>
    <n v="0"/>
    <x v="1"/>
    <x v="0"/>
  </r>
  <r>
    <s v="EB"/>
    <d v="2014-05-16T00:00:00"/>
    <x v="1"/>
    <d v="1899-12-30T18:33:00"/>
    <d v="1899-12-30T19:56:00"/>
    <x v="7"/>
    <n v="39.9"/>
    <n v="83"/>
    <x v="2"/>
    <n v="0"/>
    <n v="0"/>
    <n v="1"/>
    <x v="0"/>
    <x v="0"/>
  </r>
  <r>
    <s v="EB"/>
    <d v="2014-05-19T00:00:00"/>
    <x v="4"/>
    <d v="1899-12-30T13:38:00"/>
    <d v="1899-12-30T15:32:00"/>
    <x v="88"/>
    <n v="14.2"/>
    <n v="570"/>
    <x v="2"/>
    <n v="0"/>
    <n v="0"/>
    <n v="1"/>
    <x v="0"/>
    <x v="0"/>
  </r>
  <r>
    <s v="EB"/>
    <d v="2014-05-19T00:00:00"/>
    <x v="3"/>
    <d v="1899-12-30T14:44:00"/>
    <d v="1899-12-30T15:34:00"/>
    <x v="53"/>
    <n v="35"/>
    <n v="150"/>
    <x v="0"/>
    <n v="1"/>
    <n v="0"/>
    <n v="1"/>
    <x v="0"/>
    <x v="1"/>
  </r>
  <r>
    <s v="EB"/>
    <d v="2014-05-19T00:00:00"/>
    <x v="2"/>
    <d v="1899-12-30T17:43:00"/>
    <d v="1899-12-30T18:02:00"/>
    <x v="68"/>
    <n v="15.6"/>
    <n v="38"/>
    <x v="1"/>
    <n v="0"/>
    <n v="0"/>
    <n v="1"/>
    <x v="0"/>
    <x v="0"/>
  </r>
  <r>
    <s v="EB"/>
    <d v="2014-05-20T00:00:00"/>
    <x v="2"/>
    <d v="1899-12-30T05:51:00"/>
    <d v="1899-12-30T06:14:00"/>
    <x v="52"/>
    <n v="25.8"/>
    <n v="46"/>
    <x v="1"/>
    <n v="1"/>
    <n v="1"/>
    <n v="0"/>
    <x v="1"/>
    <x v="0"/>
  </r>
  <r>
    <s v="EB"/>
    <d v="2014-05-20T00:00:00"/>
    <x v="1"/>
    <d v="1899-12-30T17:52:00"/>
    <d v="1899-12-30T18:27:00"/>
    <x v="56"/>
    <n v="38.1"/>
    <n v="35"/>
    <x v="1"/>
    <n v="0"/>
    <n v="0"/>
    <n v="1"/>
    <x v="0"/>
    <x v="0"/>
  </r>
  <r>
    <s v="EB"/>
    <d v="2014-05-20T00:00:00"/>
    <x v="1"/>
    <d v="1899-12-30T17:23:00"/>
    <d v="1899-12-30T18:02:00"/>
    <x v="15"/>
    <n v="44.5"/>
    <n v="39"/>
    <x v="1"/>
    <n v="0"/>
    <n v="0"/>
    <n v="1"/>
    <x v="0"/>
    <x v="0"/>
  </r>
  <r>
    <s v="EB"/>
    <d v="2014-05-20T00:00:00"/>
    <x v="0"/>
    <d v="1899-12-30T13:09:00"/>
    <d v="1899-12-30T13:33:00"/>
    <x v="11"/>
    <n v="30"/>
    <n v="0"/>
    <x v="1"/>
    <n v="1"/>
    <n v="0"/>
    <n v="0"/>
    <x v="0"/>
    <x v="0"/>
  </r>
  <r>
    <s v="EB"/>
    <d v="2014-05-21T00:00:00"/>
    <x v="1"/>
    <d v="1899-12-30T11:48:00"/>
    <d v="1899-12-30T12:33:00"/>
    <x v="85"/>
    <n v="35.5"/>
    <n v="45"/>
    <x v="0"/>
    <n v="1"/>
    <n v="0"/>
    <n v="0"/>
    <x v="0"/>
    <x v="0"/>
  </r>
  <r>
    <s v="EB"/>
    <d v="2014-05-21T00:00:00"/>
    <x v="1"/>
    <d v="1899-12-30T16:36:00"/>
    <d v="1899-12-30T17:33:00"/>
    <x v="5"/>
    <n v="34.200000000000003"/>
    <n v="57"/>
    <x v="0"/>
    <n v="1"/>
    <n v="0"/>
    <n v="1"/>
    <x v="0"/>
    <x v="1"/>
  </r>
  <r>
    <s v="EB"/>
    <d v="2014-05-22T00:00:00"/>
    <x v="1"/>
    <d v="1899-12-30T18:37:00"/>
    <d v="1899-12-30T20:27:00"/>
    <x v="161"/>
    <n v="44"/>
    <n v="110"/>
    <x v="2"/>
    <n v="0"/>
    <n v="0"/>
    <n v="1"/>
    <x v="0"/>
    <x v="0"/>
  </r>
  <r>
    <s v="EB"/>
    <d v="2014-05-22T00:00:00"/>
    <x v="2"/>
    <d v="1899-12-30T16:56:00"/>
    <d v="1899-12-30T17:48:00"/>
    <x v="54"/>
    <n v="14.2"/>
    <n v="104"/>
    <x v="0"/>
    <n v="0"/>
    <n v="0"/>
    <n v="1"/>
    <x v="0"/>
    <x v="0"/>
  </r>
  <r>
    <s v="EB"/>
    <d v="2014-05-23T00:00:00"/>
    <x v="0"/>
    <d v="1899-12-30T00:00:00"/>
    <d v="1899-12-30T00:00:00"/>
    <x v="38"/>
    <n v="0"/>
    <n v="0"/>
    <x v="3"/>
    <n v="0"/>
    <n v="0"/>
    <n v="0"/>
    <x v="0"/>
    <x v="0"/>
  </r>
  <r>
    <s v="EB"/>
    <d v="2014-05-23T00:00:00"/>
    <x v="1"/>
    <d v="1899-12-30T14:21:00"/>
    <d v="1899-12-30T14:48:00"/>
    <x v="39"/>
    <n v="51.9"/>
    <n v="27"/>
    <x v="1"/>
    <n v="0"/>
    <n v="0"/>
    <n v="0"/>
    <x v="0"/>
    <x v="0"/>
  </r>
  <r>
    <s v="EB"/>
    <d v="2014-05-23T00:00:00"/>
    <x v="0"/>
    <d v="1899-12-30T16:30:00"/>
    <d v="1899-12-30T16:48:00"/>
    <x v="48"/>
    <n v="22.5"/>
    <n v="0"/>
    <x v="1"/>
    <n v="0"/>
    <n v="0"/>
    <n v="1"/>
    <x v="0"/>
    <x v="0"/>
  </r>
  <r>
    <s v="EB"/>
    <d v="2014-05-23T00:00:00"/>
    <x v="1"/>
    <d v="1899-12-30T18:33:00"/>
    <d v="1899-12-30T19:01:00"/>
    <x v="28"/>
    <n v="29.8"/>
    <n v="28"/>
    <x v="1"/>
    <n v="1"/>
    <n v="0"/>
    <n v="1"/>
    <x v="0"/>
    <x v="1"/>
  </r>
  <r>
    <s v="EB"/>
    <d v="2014-05-23T00:00:00"/>
    <x v="2"/>
    <d v="1899-12-30T18:47:00"/>
    <d v="1899-12-30T20:02:00"/>
    <x v="148"/>
    <n v="52"/>
    <n v="150"/>
    <x v="2"/>
    <n v="0"/>
    <n v="0"/>
    <n v="1"/>
    <x v="0"/>
    <x v="0"/>
  </r>
  <r>
    <s v="EB"/>
    <d v="2014-05-26T00:00:00"/>
    <x v="1"/>
    <d v="1899-12-30T08:33:00"/>
    <d v="1899-12-30T08:55:00"/>
    <x v="70"/>
    <n v="48.4"/>
    <n v="22"/>
    <x v="1"/>
    <n v="0"/>
    <n v="1"/>
    <n v="0"/>
    <x v="0"/>
    <x v="0"/>
  </r>
  <r>
    <s v="EB"/>
    <d v="2014-05-26T00:00:00"/>
    <x v="1"/>
    <d v="1899-12-30T04:04:00"/>
    <d v="1899-12-30T05:20:00"/>
    <x v="43"/>
    <n v="26.9"/>
    <n v="76"/>
    <x v="2"/>
    <n v="1"/>
    <n v="1"/>
    <n v="0"/>
    <x v="1"/>
    <x v="0"/>
  </r>
  <r>
    <s v="EB"/>
    <d v="2014-05-27T00:00:00"/>
    <x v="2"/>
    <d v="1899-12-30T18:10:00"/>
    <d v="1899-12-30T20:06:00"/>
    <x v="162"/>
    <n v="33.200000000000003"/>
    <n v="232"/>
    <x v="2"/>
    <n v="1"/>
    <n v="0"/>
    <n v="1"/>
    <x v="0"/>
    <x v="1"/>
  </r>
  <r>
    <s v="EB"/>
    <d v="2014-05-27T00:00:00"/>
    <x v="1"/>
    <d v="1899-12-30T00:37:00"/>
    <d v="1899-12-30T00:56:00"/>
    <x v="68"/>
    <n v="39.200000000000003"/>
    <n v="19"/>
    <x v="1"/>
    <n v="0"/>
    <n v="0"/>
    <n v="0"/>
    <x v="0"/>
    <x v="0"/>
  </r>
  <r>
    <s v="EB"/>
    <d v="2014-05-27T00:00:00"/>
    <x v="1"/>
    <d v="1899-12-30T09:23:00"/>
    <d v="1899-12-30T09:51:00"/>
    <x v="28"/>
    <n v="16.8"/>
    <n v="28"/>
    <x v="1"/>
    <n v="0"/>
    <n v="1"/>
    <n v="0"/>
    <x v="0"/>
    <x v="0"/>
  </r>
  <r>
    <s v="EB"/>
    <d v="2014-05-27T00:00:00"/>
    <x v="1"/>
    <d v="1899-12-30T08:40:00"/>
    <d v="1899-12-30T09:16:00"/>
    <x v="22"/>
    <n v="44"/>
    <n v="36"/>
    <x v="1"/>
    <n v="0"/>
    <n v="1"/>
    <n v="0"/>
    <x v="0"/>
    <x v="0"/>
  </r>
  <r>
    <s v="EB"/>
    <d v="2014-05-27T00:00:00"/>
    <x v="1"/>
    <d v="1899-12-30T13:18:00"/>
    <d v="1899-12-30T14:12:00"/>
    <x v="69"/>
    <n v="45.8"/>
    <n v="54"/>
    <x v="0"/>
    <n v="0"/>
    <n v="0"/>
    <n v="0"/>
    <x v="0"/>
    <x v="0"/>
  </r>
  <r>
    <s v="EB"/>
    <d v="2014-05-27T00:00:00"/>
    <x v="1"/>
    <d v="1899-12-30T09:30:00"/>
    <d v="1899-12-30T09:58:00"/>
    <x v="28"/>
    <n v="16.8"/>
    <n v="28"/>
    <x v="1"/>
    <n v="0"/>
    <n v="1"/>
    <n v="0"/>
    <x v="0"/>
    <x v="0"/>
  </r>
  <r>
    <s v="EB"/>
    <d v="2014-05-27T00:00:00"/>
    <x v="1"/>
    <d v="1899-12-30T08:37:00"/>
    <d v="1899-12-30T10:26:00"/>
    <x v="163"/>
    <n v="44"/>
    <n v="109"/>
    <x v="2"/>
    <n v="0"/>
    <n v="1"/>
    <n v="0"/>
    <x v="0"/>
    <x v="0"/>
  </r>
  <r>
    <s v="EB"/>
    <d v="2014-05-28T00:00:00"/>
    <x v="1"/>
    <d v="1899-12-30T18:43:00"/>
    <d v="1899-12-30T19:25:00"/>
    <x v="49"/>
    <n v="34.200000000000003"/>
    <n v="42"/>
    <x v="1"/>
    <n v="1"/>
    <n v="0"/>
    <n v="1"/>
    <x v="0"/>
    <x v="1"/>
  </r>
  <r>
    <s v="EB"/>
    <d v="2014-05-29T00:00:00"/>
    <x v="0"/>
    <d v="1899-12-30T14:28:00"/>
    <d v="1899-12-30T14:33:00"/>
    <x v="132"/>
    <n v="36.200000000000003"/>
    <n v="0"/>
    <x v="3"/>
    <n v="0"/>
    <n v="0"/>
    <n v="0"/>
    <x v="0"/>
    <x v="0"/>
  </r>
  <r>
    <s v="EB"/>
    <d v="2014-05-29T00:00:00"/>
    <x v="0"/>
    <d v="1899-12-30T14:16:00"/>
    <d v="1899-12-30T14:50:00"/>
    <x v="24"/>
    <n v="39.200000000000003"/>
    <n v="0"/>
    <x v="1"/>
    <n v="0"/>
    <n v="0"/>
    <n v="0"/>
    <x v="0"/>
    <x v="0"/>
  </r>
  <r>
    <s v="EB"/>
    <d v="2014-05-29T00:00:00"/>
    <x v="1"/>
    <d v="1899-12-30T17:02:00"/>
    <d v="1899-12-30T18:07:00"/>
    <x v="128"/>
    <n v="45.8"/>
    <n v="65"/>
    <x v="0"/>
    <n v="0"/>
    <n v="0"/>
    <n v="1"/>
    <x v="0"/>
    <x v="0"/>
  </r>
  <r>
    <s v="EB"/>
    <d v="2014-05-30T00:00:00"/>
    <x v="2"/>
    <d v="1899-12-30T19:38:00"/>
    <d v="1899-12-30T20:16:00"/>
    <x v="10"/>
    <n v="41.1"/>
    <n v="76"/>
    <x v="1"/>
    <n v="0"/>
    <n v="0"/>
    <n v="1"/>
    <x v="0"/>
    <x v="0"/>
  </r>
  <r>
    <s v="EB"/>
    <d v="2014-05-30T00:00:00"/>
    <x v="1"/>
    <d v="1899-12-30T17:32:00"/>
    <d v="1899-12-30T17:57:00"/>
    <x v="29"/>
    <n v="32.200000000000003"/>
    <n v="25"/>
    <x v="1"/>
    <n v="1"/>
    <n v="0"/>
    <n v="1"/>
    <x v="0"/>
    <x v="1"/>
  </r>
  <r>
    <s v="EB"/>
    <d v="2014-05-30T00:00:00"/>
    <x v="1"/>
    <d v="1899-12-30T14:50:00"/>
    <d v="1899-12-30T15:08:00"/>
    <x v="48"/>
    <n v="31.1"/>
    <n v="18"/>
    <x v="1"/>
    <n v="1"/>
    <n v="0"/>
    <n v="1"/>
    <x v="0"/>
    <x v="1"/>
  </r>
  <r>
    <s v="EB"/>
    <d v="2014-05-30T00:00:00"/>
    <x v="2"/>
    <d v="1899-12-30T01:06:00"/>
    <d v="1899-12-30T01:33:00"/>
    <x v="39"/>
    <n v="16"/>
    <n v="54"/>
    <x v="1"/>
    <n v="0"/>
    <n v="0"/>
    <n v="0"/>
    <x v="0"/>
    <x v="0"/>
  </r>
  <r>
    <m/>
    <m/>
    <x v="6"/>
    <m/>
    <m/>
    <x v="164"/>
    <m/>
    <m/>
    <x v="4"/>
    <m/>
    <m/>
    <m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O5:V11" firstHeaderRow="1" firstDataRow="2" firstDataCol="1" rowPageCount="3" colPageCount="1"/>
  <pivotFields count="13">
    <pivotField showAll="0"/>
    <pivotField axis="axisCol" showAll="0" sortType="descending">
      <items count="8">
        <item h="1" x="6"/>
        <item x="4"/>
        <item x="5"/>
        <item x="3"/>
        <item x="2"/>
        <item x="1"/>
        <item x="0"/>
        <item t="default"/>
      </items>
    </pivotField>
    <pivotField showAll="0"/>
    <pivotField showAll="0"/>
    <pivotField axis="axisPage" multipleItemSelectionAllowed="1" showAll="0">
      <items count="130">
        <item x="104"/>
        <item x="67"/>
        <item x="75"/>
        <item x="35"/>
        <item x="19"/>
        <item x="33"/>
        <item x="48"/>
        <item x="68"/>
        <item x="23"/>
        <item x="61"/>
        <item x="70"/>
        <item x="52"/>
        <item x="11"/>
        <item x="29"/>
        <item x="17"/>
        <item x="39"/>
        <item x="28"/>
        <item x="13"/>
        <item x="36"/>
        <item x="8"/>
        <item x="51"/>
        <item x="9"/>
        <item x="24"/>
        <item x="56"/>
        <item x="22"/>
        <item x="3"/>
        <item x="10"/>
        <item x="15"/>
        <item x="4"/>
        <item x="37"/>
        <item x="49"/>
        <item x="12"/>
        <item x="25"/>
        <item x="85"/>
        <item x="57"/>
        <item x="16"/>
        <item x="0"/>
        <item x="27"/>
        <item x="53"/>
        <item x="55"/>
        <item x="54"/>
        <item x="46"/>
        <item x="69"/>
        <item x="6"/>
        <item x="71"/>
        <item x="5"/>
        <item x="72"/>
        <item x="100"/>
        <item x="1"/>
        <item x="34"/>
        <item x="2"/>
        <item x="108"/>
        <item x="20"/>
        <item x="128"/>
        <item x="123"/>
        <item x="58"/>
        <item x="66"/>
        <item x="84"/>
        <item x="81"/>
        <item x="122"/>
        <item x="43"/>
        <item x="86"/>
        <item x="115"/>
        <item x="116"/>
        <item x="47"/>
        <item x="45"/>
        <item x="7"/>
        <item x="64"/>
        <item x="124"/>
        <item x="89"/>
        <item x="82"/>
        <item x="117"/>
        <item x="59"/>
        <item x="107"/>
        <item x="112"/>
        <item x="18"/>
        <item x="41"/>
        <item x="127"/>
        <item x="80"/>
        <item x="60"/>
        <item x="30"/>
        <item x="26"/>
        <item x="79"/>
        <item x="74"/>
        <item x="118"/>
        <item x="90"/>
        <item x="88"/>
        <item x="114"/>
        <item x="62"/>
        <item x="83"/>
        <item x="21"/>
        <item x="97"/>
        <item x="14"/>
        <item x="87"/>
        <item x="32"/>
        <item x="106"/>
        <item x="96"/>
        <item x="42"/>
        <item x="40"/>
        <item x="94"/>
        <item x="105"/>
        <item x="50"/>
        <item x="125"/>
        <item x="103"/>
        <item x="109"/>
        <item x="65"/>
        <item x="76"/>
        <item x="110"/>
        <item x="78"/>
        <item x="77"/>
        <item x="111"/>
        <item x="121"/>
        <item x="92"/>
        <item x="91"/>
        <item x="99"/>
        <item x="73"/>
        <item x="101"/>
        <item x="102"/>
        <item x="95"/>
        <item x="119"/>
        <item x="31"/>
        <item x="63"/>
        <item x="126"/>
        <item x="120"/>
        <item x="98"/>
        <item x="44"/>
        <item x="113"/>
        <item x="93"/>
        <item h="1" x="38"/>
        <item t="default"/>
      </items>
    </pivotField>
    <pivotField showAll="0"/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showAll="0"/>
    <pivotField axis="axisPage" dataField="1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11" hier="-1"/>
    <pageField fld="12" hier="-1"/>
    <pageField fld="4" hier="-1"/>
  </pageFields>
  <dataFields count="1">
    <dataField name="Count of flag_AM_InZone" fld="11" subtotal="count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0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I51:K57" firstHeaderRow="1" firstDataRow="2" firstDataCol="1"/>
  <pivotFields count="7">
    <pivotField showAll="0"/>
    <pivotField showAll="0"/>
    <pivotField showAll="0"/>
    <pivotField showAll="0"/>
    <pivotField showAll="0"/>
    <pivotField axis="axisCol" showAll="0">
      <items count="8">
        <item h="1" x="4"/>
        <item h="1" x="0"/>
        <item x="3"/>
        <item h="1" x="5"/>
        <item h="1" x="1"/>
        <item h="1" x="2"/>
        <item h="1" x="6"/>
        <item t="default"/>
      </items>
    </pivotField>
    <pivotField axis="axisRow" dataField="1" showAll="0">
      <items count="6">
        <item x="0"/>
        <item x="1"/>
        <item x="2"/>
        <item x="3"/>
        <item h="1" x="4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2">
    <i>
      <x v="2"/>
    </i>
    <i t="grand">
      <x/>
    </i>
  </colItems>
  <dataFields count="1">
    <dataField name="Count of # Incidnet_InZone" fld="6" subtotal="count" baseField="0" baseItem="0"/>
  </dataFields>
  <chartFormats count="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39:J46" firstHeaderRow="1" firstDataRow="1" firstDataCol="1"/>
  <pivotFields count="7">
    <pivotField showAll="0"/>
    <pivotField showAll="0"/>
    <pivotField showAll="0"/>
    <pivotField showAll="0"/>
    <pivotField showAll="0"/>
    <pivotField axis="axisRow" dataField="1" showAll="0">
      <items count="8">
        <item x="4"/>
        <item x="0"/>
        <item x="3"/>
        <item x="5"/>
        <item x="1"/>
        <item x="2"/>
        <item h="1" x="6"/>
        <item t="default"/>
      </items>
    </pivotField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PeMS &amp; CHP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27:N34" firstHeaderRow="1" firstDataRow="2" firstDataCol="1"/>
  <pivotFields count="7">
    <pivotField showAll="0"/>
    <pivotField showAll="0"/>
    <pivotField axis="axisRow" showAll="0">
      <items count="7">
        <item x="0"/>
        <item x="3"/>
        <item x="4"/>
        <item x="1"/>
        <item x="2"/>
        <item h="1" x="5"/>
        <item t="default"/>
      </items>
    </pivotField>
    <pivotField showAll="0"/>
    <pivotField axis="axisCol" showAll="0">
      <items count="6">
        <item x="0"/>
        <item x="3"/>
        <item x="1"/>
        <item x="2"/>
        <item h="1" x="4"/>
        <item t="default"/>
      </items>
    </pivotField>
    <pivotField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# Incidnet_InZon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27:N34" firstHeaderRow="1" firstDataRow="2" firstDataCol="1"/>
  <pivotFields count="7">
    <pivotField showAll="0"/>
    <pivotField showAll="0">
      <items count="9">
        <item x="4"/>
        <item x="0"/>
        <item x="3"/>
        <item x="6"/>
        <item x="5"/>
        <item x="1"/>
        <item x="2"/>
        <item x="7"/>
        <item t="default"/>
      </items>
    </pivotField>
    <pivotField axis="axisRow" showAll="0" defaultSubtotal="0">
      <items count="6">
        <item x="0"/>
        <item x="3"/>
        <item x="4"/>
        <item x="1"/>
        <item x="2"/>
        <item h="1" x="5"/>
      </items>
    </pivotField>
    <pivotField showAll="0"/>
    <pivotField axis="axisCol" showAll="0">
      <items count="6">
        <item x="0"/>
        <item x="1"/>
        <item x="2"/>
        <item x="3"/>
        <item h="1" x="4"/>
        <item t="default"/>
      </items>
    </pivotField>
    <pivotField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# Incidnet_InZon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I53:K59" firstHeaderRow="1" firstDataRow="2" firstDataCol="1"/>
  <pivotFields count="7">
    <pivotField showAll="0"/>
    <pivotField showAll="0"/>
    <pivotField showAll="0"/>
    <pivotField showAll="0"/>
    <pivotField showAll="0"/>
    <pivotField axis="axisCol" multipleItemSelectionAllowed="1" showAll="0">
      <items count="9">
        <item h="1" x="4"/>
        <item h="1" x="0"/>
        <item x="1"/>
        <item h="1" x="6"/>
        <item h="1" x="5"/>
        <item h="1" x="2"/>
        <item h="1" x="3"/>
        <item h="1" x="7"/>
        <item t="default"/>
      </items>
    </pivotField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2">
    <i>
      <x v="2"/>
    </i>
    <i t="grand">
      <x/>
    </i>
  </colItems>
  <dataFields count="1">
    <dataField name="Count of # Incidnet_InZone" fld="6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39:J47" firstHeaderRow="1" firstDataRow="1" firstDataCol="1"/>
  <pivotFields count="7">
    <pivotField showAll="0"/>
    <pivotField showAll="0"/>
    <pivotField showAll="0"/>
    <pivotField showAll="0"/>
    <pivotField showAll="0"/>
    <pivotField axis="axisRow" showAll="0">
      <items count="9">
        <item x="4"/>
        <item x="0"/>
        <item x="1"/>
        <item x="6"/>
        <item x="5"/>
        <item x="2"/>
        <item x="3"/>
        <item h="1" x="7"/>
        <item t="default"/>
      </items>
    </pivotField>
    <pivotField dataField="1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# Incidnet_InZon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O5:V11" firstHeaderRow="1" firstDataRow="2" firstDataCol="1" rowPageCount="3" colPageCount="1"/>
  <pivotFields count="13">
    <pivotField showAll="0"/>
    <pivotField axis="axisCol" showAll="0" sortType="descending">
      <items count="8">
        <item x="6"/>
        <item x="3"/>
        <item x="5"/>
        <item x="4"/>
        <item x="0"/>
        <item x="2"/>
        <item x="1"/>
        <item t="default"/>
      </items>
    </pivotField>
    <pivotField showAll="0"/>
    <pivotField showAll="0"/>
    <pivotField axis="axisPage" multipleItemSelectionAllowed="1" showAll="0">
      <items count="117">
        <item h="1" x="86"/>
        <item x="93"/>
        <item x="81"/>
        <item x="10"/>
        <item x="20"/>
        <item x="47"/>
        <item x="46"/>
        <item x="27"/>
        <item x="21"/>
        <item x="12"/>
        <item x="14"/>
        <item x="2"/>
        <item x="5"/>
        <item x="16"/>
        <item x="71"/>
        <item x="7"/>
        <item x="37"/>
        <item x="4"/>
        <item x="13"/>
        <item x="33"/>
        <item x="30"/>
        <item x="50"/>
        <item x="43"/>
        <item x="32"/>
        <item x="40"/>
        <item x="23"/>
        <item x="45"/>
        <item x="52"/>
        <item x="85"/>
        <item x="1"/>
        <item x="41"/>
        <item x="68"/>
        <item x="58"/>
        <item x="62"/>
        <item x="15"/>
        <item x="31"/>
        <item x="25"/>
        <item x="19"/>
        <item x="18"/>
        <item x="99"/>
        <item x="75"/>
        <item x="63"/>
        <item x="59"/>
        <item x="80"/>
        <item x="28"/>
        <item x="0"/>
        <item x="95"/>
        <item x="24"/>
        <item x="11"/>
        <item x="55"/>
        <item x="94"/>
        <item x="96"/>
        <item x="88"/>
        <item x="8"/>
        <item x="66"/>
        <item x="77"/>
        <item x="109"/>
        <item x="39"/>
        <item x="67"/>
        <item x="73"/>
        <item x="83"/>
        <item x="6"/>
        <item x="69"/>
        <item x="42"/>
        <item x="26"/>
        <item x="78"/>
        <item x="34"/>
        <item x="84"/>
        <item x="64"/>
        <item x="36"/>
        <item x="91"/>
        <item x="48"/>
        <item x="98"/>
        <item x="82"/>
        <item x="108"/>
        <item x="53"/>
        <item x="103"/>
        <item x="100"/>
        <item x="92"/>
        <item x="29"/>
        <item x="107"/>
        <item x="74"/>
        <item x="105"/>
        <item x="22"/>
        <item x="9"/>
        <item x="70"/>
        <item x="115"/>
        <item x="113"/>
        <item x="51"/>
        <item x="44"/>
        <item x="114"/>
        <item x="60"/>
        <item x="49"/>
        <item x="102"/>
        <item x="56"/>
        <item x="57"/>
        <item x="87"/>
        <item x="54"/>
        <item x="65"/>
        <item x="90"/>
        <item x="104"/>
        <item x="79"/>
        <item x="35"/>
        <item x="111"/>
        <item x="106"/>
        <item x="97"/>
        <item x="38"/>
        <item x="76"/>
        <item x="112"/>
        <item x="110"/>
        <item x="3"/>
        <item x="61"/>
        <item x="89"/>
        <item x="72"/>
        <item x="101"/>
        <item h="1" x="17"/>
        <item t="default"/>
      </items>
    </pivotField>
    <pivotField showAll="0"/>
    <pivotField showAll="0"/>
    <pivotField axis="axisRow" showAll="0">
      <items count="6">
        <item x="3"/>
        <item x="1"/>
        <item x="0"/>
        <item x="2"/>
        <item h="1" x="4"/>
        <item t="default"/>
      </items>
    </pivotField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axis="axisPage" dataField="1" multipleItemSelectionAllowed="1" showAll="0">
      <items count="4">
        <item x="0"/>
        <item x="1"/>
        <item x="2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11" hier="-1"/>
    <pageField fld="12" hier="-1"/>
    <pageField fld="4" hier="-1"/>
  </pageFields>
  <dataFields count="1">
    <dataField name="Count of flag_PM_InZone" fld="12" subtotal="count" baseField="0" baseItem="0"/>
  </dataField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Q5:X11" firstHeaderRow="1" firstDataRow="2" firstDataCol="1" rowPageCount="3" colPageCount="1"/>
  <pivotFields count="14">
    <pivotField showAll="0"/>
    <pivotField showAll="0"/>
    <pivotField axis="axisCol" showAll="0" sortType="descending">
      <items count="8">
        <item x="6"/>
        <item x="4"/>
        <item x="5"/>
        <item x="3"/>
        <item x="2"/>
        <item x="1"/>
        <item x="0"/>
        <item t="default"/>
      </items>
    </pivotField>
    <pivotField showAll="0"/>
    <pivotField showAll="0"/>
    <pivotField axis="axisPage" multipleItemSelectionAllowed="1" showAll="0">
      <items count="166">
        <item h="1" x="38"/>
        <item x="151"/>
        <item x="104"/>
        <item x="67"/>
        <item x="132"/>
        <item x="75"/>
        <item x="133"/>
        <item x="139"/>
        <item x="138"/>
        <item x="35"/>
        <item x="19"/>
        <item x="33"/>
        <item x="48"/>
        <item x="68"/>
        <item x="23"/>
        <item x="61"/>
        <item x="70"/>
        <item x="52"/>
        <item x="11"/>
        <item x="29"/>
        <item x="17"/>
        <item x="39"/>
        <item x="28"/>
        <item x="13"/>
        <item x="36"/>
        <item x="8"/>
        <item x="51"/>
        <item x="9"/>
        <item x="24"/>
        <item x="56"/>
        <item x="22"/>
        <item x="3"/>
        <item x="10"/>
        <item x="15"/>
        <item x="4"/>
        <item x="37"/>
        <item x="49"/>
        <item x="12"/>
        <item x="25"/>
        <item x="85"/>
        <item x="57"/>
        <item x="16"/>
        <item x="0"/>
        <item x="27"/>
        <item x="53"/>
        <item x="55"/>
        <item x="54"/>
        <item x="46"/>
        <item x="69"/>
        <item x="6"/>
        <item x="71"/>
        <item x="5"/>
        <item x="72"/>
        <item x="100"/>
        <item x="1"/>
        <item x="34"/>
        <item x="2"/>
        <item x="108"/>
        <item x="20"/>
        <item x="128"/>
        <item x="123"/>
        <item x="58"/>
        <item x="66"/>
        <item x="84"/>
        <item x="130"/>
        <item x="81"/>
        <item x="122"/>
        <item x="134"/>
        <item x="148"/>
        <item x="43"/>
        <item x="86"/>
        <item x="115"/>
        <item x="116"/>
        <item x="47"/>
        <item x="45"/>
        <item x="136"/>
        <item x="7"/>
        <item x="64"/>
        <item x="124"/>
        <item x="89"/>
        <item x="82"/>
        <item x="117"/>
        <item x="59"/>
        <item x="107"/>
        <item x="112"/>
        <item x="18"/>
        <item x="41"/>
        <item x="127"/>
        <item x="80"/>
        <item x="135"/>
        <item x="60"/>
        <item x="30"/>
        <item x="156"/>
        <item x="26"/>
        <item x="79"/>
        <item x="131"/>
        <item x="74"/>
        <item x="118"/>
        <item x="163"/>
        <item x="161"/>
        <item x="140"/>
        <item x="90"/>
        <item x="88"/>
        <item x="162"/>
        <item x="143"/>
        <item x="114"/>
        <item x="62"/>
        <item x="83"/>
        <item x="21"/>
        <item x="154"/>
        <item x="97"/>
        <item x="141"/>
        <item x="14"/>
        <item x="87"/>
        <item x="142"/>
        <item x="32"/>
        <item x="106"/>
        <item x="96"/>
        <item x="42"/>
        <item x="145"/>
        <item x="40"/>
        <item x="94"/>
        <item x="105"/>
        <item x="50"/>
        <item x="150"/>
        <item x="155"/>
        <item x="125"/>
        <item x="103"/>
        <item x="109"/>
        <item x="65"/>
        <item x="76"/>
        <item x="110"/>
        <item x="159"/>
        <item x="157"/>
        <item x="152"/>
        <item x="78"/>
        <item x="137"/>
        <item x="77"/>
        <item x="111"/>
        <item x="121"/>
        <item x="92"/>
        <item x="91"/>
        <item x="147"/>
        <item x="160"/>
        <item x="99"/>
        <item x="158"/>
        <item x="129"/>
        <item x="73"/>
        <item x="144"/>
        <item x="101"/>
        <item x="102"/>
        <item x="95"/>
        <item x="149"/>
        <item x="119"/>
        <item x="31"/>
        <item x="63"/>
        <item x="126"/>
        <item x="146"/>
        <item x="120"/>
        <item x="98"/>
        <item x="44"/>
        <item x="113"/>
        <item x="153"/>
        <item x="93"/>
        <item h="1" x="164"/>
        <item t="default"/>
      </items>
    </pivotField>
    <pivotField showAll="0"/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dataField="1"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12" hier="-1"/>
    <pageField fld="13" hier="-1"/>
    <pageField fld="5" hier="-1"/>
  </pageFields>
  <dataFields count="1">
    <dataField name="Count of flag_InZone" fld="9" subtotal="count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38:J45" firstHeaderRow="1" firstDataRow="1" firstDataCol="1"/>
  <pivotFields count="7">
    <pivotField showAll="0"/>
    <pivotField showAll="0"/>
    <pivotField showAll="0"/>
    <pivotField showAll="0"/>
    <pivotField showAll="0"/>
    <pivotField axis="axisRow" dataField="1" showAll="0">
      <items count="8">
        <item x="0"/>
        <item x="1"/>
        <item x="5"/>
        <item x="4"/>
        <item x="2"/>
        <item x="3"/>
        <item h="1" x="6"/>
        <item t="default"/>
      </items>
    </pivotField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PeMS &amp; CHP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26:N33" firstHeaderRow="1" firstDataRow="2" firstDataCol="1"/>
  <pivotFields count="7">
    <pivotField showAll="0"/>
    <pivotField showAll="0"/>
    <pivotField axis="axisRow" showAll="0">
      <items count="7">
        <item x="0"/>
        <item x="3"/>
        <item x="4"/>
        <item x="1"/>
        <item x="2"/>
        <item h="1" x="5"/>
        <item t="default"/>
      </items>
    </pivotField>
    <pivotField showAll="0"/>
    <pivotField axis="axisCol" showAll="0">
      <items count="6">
        <item x="0"/>
        <item x="1"/>
        <item x="2"/>
        <item x="3"/>
        <item h="1" x="4"/>
        <item t="default"/>
      </items>
    </pivotField>
    <pivotField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# Incidnet_InZon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I50:K55" firstHeaderRow="1" firstDataRow="2" firstDataCol="1"/>
  <pivotFields count="7">
    <pivotField showAll="0"/>
    <pivotField showAll="0"/>
    <pivotField showAll="0"/>
    <pivotField showAll="0"/>
    <pivotField showAll="0"/>
    <pivotField axis="axisCol" showAll="0">
      <items count="8">
        <item h="1" x="0"/>
        <item x="1"/>
        <item h="1" x="5"/>
        <item h="1" x="4"/>
        <item h="1" x="2"/>
        <item h="1" x="3"/>
        <item h="1" x="6"/>
        <item t="default"/>
      </items>
    </pivotField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5"/>
  </colFields>
  <colItems count="2">
    <i>
      <x v="1"/>
    </i>
    <i t="grand">
      <x/>
    </i>
  </colItems>
  <dataFields count="1">
    <dataField name="Count of # Incidnet_InZone" fld="6" subtotal="count" baseField="0" baseItem="0"/>
  </dataFields>
  <chartFormats count="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I52:K59" firstHeaderRow="1" firstDataRow="2" firstDataCol="1"/>
  <pivotFields count="7">
    <pivotField showAll="0"/>
    <pivotField showAll="0"/>
    <pivotField showAll="0"/>
    <pivotField showAll="0"/>
    <pivotField showAll="0"/>
    <pivotField axis="axisCol" showAll="0">
      <items count="8">
        <item h="1" x="0"/>
        <item x="1"/>
        <item h="1" x="5"/>
        <item h="1" x="4"/>
        <item h="1" x="2"/>
        <item h="1" x="3"/>
        <item h="1" x="6"/>
        <item t="default"/>
      </items>
    </pivotField>
    <pivotField axis="axisRow" dataField="1" showAll="0">
      <items count="7">
        <item x="0"/>
        <item x="1"/>
        <item x="3"/>
        <item x="4"/>
        <item x="2"/>
        <item h="1" x="5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">
    <i>
      <x v="1"/>
    </i>
    <i t="grand">
      <x/>
    </i>
  </colItems>
  <dataFields count="1">
    <dataField name="Count of # incident_InZone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40:J47" firstHeaderRow="1" firstDataRow="1" firstDataCol="1"/>
  <pivotFields count="7">
    <pivotField showAll="0"/>
    <pivotField showAll="0"/>
    <pivotField showAll="0"/>
    <pivotField showAll="0"/>
    <pivotField showAll="0"/>
    <pivotField axis="axisRow" dataField="1" showAll="0">
      <items count="8">
        <item x="0"/>
        <item x="1"/>
        <item x="5"/>
        <item x="4"/>
        <item x="2"/>
        <item x="3"/>
        <item h="1" x="6"/>
        <item t="default"/>
      </items>
    </pivotField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PeMS &amp; CHP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28:N35" firstHeaderRow="1" firstDataRow="2" firstDataCol="1"/>
  <pivotFields count="7">
    <pivotField showAll="0"/>
    <pivotField showAll="0"/>
    <pivotField axis="axisRow" showAll="0">
      <items count="7">
        <item x="0"/>
        <item x="3"/>
        <item x="4"/>
        <item x="1"/>
        <item x="2"/>
        <item h="1" x="5"/>
        <item t="default"/>
      </items>
    </pivotField>
    <pivotField showAll="0"/>
    <pivotField axis="axisCol" showAll="0">
      <items count="6">
        <item x="0"/>
        <item x="1"/>
        <item x="2"/>
        <item x="3"/>
        <item h="1" x="4"/>
        <item t="default"/>
      </items>
    </pivotField>
    <pivotField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# incident_InZon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8" sqref="B8"/>
    </sheetView>
  </sheetViews>
  <sheetFormatPr defaultRowHeight="15" x14ac:dyDescent="0.25"/>
  <cols>
    <col min="1" max="1" width="18.42578125" bestFit="1" customWidth="1"/>
    <col min="2" max="2" width="11.7109375" customWidth="1"/>
  </cols>
  <sheetData>
    <row r="1" spans="1:2" x14ac:dyDescent="0.25">
      <c r="A1" t="s">
        <v>262</v>
      </c>
      <c r="B1" s="25">
        <v>0.20833333333333334</v>
      </c>
    </row>
    <row r="2" spans="1:2" x14ac:dyDescent="0.25">
      <c r="A2" t="s">
        <v>263</v>
      </c>
      <c r="B2" s="25">
        <v>0.41666666666666669</v>
      </c>
    </row>
    <row r="3" spans="1:2" x14ac:dyDescent="0.25">
      <c r="A3" t="s">
        <v>264</v>
      </c>
      <c r="B3" s="25">
        <v>0.625</v>
      </c>
    </row>
    <row r="4" spans="1:2" x14ac:dyDescent="0.25">
      <c r="A4" t="s">
        <v>265</v>
      </c>
      <c r="B4" s="25">
        <v>0.83333333333333337</v>
      </c>
    </row>
    <row r="5" spans="1:2" x14ac:dyDescent="0.25">
      <c r="A5" t="s">
        <v>266</v>
      </c>
      <c r="B5" s="31">
        <v>25</v>
      </c>
    </row>
    <row r="6" spans="1:2" x14ac:dyDescent="0.25">
      <c r="A6" t="s">
        <v>267</v>
      </c>
      <c r="B6" s="31">
        <v>36</v>
      </c>
    </row>
    <row r="7" spans="1:2" x14ac:dyDescent="0.25">
      <c r="A7" t="s">
        <v>286</v>
      </c>
      <c r="B7" s="32">
        <v>0</v>
      </c>
    </row>
    <row r="9" spans="1:2" x14ac:dyDescent="0.25">
      <c r="A9" t="s">
        <v>285</v>
      </c>
      <c r="B9" t="s">
        <v>252</v>
      </c>
    </row>
    <row r="10" spans="1:2" x14ac:dyDescent="0.25">
      <c r="B10" t="s">
        <v>253</v>
      </c>
    </row>
    <row r="11" spans="1:2" x14ac:dyDescent="0.25">
      <c r="B11" t="s">
        <v>255</v>
      </c>
    </row>
    <row r="12" spans="1:2" x14ac:dyDescent="0.25">
      <c r="B12" t="s">
        <v>254</v>
      </c>
    </row>
    <row r="13" spans="1:2" x14ac:dyDescent="0.25">
      <c r="B13" t="s">
        <v>251</v>
      </c>
    </row>
    <row r="14" spans="1:2" x14ac:dyDescent="0.25">
      <c r="B14" t="s">
        <v>256</v>
      </c>
    </row>
    <row r="15" spans="1:2" x14ac:dyDescent="0.25">
      <c r="B15" t="s">
        <v>257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workbookViewId="0">
      <pane ySplit="1" topLeftCell="A2" activePane="bottomLeft" state="frozen"/>
      <selection activeCell="A152" sqref="A152"/>
      <selection pane="bottomLeft" activeCell="G2" sqref="G2"/>
    </sheetView>
  </sheetViews>
  <sheetFormatPr defaultRowHeight="15" x14ac:dyDescent="0.25"/>
  <cols>
    <col min="1" max="1" width="9.7109375" bestFit="1" customWidth="1"/>
    <col min="3" max="3" width="9.28515625" customWidth="1"/>
    <col min="4" max="4" width="12.28515625" bestFit="1" customWidth="1"/>
    <col min="5" max="5" width="12.42578125" bestFit="1" customWidth="1"/>
    <col min="6" max="6" width="12.140625" bestFit="1" customWidth="1"/>
    <col min="7" max="7" width="17" bestFit="1" customWidth="1"/>
    <col min="9" max="9" width="25.28515625" customWidth="1"/>
    <col min="10" max="10" width="16.28515625" customWidth="1"/>
    <col min="11" max="11" width="11.28515625" customWidth="1"/>
    <col min="12" max="12" width="8.28515625" customWidth="1"/>
    <col min="13" max="13" width="9.140625" customWidth="1"/>
    <col min="14" max="14" width="7.28515625" customWidth="1"/>
    <col min="15" max="15" width="9.28515625" customWidth="1"/>
    <col min="16" max="16" width="11.28515625" customWidth="1"/>
    <col min="17" max="17" width="11.28515625" bestFit="1" customWidth="1"/>
  </cols>
  <sheetData>
    <row r="1" spans="1:7" x14ac:dyDescent="0.25">
      <c r="A1" s="41" t="s">
        <v>268</v>
      </c>
      <c r="B1" s="41" t="s">
        <v>281</v>
      </c>
      <c r="C1" s="41" t="s">
        <v>293</v>
      </c>
      <c r="D1" s="41" t="s">
        <v>282</v>
      </c>
      <c r="E1" s="41" t="s">
        <v>283</v>
      </c>
      <c r="F1" s="41" t="s">
        <v>284</v>
      </c>
      <c r="G1" s="41" t="s">
        <v>308</v>
      </c>
    </row>
    <row r="2" spans="1:7" x14ac:dyDescent="0.25">
      <c r="A2" s="36">
        <f>PeMS!B3</f>
        <v>41640</v>
      </c>
      <c r="B2" t="str">
        <f>PeMS!E3</f>
        <v>holiday</v>
      </c>
      <c r="C2" t="str">
        <f>IF(B2="bad data","other",IF(B2="no data","other",B2))</f>
        <v>holiday</v>
      </c>
      <c r="D2">
        <f>SUMIFS('CHP EB'!$G$2:$G$384,'CHP EB'!$A$2:$A$384,'EB AM'!A2,'CHP EB'!$L$2:$L$384,1)</f>
        <v>0</v>
      </c>
      <c r="E2" t="str">
        <f>IF(B2="holiday",B2,IF(B2="weekend",B2,IF(D2&gt;parameters!$B$7,"incident","non-incident")))</f>
        <v>holiday</v>
      </c>
      <c r="F2" t="str">
        <f>IF(E2="incident","incident",B2)</f>
        <v>holiday</v>
      </c>
      <c r="G2">
        <f>SUMIFS('CHP EB'!$L$2:$L$384,'CHP EB'!$A$2:$A$384,'EB AM'!A2)</f>
        <v>0</v>
      </c>
    </row>
    <row r="3" spans="1:7" x14ac:dyDescent="0.25">
      <c r="A3" s="36">
        <f>PeMS!B4</f>
        <v>41641</v>
      </c>
      <c r="B3" t="str">
        <f>PeMS!E4</f>
        <v>regular</v>
      </c>
      <c r="C3" t="str">
        <f t="shared" ref="C3:C66" si="0">IF(B3="bad data","other",IF(B3="no data","other",B3))</f>
        <v>regular</v>
      </c>
      <c r="D3">
        <f>SUMIFS('CHP EB'!$G$2:$G$384,'CHP EB'!$A$2:$A$384,'EB AM'!A3,'CHP EB'!$L$2:$L$384,1)</f>
        <v>0</v>
      </c>
      <c r="E3" t="str">
        <f>IF(B3="holiday",B3,IF(B3="weekend",B3,IF(D3&gt;parameters!$B$7,"incident","non-incident")))</f>
        <v>non-incident</v>
      </c>
      <c r="F3" t="str">
        <f t="shared" ref="F3:F4" si="1">IF(E3="incident","incident",B3)</f>
        <v>regular</v>
      </c>
      <c r="G3">
        <f>SUMIFS('CHP EB'!$L$2:$L$384,'CHP EB'!$A$2:$A$384,'EB AM'!A3)</f>
        <v>0</v>
      </c>
    </row>
    <row r="4" spans="1:7" x14ac:dyDescent="0.25">
      <c r="A4" s="36">
        <f>PeMS!B5</f>
        <v>41642</v>
      </c>
      <c r="B4" t="str">
        <f>PeMS!E5</f>
        <v>regular</v>
      </c>
      <c r="C4" t="str">
        <f t="shared" si="0"/>
        <v>regular</v>
      </c>
      <c r="D4">
        <f>SUMIFS('CHP EB'!$G$2:$G$384,'CHP EB'!$A$2:$A$384,'EB AM'!A4,'CHP EB'!$L$2:$L$384,1)</f>
        <v>0</v>
      </c>
      <c r="E4" t="str">
        <f>IF(B4="holiday",B4,IF(B4="weekend",B4,IF(D4&gt;parameters!$B$7,"incident","non-incident")))</f>
        <v>non-incident</v>
      </c>
      <c r="F4" t="str">
        <f t="shared" si="1"/>
        <v>regular</v>
      </c>
      <c r="G4">
        <f>SUMIFS('CHP EB'!$L$2:$L$384,'CHP EB'!$A$2:$A$384,'EB AM'!A4)</f>
        <v>0</v>
      </c>
    </row>
    <row r="5" spans="1:7" x14ac:dyDescent="0.25">
      <c r="A5" s="36">
        <f>PeMS!B6</f>
        <v>41643</v>
      </c>
      <c r="B5" t="str">
        <f>PeMS!E6</f>
        <v>weekend</v>
      </c>
      <c r="C5" t="str">
        <f t="shared" si="0"/>
        <v>weekend</v>
      </c>
      <c r="D5">
        <f>SUMIFS('CHP EB'!$G$2:$G$384,'CHP EB'!$A$2:$A$384,'EB AM'!A5,'CHP EB'!$L$2:$L$384,1)</f>
        <v>0</v>
      </c>
      <c r="E5" t="str">
        <f>IF(B5="holiday",B5,IF(B5="weekend",B5,IF(D5&gt;parameters!$B$7,"incident","non-incident")))</f>
        <v>weekend</v>
      </c>
      <c r="F5" t="str">
        <f t="shared" ref="F5:F68" si="2">IF(E5="incident","incident",B5)</f>
        <v>weekend</v>
      </c>
      <c r="G5">
        <f>SUMIFS('CHP EB'!$L$2:$L$384,'CHP EB'!$A$2:$A$384,'EB AM'!A5)</f>
        <v>0</v>
      </c>
    </row>
    <row r="6" spans="1:7" x14ac:dyDescent="0.25">
      <c r="A6" s="36">
        <f>PeMS!B7</f>
        <v>41644</v>
      </c>
      <c r="B6" t="str">
        <f>PeMS!E7</f>
        <v>weekend</v>
      </c>
      <c r="C6" t="str">
        <f t="shared" si="0"/>
        <v>weekend</v>
      </c>
      <c r="D6">
        <f>SUMIFS('CHP EB'!$G$2:$G$384,'CHP EB'!$A$2:$A$384,'EB AM'!A6,'CHP EB'!$L$2:$L$384,1)</f>
        <v>0</v>
      </c>
      <c r="E6" t="str">
        <f>IF(B6="holiday",B6,IF(B6="weekend",B6,IF(D6&gt;parameters!$B$7,"incident","non-incident")))</f>
        <v>weekend</v>
      </c>
      <c r="F6" t="str">
        <f t="shared" si="2"/>
        <v>weekend</v>
      </c>
      <c r="G6">
        <f>SUMIFS('CHP EB'!$L$2:$L$384,'CHP EB'!$A$2:$A$384,'EB AM'!A6)</f>
        <v>0</v>
      </c>
    </row>
    <row r="7" spans="1:7" x14ac:dyDescent="0.25">
      <c r="A7" s="36">
        <f>PeMS!B8</f>
        <v>41645</v>
      </c>
      <c r="B7" t="str">
        <f>PeMS!E8</f>
        <v>regular</v>
      </c>
      <c r="C7" t="str">
        <f t="shared" si="0"/>
        <v>regular</v>
      </c>
      <c r="D7">
        <f>SUMIFS('CHP EB'!$G$2:$G$384,'CHP EB'!$A$2:$A$384,'EB AM'!A7,'CHP EB'!$L$2:$L$384,1)</f>
        <v>0</v>
      </c>
      <c r="E7" t="str">
        <f>IF(B7="holiday",B7,IF(B7="weekend",B7,IF(D7&gt;parameters!$B$7,"incident","non-incident")))</f>
        <v>non-incident</v>
      </c>
      <c r="F7" t="str">
        <f t="shared" si="2"/>
        <v>regular</v>
      </c>
      <c r="G7">
        <f>SUMIFS('CHP EB'!$L$2:$L$384,'CHP EB'!$A$2:$A$384,'EB AM'!A7)</f>
        <v>0</v>
      </c>
    </row>
    <row r="8" spans="1:7" x14ac:dyDescent="0.25">
      <c r="A8" s="36">
        <f>PeMS!B9</f>
        <v>41646</v>
      </c>
      <c r="B8" t="str">
        <f>PeMS!E9</f>
        <v>incident</v>
      </c>
      <c r="C8" t="str">
        <f t="shared" si="0"/>
        <v>incident</v>
      </c>
      <c r="D8">
        <f>SUMIFS('CHP EB'!$G$2:$G$384,'CHP EB'!$A$2:$A$384,'EB AM'!A8,'CHP EB'!$L$2:$L$384,1)</f>
        <v>355</v>
      </c>
      <c r="E8" t="str">
        <f>IF(B8="holiday",B8,IF(B8="weekend",B8,IF(D8&gt;parameters!$B$7,"incident","non-incident")))</f>
        <v>incident</v>
      </c>
      <c r="F8" t="str">
        <f t="shared" si="2"/>
        <v>incident</v>
      </c>
      <c r="G8">
        <f>SUMIFS('CHP EB'!$L$2:$L$384,'CHP EB'!$A$2:$A$384,'EB AM'!A8)</f>
        <v>1</v>
      </c>
    </row>
    <row r="9" spans="1:7" x14ac:dyDescent="0.25">
      <c r="A9" s="36">
        <f>PeMS!B10</f>
        <v>41647</v>
      </c>
      <c r="B9" t="str">
        <f>PeMS!E10</f>
        <v>regular</v>
      </c>
      <c r="C9" t="str">
        <f t="shared" si="0"/>
        <v>regular</v>
      </c>
      <c r="D9">
        <f>SUMIFS('CHP EB'!$G$2:$G$384,'CHP EB'!$A$2:$A$384,'EB AM'!A9,'CHP EB'!$L$2:$L$384,1)</f>
        <v>0</v>
      </c>
      <c r="E9" t="str">
        <f>IF(B9="holiday",B9,IF(B9="weekend",B9,IF(D9&gt;parameters!$B$7,"incident","non-incident")))</f>
        <v>non-incident</v>
      </c>
      <c r="F9" t="str">
        <f t="shared" si="2"/>
        <v>regular</v>
      </c>
      <c r="G9">
        <f>SUMIFS('CHP EB'!$L$2:$L$384,'CHP EB'!$A$2:$A$384,'EB AM'!A9)</f>
        <v>0</v>
      </c>
    </row>
    <row r="10" spans="1:7" x14ac:dyDescent="0.25">
      <c r="A10" s="36">
        <f>PeMS!B11</f>
        <v>41648</v>
      </c>
      <c r="B10" t="str">
        <f>PeMS!E11</f>
        <v>bad data</v>
      </c>
      <c r="C10" t="str">
        <f t="shared" si="0"/>
        <v>other</v>
      </c>
      <c r="D10">
        <f>SUMIFS('CHP EB'!$G$2:$G$384,'CHP EB'!$A$2:$A$384,'EB AM'!A10,'CHP EB'!$L$2:$L$384,1)</f>
        <v>0</v>
      </c>
      <c r="E10" t="str">
        <f>IF(B10="holiday",B10,IF(B10="weekend",B10,IF(D10&gt;parameters!$B$7,"incident","non-incident")))</f>
        <v>non-incident</v>
      </c>
      <c r="F10" t="str">
        <f t="shared" si="2"/>
        <v>bad data</v>
      </c>
      <c r="G10">
        <f>SUMIFS('CHP EB'!$L$2:$L$384,'CHP EB'!$A$2:$A$384,'EB AM'!A10)</f>
        <v>1</v>
      </c>
    </row>
    <row r="11" spans="1:7" x14ac:dyDescent="0.25">
      <c r="A11" s="36">
        <f>PeMS!B12</f>
        <v>41649</v>
      </c>
      <c r="B11" t="str">
        <f>PeMS!E12</f>
        <v>regular</v>
      </c>
      <c r="C11" t="str">
        <f t="shared" si="0"/>
        <v>regular</v>
      </c>
      <c r="D11">
        <f>SUMIFS('CHP EB'!$G$2:$G$384,'CHP EB'!$A$2:$A$384,'EB AM'!A11,'CHP EB'!$L$2:$L$384,1)</f>
        <v>0</v>
      </c>
      <c r="E11" t="str">
        <f>IF(B11="holiday",B11,IF(B11="weekend",B11,IF(D11&gt;parameters!$B$7,"incident","non-incident")))</f>
        <v>non-incident</v>
      </c>
      <c r="F11" t="str">
        <f t="shared" si="2"/>
        <v>regular</v>
      </c>
      <c r="G11">
        <f>SUMIFS('CHP EB'!$L$2:$L$384,'CHP EB'!$A$2:$A$384,'EB AM'!A11)</f>
        <v>0</v>
      </c>
    </row>
    <row r="12" spans="1:7" x14ac:dyDescent="0.25">
      <c r="A12" s="36">
        <f>PeMS!B13</f>
        <v>41650</v>
      </c>
      <c r="B12" t="str">
        <f>PeMS!E13</f>
        <v>weekend</v>
      </c>
      <c r="C12" t="str">
        <f t="shared" si="0"/>
        <v>weekend</v>
      </c>
      <c r="D12">
        <f>SUMIFS('CHP EB'!$G$2:$G$384,'CHP EB'!$A$2:$A$384,'EB AM'!A12,'CHP EB'!$L$2:$L$384,1)</f>
        <v>0</v>
      </c>
      <c r="E12" t="str">
        <f>IF(B12="holiday",B12,IF(B12="weekend",B12,IF(D12&gt;parameters!$B$7,"incident","non-incident")))</f>
        <v>weekend</v>
      </c>
      <c r="F12" t="str">
        <f t="shared" si="2"/>
        <v>weekend</v>
      </c>
      <c r="G12">
        <f>SUMIFS('CHP EB'!$L$2:$L$384,'CHP EB'!$A$2:$A$384,'EB AM'!A12)</f>
        <v>0</v>
      </c>
    </row>
    <row r="13" spans="1:7" x14ac:dyDescent="0.25">
      <c r="A13" s="36">
        <f>PeMS!B14</f>
        <v>41651</v>
      </c>
      <c r="B13" t="str">
        <f>PeMS!E14</f>
        <v>weekend</v>
      </c>
      <c r="C13" t="str">
        <f t="shared" si="0"/>
        <v>weekend</v>
      </c>
      <c r="D13">
        <f>SUMIFS('CHP EB'!$G$2:$G$384,'CHP EB'!$A$2:$A$384,'EB AM'!A13,'CHP EB'!$L$2:$L$384,1)</f>
        <v>0</v>
      </c>
      <c r="E13" t="str">
        <f>IF(B13="holiday",B13,IF(B13="weekend",B13,IF(D13&gt;parameters!$B$7,"incident","non-incident")))</f>
        <v>weekend</v>
      </c>
      <c r="F13" t="str">
        <f t="shared" si="2"/>
        <v>weekend</v>
      </c>
      <c r="G13">
        <f>SUMIFS('CHP EB'!$L$2:$L$384,'CHP EB'!$A$2:$A$384,'EB AM'!A13)</f>
        <v>0</v>
      </c>
    </row>
    <row r="14" spans="1:7" x14ac:dyDescent="0.25">
      <c r="A14" s="36">
        <f>PeMS!B15</f>
        <v>41652</v>
      </c>
      <c r="B14" t="str">
        <f>PeMS!E15</f>
        <v>regular</v>
      </c>
      <c r="C14" t="str">
        <f t="shared" si="0"/>
        <v>regular</v>
      </c>
      <c r="D14">
        <f>SUMIFS('CHP EB'!$G$2:$G$384,'CHP EB'!$A$2:$A$384,'EB AM'!A14,'CHP EB'!$L$2:$L$384,1)</f>
        <v>0</v>
      </c>
      <c r="E14" t="str">
        <f>IF(B14="holiday",B14,IF(B14="weekend",B14,IF(D14&gt;parameters!$B$7,"incident","non-incident")))</f>
        <v>non-incident</v>
      </c>
      <c r="F14" t="str">
        <f t="shared" si="2"/>
        <v>regular</v>
      </c>
      <c r="G14">
        <f>SUMIFS('CHP EB'!$L$2:$L$384,'CHP EB'!$A$2:$A$384,'EB AM'!A14)</f>
        <v>0</v>
      </c>
    </row>
    <row r="15" spans="1:7" x14ac:dyDescent="0.25">
      <c r="A15" s="36">
        <f>PeMS!B16</f>
        <v>41653</v>
      </c>
      <c r="B15" t="str">
        <f>PeMS!E16</f>
        <v>regular</v>
      </c>
      <c r="C15" t="str">
        <f t="shared" si="0"/>
        <v>regular</v>
      </c>
      <c r="D15">
        <f>SUMIFS('CHP EB'!$G$2:$G$384,'CHP EB'!$A$2:$A$384,'EB AM'!A15,'CHP EB'!$L$2:$L$384,1)</f>
        <v>0</v>
      </c>
      <c r="E15" t="str">
        <f>IF(B15="holiday",B15,IF(B15="weekend",B15,IF(D15&gt;parameters!$B$7,"incident","non-incident")))</f>
        <v>non-incident</v>
      </c>
      <c r="F15" t="str">
        <f t="shared" si="2"/>
        <v>regular</v>
      </c>
      <c r="G15">
        <f>SUMIFS('CHP EB'!$L$2:$L$384,'CHP EB'!$A$2:$A$384,'EB AM'!A15)</f>
        <v>0</v>
      </c>
    </row>
    <row r="16" spans="1:7" x14ac:dyDescent="0.25">
      <c r="A16" s="36">
        <f>PeMS!B17</f>
        <v>41654</v>
      </c>
      <c r="B16" t="str">
        <f>PeMS!E17</f>
        <v>regular</v>
      </c>
      <c r="C16" t="str">
        <f t="shared" si="0"/>
        <v>regular</v>
      </c>
      <c r="D16">
        <f>SUMIFS('CHP EB'!$G$2:$G$384,'CHP EB'!$A$2:$A$384,'EB AM'!A16,'CHP EB'!$L$2:$L$384,1)</f>
        <v>0</v>
      </c>
      <c r="E16" t="str">
        <f>IF(B16="holiday",B16,IF(B16="weekend",B16,IF(D16&gt;parameters!$B$7,"incident","non-incident")))</f>
        <v>non-incident</v>
      </c>
      <c r="F16" t="str">
        <f t="shared" si="2"/>
        <v>regular</v>
      </c>
      <c r="G16">
        <f>SUMIFS('CHP EB'!$L$2:$L$384,'CHP EB'!$A$2:$A$384,'EB AM'!A16)</f>
        <v>0</v>
      </c>
    </row>
    <row r="17" spans="1:14" x14ac:dyDescent="0.25">
      <c r="A17" s="36">
        <f>PeMS!B18</f>
        <v>41655</v>
      </c>
      <c r="B17" t="str">
        <f>PeMS!E18</f>
        <v>incident</v>
      </c>
      <c r="C17" t="str">
        <f t="shared" si="0"/>
        <v>incident</v>
      </c>
      <c r="D17">
        <f>SUMIFS('CHP EB'!$G$2:$G$384,'CHP EB'!$A$2:$A$384,'EB AM'!A17,'CHP EB'!$L$2:$L$384,1)</f>
        <v>0</v>
      </c>
      <c r="E17" t="str">
        <f>IF(B17="holiday",B17,IF(B17="weekend",B17,IF(D17&gt;parameters!$B$7,"incident","non-incident")))</f>
        <v>non-incident</v>
      </c>
      <c r="F17" t="str">
        <f t="shared" si="2"/>
        <v>incident</v>
      </c>
      <c r="G17">
        <f>SUMIFS('CHP EB'!$L$2:$L$384,'CHP EB'!$A$2:$A$384,'EB AM'!A17)</f>
        <v>0</v>
      </c>
    </row>
    <row r="18" spans="1:14" x14ac:dyDescent="0.25">
      <c r="A18" s="36">
        <f>PeMS!B19</f>
        <v>41656</v>
      </c>
      <c r="B18" t="str">
        <f>PeMS!E19</f>
        <v>regular</v>
      </c>
      <c r="C18" t="str">
        <f t="shared" si="0"/>
        <v>regular</v>
      </c>
      <c r="D18">
        <f>SUMIFS('CHP EB'!$G$2:$G$384,'CHP EB'!$A$2:$A$384,'EB AM'!A18,'CHP EB'!$L$2:$L$384,1)</f>
        <v>0</v>
      </c>
      <c r="E18" t="str">
        <f>IF(B18="holiday",B18,IF(B18="weekend",B18,IF(D18&gt;parameters!$B$7,"incident","non-incident")))</f>
        <v>non-incident</v>
      </c>
      <c r="F18" t="str">
        <f t="shared" si="2"/>
        <v>regular</v>
      </c>
      <c r="G18">
        <f>SUMIFS('CHP EB'!$L$2:$L$384,'CHP EB'!$A$2:$A$384,'EB AM'!A18)</f>
        <v>0</v>
      </c>
    </row>
    <row r="19" spans="1:14" x14ac:dyDescent="0.25">
      <c r="A19" s="36">
        <f>PeMS!B20</f>
        <v>41657</v>
      </c>
      <c r="B19" t="str">
        <f>PeMS!E20</f>
        <v>weekend</v>
      </c>
      <c r="C19" t="str">
        <f t="shared" si="0"/>
        <v>weekend</v>
      </c>
      <c r="D19">
        <f>SUMIFS('CHP EB'!$G$2:$G$384,'CHP EB'!$A$2:$A$384,'EB AM'!A19,'CHP EB'!$L$2:$L$384,1)</f>
        <v>0</v>
      </c>
      <c r="E19" t="str">
        <f>IF(B19="holiday",B19,IF(B19="weekend",B19,IF(D19&gt;parameters!$B$7,"incident","non-incident")))</f>
        <v>weekend</v>
      </c>
      <c r="F19" t="str">
        <f t="shared" si="2"/>
        <v>weekend</v>
      </c>
      <c r="G19">
        <f>SUMIFS('CHP EB'!$L$2:$L$384,'CHP EB'!$A$2:$A$384,'EB AM'!A19)</f>
        <v>0</v>
      </c>
    </row>
    <row r="20" spans="1:14" x14ac:dyDescent="0.25">
      <c r="A20" s="36">
        <f>PeMS!B21</f>
        <v>41658</v>
      </c>
      <c r="B20" t="str">
        <f>PeMS!E21</f>
        <v>weekend</v>
      </c>
      <c r="C20" t="str">
        <f t="shared" si="0"/>
        <v>weekend</v>
      </c>
      <c r="D20">
        <f>SUMIFS('CHP EB'!$G$2:$G$384,'CHP EB'!$A$2:$A$384,'EB AM'!A20,'CHP EB'!$L$2:$L$384,1)</f>
        <v>0</v>
      </c>
      <c r="E20" t="str">
        <f>IF(B20="holiday",B20,IF(B20="weekend",B20,IF(D20&gt;parameters!$B$7,"incident","non-incident")))</f>
        <v>weekend</v>
      </c>
      <c r="F20" t="str">
        <f t="shared" si="2"/>
        <v>weekend</v>
      </c>
      <c r="G20">
        <f>SUMIFS('CHP EB'!$L$2:$L$384,'CHP EB'!$A$2:$A$384,'EB AM'!A20)</f>
        <v>0</v>
      </c>
    </row>
    <row r="21" spans="1:14" x14ac:dyDescent="0.25">
      <c r="A21" s="36">
        <f>PeMS!B22</f>
        <v>41659</v>
      </c>
      <c r="B21" t="str">
        <f>PeMS!E22</f>
        <v>holiday</v>
      </c>
      <c r="C21" t="str">
        <f t="shared" si="0"/>
        <v>holiday</v>
      </c>
      <c r="D21">
        <f>SUMIFS('CHP EB'!$G$2:$G$384,'CHP EB'!$A$2:$A$384,'EB AM'!A21,'CHP EB'!$L$2:$L$384,1)</f>
        <v>0</v>
      </c>
      <c r="E21" t="str">
        <f>IF(B21="holiday",B21,IF(B21="weekend",B21,IF(D21&gt;parameters!$B$7,"incident","non-incident")))</f>
        <v>holiday</v>
      </c>
      <c r="F21" t="str">
        <f t="shared" si="2"/>
        <v>holiday</v>
      </c>
      <c r="G21">
        <f>SUMIFS('CHP EB'!$L$2:$L$384,'CHP EB'!$A$2:$A$384,'EB AM'!A21)</f>
        <v>0</v>
      </c>
    </row>
    <row r="22" spans="1:14" x14ac:dyDescent="0.25">
      <c r="A22" s="36">
        <f>PeMS!B23</f>
        <v>41660</v>
      </c>
      <c r="B22" t="str">
        <f>PeMS!E23</f>
        <v>regular</v>
      </c>
      <c r="C22" t="str">
        <f t="shared" si="0"/>
        <v>regular</v>
      </c>
      <c r="D22">
        <f>SUMIFS('CHP EB'!$G$2:$G$384,'CHP EB'!$A$2:$A$384,'EB AM'!A22,'CHP EB'!$L$2:$L$384,1)</f>
        <v>0</v>
      </c>
      <c r="E22" t="str">
        <f>IF(B22="holiday",B22,IF(B22="weekend",B22,IF(D22&gt;parameters!$B$7,"incident","non-incident")))</f>
        <v>non-incident</v>
      </c>
      <c r="F22" t="str">
        <f t="shared" si="2"/>
        <v>regular</v>
      </c>
      <c r="G22">
        <f>SUMIFS('CHP EB'!$L$2:$L$384,'CHP EB'!$A$2:$A$384,'EB AM'!A22)</f>
        <v>0</v>
      </c>
    </row>
    <row r="23" spans="1:14" x14ac:dyDescent="0.25">
      <c r="A23" s="36">
        <f>PeMS!B24</f>
        <v>41661</v>
      </c>
      <c r="B23" t="str">
        <f>PeMS!E24</f>
        <v>regular</v>
      </c>
      <c r="C23" t="str">
        <f t="shared" si="0"/>
        <v>regular</v>
      </c>
      <c r="D23">
        <f>SUMIFS('CHP EB'!$G$2:$G$384,'CHP EB'!$A$2:$A$384,'EB AM'!A23,'CHP EB'!$L$2:$L$384,1)</f>
        <v>0</v>
      </c>
      <c r="E23" t="str">
        <f>IF(B23="holiday",B23,IF(B23="weekend",B23,IF(D23&gt;parameters!$B$7,"incident","non-incident")))</f>
        <v>non-incident</v>
      </c>
      <c r="F23" t="str">
        <f t="shared" si="2"/>
        <v>regular</v>
      </c>
      <c r="G23">
        <f>SUMIFS('CHP EB'!$L$2:$L$384,'CHP EB'!$A$2:$A$384,'EB AM'!A23)</f>
        <v>0</v>
      </c>
    </row>
    <row r="24" spans="1:14" x14ac:dyDescent="0.25">
      <c r="A24" s="36">
        <f>PeMS!B25</f>
        <v>41662</v>
      </c>
      <c r="B24" t="str">
        <f>PeMS!E25</f>
        <v>regular</v>
      </c>
      <c r="C24" t="str">
        <f t="shared" si="0"/>
        <v>regular</v>
      </c>
      <c r="D24">
        <f>SUMIFS('CHP EB'!$G$2:$G$384,'CHP EB'!$A$2:$A$384,'EB AM'!A24,'CHP EB'!$L$2:$L$384,1)</f>
        <v>0</v>
      </c>
      <c r="E24" t="str">
        <f>IF(B24="holiday",B24,IF(B24="weekend",B24,IF(D24&gt;parameters!$B$7,"incident","non-incident")))</f>
        <v>non-incident</v>
      </c>
      <c r="F24" t="str">
        <f t="shared" si="2"/>
        <v>regular</v>
      </c>
      <c r="G24">
        <f>SUMIFS('CHP EB'!$L$2:$L$384,'CHP EB'!$A$2:$A$384,'EB AM'!A24)</f>
        <v>0</v>
      </c>
    </row>
    <row r="25" spans="1:14" x14ac:dyDescent="0.25">
      <c r="A25" s="36">
        <f>PeMS!B26</f>
        <v>41663</v>
      </c>
      <c r="B25" t="str">
        <f>PeMS!E26</f>
        <v>regular</v>
      </c>
      <c r="C25" t="str">
        <f t="shared" si="0"/>
        <v>regular</v>
      </c>
      <c r="D25">
        <f>SUMIFS('CHP EB'!$G$2:$G$384,'CHP EB'!$A$2:$A$384,'EB AM'!A25,'CHP EB'!$L$2:$L$384,1)</f>
        <v>0</v>
      </c>
      <c r="E25" t="str">
        <f>IF(B25="holiday",B25,IF(B25="weekend",B25,IF(D25&gt;parameters!$B$7,"incident","non-incident")))</f>
        <v>non-incident</v>
      </c>
      <c r="F25" t="str">
        <f t="shared" si="2"/>
        <v>regular</v>
      </c>
      <c r="G25">
        <f>SUMIFS('CHP EB'!$L$2:$L$384,'CHP EB'!$A$2:$A$384,'EB AM'!A25)</f>
        <v>0</v>
      </c>
      <c r="I25" s="41" t="s">
        <v>301</v>
      </c>
    </row>
    <row r="26" spans="1:14" x14ac:dyDescent="0.25">
      <c r="A26" s="36">
        <f>PeMS!B27</f>
        <v>41664</v>
      </c>
      <c r="B26" t="str">
        <f>PeMS!E27</f>
        <v>weekend</v>
      </c>
      <c r="C26" t="str">
        <f t="shared" si="0"/>
        <v>weekend</v>
      </c>
      <c r="D26">
        <f>SUMIFS('CHP EB'!$G$2:$G$384,'CHP EB'!$A$2:$A$384,'EB AM'!A26,'CHP EB'!$L$2:$L$384,1)</f>
        <v>0</v>
      </c>
      <c r="E26" t="str">
        <f>IF(B26="holiday",B26,IF(B26="weekend",B26,IF(D26&gt;parameters!$B$7,"incident","non-incident")))</f>
        <v>weekend</v>
      </c>
      <c r="F26" t="str">
        <f t="shared" si="2"/>
        <v>weekend</v>
      </c>
      <c r="G26">
        <f>SUMIFS('CHP EB'!$L$2:$L$384,'CHP EB'!$A$2:$A$384,'EB AM'!A26)</f>
        <v>0</v>
      </c>
    </row>
    <row r="27" spans="1:14" x14ac:dyDescent="0.25">
      <c r="A27" s="36">
        <f>PeMS!B28</f>
        <v>41665</v>
      </c>
      <c r="B27" t="str">
        <f>PeMS!E28</f>
        <v>weekend</v>
      </c>
      <c r="C27" t="str">
        <f t="shared" si="0"/>
        <v>weekend</v>
      </c>
      <c r="D27">
        <f>SUMIFS('CHP EB'!$G$2:$G$384,'CHP EB'!$A$2:$A$384,'EB AM'!A27,'CHP EB'!$L$2:$L$384,1)</f>
        <v>0</v>
      </c>
      <c r="E27" t="str">
        <f>IF(B27="holiday",B27,IF(B27="weekend",B27,IF(D27&gt;parameters!$B$7,"incident","non-incident")))</f>
        <v>weekend</v>
      </c>
      <c r="F27" t="str">
        <f t="shared" si="2"/>
        <v>weekend</v>
      </c>
      <c r="G27">
        <f>SUMIFS('CHP EB'!$L$2:$L$384,'CHP EB'!$A$2:$A$384,'EB AM'!A27)</f>
        <v>0</v>
      </c>
      <c r="I27" s="56" t="s">
        <v>292</v>
      </c>
      <c r="J27" s="56" t="s">
        <v>290</v>
      </c>
    </row>
    <row r="28" spans="1:14" x14ac:dyDescent="0.25">
      <c r="A28" s="36">
        <f>PeMS!B29</f>
        <v>41666</v>
      </c>
      <c r="B28" t="str">
        <f>PeMS!E29</f>
        <v>incident</v>
      </c>
      <c r="C28" t="str">
        <f t="shared" si="0"/>
        <v>incident</v>
      </c>
      <c r="D28">
        <f>SUMIFS('CHP EB'!$G$2:$G$384,'CHP EB'!$A$2:$A$384,'EB AM'!A28,'CHP EB'!$L$2:$L$384,1)</f>
        <v>0</v>
      </c>
      <c r="E28" t="str">
        <f>IF(B28="holiday",B28,IF(B28="weekend",B28,IF(D28&gt;parameters!$B$7,"incident","non-incident")))</f>
        <v>non-incident</v>
      </c>
      <c r="F28" t="str">
        <f t="shared" si="2"/>
        <v>incident</v>
      </c>
      <c r="G28">
        <f>SUMIFS('CHP EB'!$L$2:$L$384,'CHP EB'!$A$2:$A$384,'EB AM'!A28)</f>
        <v>0</v>
      </c>
      <c r="I28" s="56" t="s">
        <v>288</v>
      </c>
      <c r="J28" t="s">
        <v>251</v>
      </c>
      <c r="K28" t="s">
        <v>255</v>
      </c>
      <c r="L28" t="s">
        <v>291</v>
      </c>
      <c r="M28" t="s">
        <v>254</v>
      </c>
      <c r="N28" t="s">
        <v>289</v>
      </c>
    </row>
    <row r="29" spans="1:14" x14ac:dyDescent="0.25">
      <c r="A29" s="36">
        <f>PeMS!B30</f>
        <v>41667</v>
      </c>
      <c r="B29" t="str">
        <f>PeMS!E30</f>
        <v>regular</v>
      </c>
      <c r="C29" t="str">
        <f t="shared" si="0"/>
        <v>regular</v>
      </c>
      <c r="D29">
        <f>SUMIFS('CHP EB'!$G$2:$G$384,'CHP EB'!$A$2:$A$384,'EB AM'!A29,'CHP EB'!$L$2:$L$384,1)</f>
        <v>0</v>
      </c>
      <c r="E29" t="str">
        <f>IF(B29="holiday",B29,IF(B29="weekend",B29,IF(D29&gt;parameters!$B$7,"incident","non-incident")))</f>
        <v>non-incident</v>
      </c>
      <c r="F29" t="str">
        <f t="shared" si="2"/>
        <v>regular</v>
      </c>
      <c r="G29">
        <f>SUMIFS('CHP EB'!$L$2:$L$384,'CHP EB'!$A$2:$A$384,'EB AM'!A29)</f>
        <v>0</v>
      </c>
      <c r="I29" s="27" t="s">
        <v>251</v>
      </c>
      <c r="J29" s="55">
        <v>7</v>
      </c>
      <c r="K29" s="55"/>
      <c r="L29" s="55"/>
      <c r="M29" s="55"/>
      <c r="N29" s="55">
        <v>7</v>
      </c>
    </row>
    <row r="30" spans="1:14" x14ac:dyDescent="0.25">
      <c r="A30" s="36">
        <f>PeMS!B31</f>
        <v>41668</v>
      </c>
      <c r="B30" t="str">
        <f>PeMS!E31</f>
        <v>regular</v>
      </c>
      <c r="C30" t="str">
        <f t="shared" si="0"/>
        <v>regular</v>
      </c>
      <c r="D30">
        <f>SUMIFS('CHP EB'!$G$2:$G$384,'CHP EB'!$A$2:$A$384,'EB AM'!A30,'CHP EB'!$L$2:$L$384,1)</f>
        <v>0</v>
      </c>
      <c r="E30" t="str">
        <f>IF(B30="holiday",B30,IF(B30="weekend",B30,IF(D30&gt;parameters!$B$7,"incident","non-incident")))</f>
        <v>non-incident</v>
      </c>
      <c r="F30" t="str">
        <f t="shared" si="2"/>
        <v>regular</v>
      </c>
      <c r="G30">
        <f>SUMIFS('CHP EB'!$L$2:$L$384,'CHP EB'!$A$2:$A$384,'EB AM'!A30)</f>
        <v>0</v>
      </c>
      <c r="I30" s="27" t="s">
        <v>255</v>
      </c>
      <c r="J30" s="55"/>
      <c r="K30" s="55">
        <v>4</v>
      </c>
      <c r="L30" s="55">
        <v>5</v>
      </c>
      <c r="M30" s="55"/>
      <c r="N30" s="55">
        <v>9</v>
      </c>
    </row>
    <row r="31" spans="1:14" x14ac:dyDescent="0.25">
      <c r="A31" s="36">
        <f>PeMS!B32</f>
        <v>41669</v>
      </c>
      <c r="B31" t="str">
        <f>PeMS!E32</f>
        <v>regular</v>
      </c>
      <c r="C31" t="str">
        <f t="shared" si="0"/>
        <v>regular</v>
      </c>
      <c r="D31">
        <f>SUMIFS('CHP EB'!$G$2:$G$384,'CHP EB'!$A$2:$A$384,'EB AM'!A31,'CHP EB'!$L$2:$L$384,1)</f>
        <v>0</v>
      </c>
      <c r="E31" t="str">
        <f>IF(B31="holiday",B31,IF(B31="weekend",B31,IF(D31&gt;parameters!$B$7,"incident","non-incident")))</f>
        <v>non-incident</v>
      </c>
      <c r="F31" t="str">
        <f t="shared" si="2"/>
        <v>regular</v>
      </c>
      <c r="G31">
        <f>SUMIFS('CHP EB'!$L$2:$L$384,'CHP EB'!$A$2:$A$384,'EB AM'!A31)</f>
        <v>0</v>
      </c>
      <c r="I31" s="27" t="s">
        <v>253</v>
      </c>
      <c r="J31" s="55"/>
      <c r="K31" s="55">
        <v>1</v>
      </c>
      <c r="L31" s="55">
        <v>4</v>
      </c>
      <c r="M31" s="55"/>
      <c r="N31" s="55">
        <v>5</v>
      </c>
    </row>
    <row r="32" spans="1:14" x14ac:dyDescent="0.25">
      <c r="A32" s="36">
        <f>PeMS!B33</f>
        <v>41670</v>
      </c>
      <c r="B32" t="str">
        <f>PeMS!E33</f>
        <v>regular</v>
      </c>
      <c r="C32" t="str">
        <f t="shared" si="0"/>
        <v>regular</v>
      </c>
      <c r="D32">
        <f>SUMIFS('CHP EB'!$G$2:$G$384,'CHP EB'!$A$2:$A$384,'EB AM'!A32,'CHP EB'!$L$2:$L$384,1)</f>
        <v>0</v>
      </c>
      <c r="E32" t="str">
        <f>IF(B32="holiday",B32,IF(B32="weekend",B32,IF(D32&gt;parameters!$B$7,"incident","non-incident")))</f>
        <v>non-incident</v>
      </c>
      <c r="F32" t="str">
        <f t="shared" si="2"/>
        <v>regular</v>
      </c>
      <c r="G32">
        <f>SUMIFS('CHP EB'!$L$2:$L$384,'CHP EB'!$A$2:$A$384,'EB AM'!A32)</f>
        <v>0</v>
      </c>
      <c r="I32" s="27" t="s">
        <v>252</v>
      </c>
      <c r="J32" s="55"/>
      <c r="K32" s="55">
        <v>9</v>
      </c>
      <c r="L32" s="55">
        <v>78</v>
      </c>
      <c r="M32" s="55"/>
      <c r="N32" s="55">
        <v>87</v>
      </c>
    </row>
    <row r="33" spans="1:14" x14ac:dyDescent="0.25">
      <c r="A33" s="36">
        <f>PeMS!B34</f>
        <v>41671</v>
      </c>
      <c r="B33" t="str">
        <f>PeMS!E34</f>
        <v>weekend</v>
      </c>
      <c r="C33" t="str">
        <f t="shared" si="0"/>
        <v>weekend</v>
      </c>
      <c r="D33">
        <f>SUMIFS('CHP EB'!$G$2:$G$384,'CHP EB'!$A$2:$A$384,'EB AM'!A33,'CHP EB'!$L$2:$L$384,1)</f>
        <v>0</v>
      </c>
      <c r="E33" t="str">
        <f>IF(B33="holiday",B33,IF(B33="weekend",B33,IF(D33&gt;parameters!$B$7,"incident","non-incident")))</f>
        <v>weekend</v>
      </c>
      <c r="F33" t="str">
        <f t="shared" si="2"/>
        <v>weekend</v>
      </c>
      <c r="G33">
        <f>SUMIFS('CHP EB'!$L$2:$L$384,'CHP EB'!$A$2:$A$384,'EB AM'!A33)</f>
        <v>0</v>
      </c>
      <c r="I33" s="27" t="s">
        <v>254</v>
      </c>
      <c r="J33" s="55"/>
      <c r="K33" s="55"/>
      <c r="L33" s="55"/>
      <c r="M33" s="55">
        <v>43</v>
      </c>
      <c r="N33" s="55">
        <v>43</v>
      </c>
    </row>
    <row r="34" spans="1:14" x14ac:dyDescent="0.25">
      <c r="A34" s="36">
        <f>PeMS!B35</f>
        <v>41672</v>
      </c>
      <c r="B34" t="str">
        <f>PeMS!E35</f>
        <v>weekend</v>
      </c>
      <c r="C34" t="str">
        <f t="shared" si="0"/>
        <v>weekend</v>
      </c>
      <c r="D34">
        <f>SUMIFS('CHP EB'!$G$2:$G$384,'CHP EB'!$A$2:$A$384,'EB AM'!A34,'CHP EB'!$L$2:$L$384,1)</f>
        <v>0</v>
      </c>
      <c r="E34" t="str">
        <f>IF(B34="holiday",B34,IF(B34="weekend",B34,IF(D34&gt;parameters!$B$7,"incident","non-incident")))</f>
        <v>weekend</v>
      </c>
      <c r="F34" t="str">
        <f t="shared" si="2"/>
        <v>weekend</v>
      </c>
      <c r="G34">
        <f>SUMIFS('CHP EB'!$L$2:$L$384,'CHP EB'!$A$2:$A$384,'EB AM'!A34)</f>
        <v>0</v>
      </c>
      <c r="I34" s="27" t="s">
        <v>289</v>
      </c>
      <c r="J34" s="55">
        <v>7</v>
      </c>
      <c r="K34" s="55">
        <v>14</v>
      </c>
      <c r="L34" s="55">
        <v>87</v>
      </c>
      <c r="M34" s="55">
        <v>43</v>
      </c>
      <c r="N34" s="55">
        <v>151</v>
      </c>
    </row>
    <row r="35" spans="1:14" x14ac:dyDescent="0.25">
      <c r="A35" s="36">
        <f>PeMS!B36</f>
        <v>41673</v>
      </c>
      <c r="B35" t="str">
        <f>PeMS!E36</f>
        <v>regular</v>
      </c>
      <c r="C35" t="str">
        <f t="shared" si="0"/>
        <v>regular</v>
      </c>
      <c r="D35">
        <f>SUMIFS('CHP EB'!$G$2:$G$384,'CHP EB'!$A$2:$A$384,'EB AM'!A35,'CHP EB'!$L$2:$L$384,1)</f>
        <v>17</v>
      </c>
      <c r="E35" t="str">
        <f>IF(B35="holiday",B35,IF(B35="weekend",B35,IF(D35&gt;parameters!$B$7,"incident","non-incident")))</f>
        <v>incident</v>
      </c>
      <c r="F35" t="str">
        <f t="shared" si="2"/>
        <v>incident</v>
      </c>
      <c r="G35">
        <f>SUMIFS('CHP EB'!$L$2:$L$384,'CHP EB'!$A$2:$A$384,'EB AM'!A35)</f>
        <v>1</v>
      </c>
    </row>
    <row r="36" spans="1:14" x14ac:dyDescent="0.25">
      <c r="A36" s="36">
        <f>PeMS!B37</f>
        <v>41674</v>
      </c>
      <c r="B36" t="str">
        <f>PeMS!E37</f>
        <v>regular</v>
      </c>
      <c r="C36" t="str">
        <f t="shared" si="0"/>
        <v>regular</v>
      </c>
      <c r="D36">
        <f>SUMIFS('CHP EB'!$G$2:$G$384,'CHP EB'!$A$2:$A$384,'EB AM'!A36,'CHP EB'!$L$2:$L$384,1)</f>
        <v>0</v>
      </c>
      <c r="E36" t="str">
        <f>IF(B36="holiday",B36,IF(B36="weekend",B36,IF(D36&gt;parameters!$B$7,"incident","non-incident")))</f>
        <v>non-incident</v>
      </c>
      <c r="F36" t="str">
        <f t="shared" si="2"/>
        <v>regular</v>
      </c>
      <c r="G36">
        <f>SUMIFS('CHP EB'!$L$2:$L$384,'CHP EB'!$A$2:$A$384,'EB AM'!A36)</f>
        <v>0</v>
      </c>
    </row>
    <row r="37" spans="1:14" x14ac:dyDescent="0.25">
      <c r="A37" s="36">
        <f>PeMS!B38</f>
        <v>41675</v>
      </c>
      <c r="B37" t="str">
        <f>PeMS!E38</f>
        <v>regular</v>
      </c>
      <c r="C37" t="str">
        <f t="shared" si="0"/>
        <v>regular</v>
      </c>
      <c r="D37">
        <f>SUMIFS('CHP EB'!$G$2:$G$384,'CHP EB'!$A$2:$A$384,'EB AM'!A37,'CHP EB'!$L$2:$L$384,1)</f>
        <v>0</v>
      </c>
      <c r="E37" t="str">
        <f>IF(B37="holiday",B37,IF(B37="weekend",B37,IF(D37&gt;parameters!$B$7,"incident","non-incident")))</f>
        <v>non-incident</v>
      </c>
      <c r="F37" t="str">
        <f t="shared" si="2"/>
        <v>regular</v>
      </c>
      <c r="G37">
        <f>SUMIFS('CHP EB'!$L$2:$L$384,'CHP EB'!$A$2:$A$384,'EB AM'!A37)</f>
        <v>0</v>
      </c>
      <c r="I37" s="13" t="s">
        <v>302</v>
      </c>
    </row>
    <row r="38" spans="1:14" x14ac:dyDescent="0.25">
      <c r="A38" s="36">
        <f>PeMS!B39</f>
        <v>41676</v>
      </c>
      <c r="B38" t="str">
        <f>PeMS!E39</f>
        <v>regular</v>
      </c>
      <c r="C38" t="str">
        <f t="shared" si="0"/>
        <v>regular</v>
      </c>
      <c r="D38">
        <f>SUMIFS('CHP EB'!$G$2:$G$384,'CHP EB'!$A$2:$A$384,'EB AM'!A38,'CHP EB'!$L$2:$L$384,1)</f>
        <v>0</v>
      </c>
      <c r="E38" t="str">
        <f>IF(B38="holiday",B38,IF(B38="weekend",B38,IF(D38&gt;parameters!$B$7,"incident","non-incident")))</f>
        <v>non-incident</v>
      </c>
      <c r="F38" t="str">
        <f t="shared" si="2"/>
        <v>regular</v>
      </c>
      <c r="G38">
        <f>SUMIFS('CHP EB'!$L$2:$L$384,'CHP EB'!$A$2:$A$384,'EB AM'!A38)</f>
        <v>0</v>
      </c>
    </row>
    <row r="39" spans="1:14" x14ac:dyDescent="0.25">
      <c r="A39" s="36">
        <f>PeMS!B40</f>
        <v>41677</v>
      </c>
      <c r="B39" t="str">
        <f>PeMS!E40</f>
        <v>regular</v>
      </c>
      <c r="C39" t="str">
        <f t="shared" si="0"/>
        <v>regular</v>
      </c>
      <c r="D39">
        <f>SUMIFS('CHP EB'!$G$2:$G$384,'CHP EB'!$A$2:$A$384,'EB AM'!A39,'CHP EB'!$L$2:$L$384,1)</f>
        <v>0</v>
      </c>
      <c r="E39" t="str">
        <f>IF(B39="holiday",B39,IF(B39="weekend",B39,IF(D39&gt;parameters!$B$7,"incident","non-incident")))</f>
        <v>non-incident</v>
      </c>
      <c r="F39" t="str">
        <f t="shared" si="2"/>
        <v>regular</v>
      </c>
      <c r="G39">
        <f>SUMIFS('CHP EB'!$L$2:$L$384,'CHP EB'!$A$2:$A$384,'EB AM'!A39)</f>
        <v>0</v>
      </c>
      <c r="I39" s="56" t="s">
        <v>288</v>
      </c>
      <c r="J39" t="s">
        <v>303</v>
      </c>
    </row>
    <row r="40" spans="1:14" x14ac:dyDescent="0.25">
      <c r="A40" s="36">
        <f>PeMS!B41</f>
        <v>41678</v>
      </c>
      <c r="B40" t="str">
        <f>PeMS!E41</f>
        <v>weekend</v>
      </c>
      <c r="C40" t="str">
        <f t="shared" si="0"/>
        <v>weekend</v>
      </c>
      <c r="D40">
        <f>SUMIFS('CHP EB'!$G$2:$G$384,'CHP EB'!$A$2:$A$384,'EB AM'!A40,'CHP EB'!$L$2:$L$384,1)</f>
        <v>0</v>
      </c>
      <c r="E40" t="str">
        <f>IF(B40="holiday",B40,IF(B40="weekend",B40,IF(D40&gt;parameters!$B$7,"incident","non-incident")))</f>
        <v>weekend</v>
      </c>
      <c r="F40" t="str">
        <f t="shared" si="2"/>
        <v>weekend</v>
      </c>
      <c r="G40">
        <f>SUMIFS('CHP EB'!$L$2:$L$384,'CHP EB'!$A$2:$A$384,'EB AM'!A40)</f>
        <v>0</v>
      </c>
      <c r="I40" s="27" t="s">
        <v>256</v>
      </c>
      <c r="J40" s="55">
        <v>2</v>
      </c>
    </row>
    <row r="41" spans="1:14" x14ac:dyDescent="0.25">
      <c r="A41" s="36">
        <f>PeMS!B42</f>
        <v>41679</v>
      </c>
      <c r="B41" t="str">
        <f>PeMS!E42</f>
        <v>weekend</v>
      </c>
      <c r="C41" t="str">
        <f t="shared" si="0"/>
        <v>weekend</v>
      </c>
      <c r="D41">
        <f>SUMIFS('CHP EB'!$G$2:$G$384,'CHP EB'!$A$2:$A$384,'EB AM'!A41,'CHP EB'!$L$2:$L$384,1)</f>
        <v>0</v>
      </c>
      <c r="E41" t="str">
        <f>IF(B41="holiday",B41,IF(B41="weekend",B41,IF(D41&gt;parameters!$B$7,"incident","non-incident")))</f>
        <v>weekend</v>
      </c>
      <c r="F41" t="str">
        <f t="shared" si="2"/>
        <v>weekend</v>
      </c>
      <c r="G41">
        <f>SUMIFS('CHP EB'!$L$2:$L$384,'CHP EB'!$A$2:$A$384,'EB AM'!A41)</f>
        <v>0</v>
      </c>
      <c r="I41" s="27" t="s">
        <v>251</v>
      </c>
      <c r="J41" s="55">
        <v>7</v>
      </c>
    </row>
    <row r="42" spans="1:14" x14ac:dyDescent="0.25">
      <c r="A42" s="36">
        <f>PeMS!B43</f>
        <v>41680</v>
      </c>
      <c r="B42" t="str">
        <f>PeMS!E43</f>
        <v>regular</v>
      </c>
      <c r="C42" t="str">
        <f t="shared" si="0"/>
        <v>regular</v>
      </c>
      <c r="D42">
        <f>SUMIFS('CHP EB'!$G$2:$G$384,'CHP EB'!$A$2:$A$384,'EB AM'!A42,'CHP EB'!$L$2:$L$384,1)</f>
        <v>0</v>
      </c>
      <c r="E42" t="str">
        <f>IF(B42="holiday",B42,IF(B42="weekend",B42,IF(D42&gt;parameters!$B$7,"incident","non-incident")))</f>
        <v>non-incident</v>
      </c>
      <c r="F42" t="str">
        <f t="shared" si="2"/>
        <v>regular</v>
      </c>
      <c r="G42">
        <f>SUMIFS('CHP EB'!$L$2:$L$384,'CHP EB'!$A$2:$A$384,'EB AM'!A42)</f>
        <v>0</v>
      </c>
      <c r="I42" s="27" t="s">
        <v>255</v>
      </c>
      <c r="J42" s="55">
        <v>19</v>
      </c>
    </row>
    <row r="43" spans="1:14" x14ac:dyDescent="0.25">
      <c r="A43" s="36">
        <f>PeMS!B44</f>
        <v>41681</v>
      </c>
      <c r="B43" t="str">
        <f>PeMS!E44</f>
        <v>regular</v>
      </c>
      <c r="C43" t="str">
        <f t="shared" si="0"/>
        <v>regular</v>
      </c>
      <c r="D43">
        <f>SUMIFS('CHP EB'!$G$2:$G$384,'CHP EB'!$A$2:$A$384,'EB AM'!A43,'CHP EB'!$L$2:$L$384,1)</f>
        <v>0</v>
      </c>
      <c r="E43" t="str">
        <f>IF(B43="holiday",B43,IF(B43="weekend",B43,IF(D43&gt;parameters!$B$7,"incident","non-incident")))</f>
        <v>non-incident</v>
      </c>
      <c r="F43" t="str">
        <f t="shared" si="2"/>
        <v>regular</v>
      </c>
      <c r="G43">
        <f>SUMIFS('CHP EB'!$L$2:$L$384,'CHP EB'!$A$2:$A$384,'EB AM'!A43)</f>
        <v>0</v>
      </c>
      <c r="I43" s="27" t="s">
        <v>258</v>
      </c>
      <c r="J43" s="55">
        <v>2</v>
      </c>
    </row>
    <row r="44" spans="1:14" x14ac:dyDescent="0.25">
      <c r="A44" s="36">
        <f>PeMS!B45</f>
        <v>41682</v>
      </c>
      <c r="B44" t="str">
        <f>PeMS!E45</f>
        <v>regular</v>
      </c>
      <c r="C44" t="str">
        <f t="shared" si="0"/>
        <v>regular</v>
      </c>
      <c r="D44">
        <f>SUMIFS('CHP EB'!$G$2:$G$384,'CHP EB'!$A$2:$A$384,'EB AM'!A44,'CHP EB'!$L$2:$L$384,1)</f>
        <v>0</v>
      </c>
      <c r="E44" t="str">
        <f>IF(B44="holiday",B44,IF(B44="weekend",B44,IF(D44&gt;parameters!$B$7,"incident","non-incident")))</f>
        <v>non-incident</v>
      </c>
      <c r="F44" t="str">
        <f t="shared" si="2"/>
        <v>regular</v>
      </c>
      <c r="G44">
        <f>SUMIFS('CHP EB'!$L$2:$L$384,'CHP EB'!$A$2:$A$384,'EB AM'!A44)</f>
        <v>0</v>
      </c>
      <c r="I44" s="27" t="s">
        <v>252</v>
      </c>
      <c r="J44" s="55">
        <v>78</v>
      </c>
    </row>
    <row r="45" spans="1:14" x14ac:dyDescent="0.25">
      <c r="A45" s="36">
        <f>PeMS!B46</f>
        <v>41683</v>
      </c>
      <c r="B45" t="str">
        <f>PeMS!E46</f>
        <v>regular</v>
      </c>
      <c r="C45" t="str">
        <f t="shared" si="0"/>
        <v>regular</v>
      </c>
      <c r="D45">
        <f>SUMIFS('CHP EB'!$G$2:$G$384,'CHP EB'!$A$2:$A$384,'EB AM'!A45,'CHP EB'!$L$2:$L$384,1)</f>
        <v>0</v>
      </c>
      <c r="E45" t="str">
        <f>IF(B45="holiday",B45,IF(B45="weekend",B45,IF(D45&gt;parameters!$B$7,"incident","non-incident")))</f>
        <v>non-incident</v>
      </c>
      <c r="F45" t="str">
        <f t="shared" si="2"/>
        <v>regular</v>
      </c>
      <c r="G45">
        <f>SUMIFS('CHP EB'!$L$2:$L$384,'CHP EB'!$A$2:$A$384,'EB AM'!A45)</f>
        <v>0</v>
      </c>
      <c r="I45" s="27" t="s">
        <v>254</v>
      </c>
      <c r="J45" s="55">
        <v>43</v>
      </c>
    </row>
    <row r="46" spans="1:14" x14ac:dyDescent="0.25">
      <c r="A46" s="36">
        <f>PeMS!B47</f>
        <v>41684</v>
      </c>
      <c r="B46" t="str">
        <f>PeMS!E47</f>
        <v>regular</v>
      </c>
      <c r="C46" t="str">
        <f t="shared" si="0"/>
        <v>regular</v>
      </c>
      <c r="D46">
        <f>SUMIFS('CHP EB'!$G$2:$G$384,'CHP EB'!$A$2:$A$384,'EB AM'!A46,'CHP EB'!$L$2:$L$384,1)</f>
        <v>0</v>
      </c>
      <c r="E46" t="str">
        <f>IF(B46="holiday",B46,IF(B46="weekend",B46,IF(D46&gt;parameters!$B$7,"incident","non-incident")))</f>
        <v>non-incident</v>
      </c>
      <c r="F46" t="str">
        <f t="shared" si="2"/>
        <v>regular</v>
      </c>
      <c r="G46">
        <f>SUMIFS('CHP EB'!$L$2:$L$384,'CHP EB'!$A$2:$A$384,'EB AM'!A46)</f>
        <v>0</v>
      </c>
      <c r="I46" s="27" t="s">
        <v>289</v>
      </c>
      <c r="J46" s="55">
        <v>151</v>
      </c>
    </row>
    <row r="47" spans="1:14" x14ac:dyDescent="0.25">
      <c r="A47" s="36">
        <f>PeMS!B48</f>
        <v>41685</v>
      </c>
      <c r="B47" t="str">
        <f>PeMS!E48</f>
        <v>weekend</v>
      </c>
      <c r="C47" t="str">
        <f t="shared" si="0"/>
        <v>weekend</v>
      </c>
      <c r="D47">
        <f>SUMIFS('CHP EB'!$G$2:$G$384,'CHP EB'!$A$2:$A$384,'EB AM'!A47,'CHP EB'!$L$2:$L$384,1)</f>
        <v>0</v>
      </c>
      <c r="E47" t="str">
        <f>IF(B47="holiday",B47,IF(B47="weekend",B47,IF(D47&gt;parameters!$B$7,"incident","non-incident")))</f>
        <v>weekend</v>
      </c>
      <c r="F47" t="str">
        <f t="shared" si="2"/>
        <v>weekend</v>
      </c>
      <c r="G47">
        <f>SUMIFS('CHP EB'!$L$2:$L$384,'CHP EB'!$A$2:$A$384,'EB AM'!A47)</f>
        <v>0</v>
      </c>
    </row>
    <row r="48" spans="1:14" x14ac:dyDescent="0.25">
      <c r="A48" s="36">
        <f>PeMS!B49</f>
        <v>41686</v>
      </c>
      <c r="B48" t="str">
        <f>PeMS!E49</f>
        <v>weekend</v>
      </c>
      <c r="C48" t="str">
        <f t="shared" si="0"/>
        <v>weekend</v>
      </c>
      <c r="D48">
        <f>SUMIFS('CHP EB'!$G$2:$G$384,'CHP EB'!$A$2:$A$384,'EB AM'!A48,'CHP EB'!$L$2:$L$384,1)</f>
        <v>0</v>
      </c>
      <c r="E48" t="str">
        <f>IF(B48="holiday",B48,IF(B48="weekend",B48,IF(D48&gt;parameters!$B$7,"incident","non-incident")))</f>
        <v>weekend</v>
      </c>
      <c r="F48" t="str">
        <f t="shared" si="2"/>
        <v>weekend</v>
      </c>
      <c r="G48">
        <f>SUMIFS('CHP EB'!$L$2:$L$384,'CHP EB'!$A$2:$A$384,'EB AM'!A48)</f>
        <v>0</v>
      </c>
    </row>
    <row r="49" spans="1:11" x14ac:dyDescent="0.25">
      <c r="A49" s="36">
        <f>PeMS!B50</f>
        <v>41687</v>
      </c>
      <c r="B49" t="str">
        <f>PeMS!E50</f>
        <v>holiday</v>
      </c>
      <c r="C49" t="str">
        <f t="shared" si="0"/>
        <v>holiday</v>
      </c>
      <c r="D49">
        <f>SUMIFS('CHP EB'!$G$2:$G$384,'CHP EB'!$A$2:$A$384,'EB AM'!A49,'CHP EB'!$L$2:$L$384,1)</f>
        <v>62</v>
      </c>
      <c r="E49" t="str">
        <f>IF(B49="holiday",B49,IF(B49="weekend",B49,IF(D49&gt;parameters!$B$7,"incident","non-incident")))</f>
        <v>holiday</v>
      </c>
      <c r="F49" t="str">
        <f t="shared" si="2"/>
        <v>holiday</v>
      </c>
      <c r="G49">
        <f>SUMIFS('CHP EB'!$L$2:$L$384,'CHP EB'!$A$2:$A$384,'EB AM'!A49)</f>
        <v>1</v>
      </c>
      <c r="I49" s="13" t="s">
        <v>304</v>
      </c>
    </row>
    <row r="50" spans="1:11" x14ac:dyDescent="0.25">
      <c r="A50" s="36">
        <f>PeMS!B51</f>
        <v>41688</v>
      </c>
      <c r="B50" t="str">
        <f>PeMS!E51</f>
        <v>regular</v>
      </c>
      <c r="C50" t="str">
        <f t="shared" si="0"/>
        <v>regular</v>
      </c>
      <c r="D50">
        <f>SUMIFS('CHP EB'!$G$2:$G$384,'CHP EB'!$A$2:$A$384,'EB AM'!A50,'CHP EB'!$L$2:$L$384,1)</f>
        <v>0</v>
      </c>
      <c r="E50" t="str">
        <f>IF(B50="holiday",B50,IF(B50="weekend",B50,IF(D50&gt;parameters!$B$7,"incident","non-incident")))</f>
        <v>non-incident</v>
      </c>
      <c r="F50" t="str">
        <f t="shared" si="2"/>
        <v>regular</v>
      </c>
      <c r="G50">
        <f>SUMIFS('CHP EB'!$L$2:$L$384,'CHP EB'!$A$2:$A$384,'EB AM'!A50)</f>
        <v>0</v>
      </c>
    </row>
    <row r="51" spans="1:11" x14ac:dyDescent="0.25">
      <c r="A51" s="36">
        <f>PeMS!B52</f>
        <v>41689</v>
      </c>
      <c r="B51" t="str">
        <f>PeMS!E52</f>
        <v>regular</v>
      </c>
      <c r="C51" t="str">
        <f t="shared" si="0"/>
        <v>regular</v>
      </c>
      <c r="D51">
        <f>SUMIFS('CHP EB'!$G$2:$G$384,'CHP EB'!$A$2:$A$384,'EB AM'!A51,'CHP EB'!$L$2:$L$384,1)</f>
        <v>0</v>
      </c>
      <c r="E51" t="str">
        <f>IF(B51="holiday",B51,IF(B51="weekend",B51,IF(D51&gt;parameters!$B$7,"incident","non-incident")))</f>
        <v>non-incident</v>
      </c>
      <c r="F51" t="str">
        <f t="shared" si="2"/>
        <v>regular</v>
      </c>
      <c r="G51">
        <f>SUMIFS('CHP EB'!$L$2:$L$384,'CHP EB'!$A$2:$A$384,'EB AM'!A51)</f>
        <v>1</v>
      </c>
      <c r="I51" s="56" t="s">
        <v>292</v>
      </c>
      <c r="J51" s="56" t="s">
        <v>290</v>
      </c>
    </row>
    <row r="52" spans="1:11" x14ac:dyDescent="0.25">
      <c r="A52" s="36">
        <f>PeMS!B53</f>
        <v>41690</v>
      </c>
      <c r="B52" t="str">
        <f>PeMS!E53</f>
        <v>regular</v>
      </c>
      <c r="C52" t="str">
        <f t="shared" si="0"/>
        <v>regular</v>
      </c>
      <c r="D52">
        <f>SUMIFS('CHP EB'!$G$2:$G$384,'CHP EB'!$A$2:$A$384,'EB AM'!A52,'CHP EB'!$L$2:$L$384,1)</f>
        <v>0</v>
      </c>
      <c r="E52" t="str">
        <f>IF(B52="holiday",B52,IF(B52="weekend",B52,IF(D52&gt;parameters!$B$7,"incident","non-incident")))</f>
        <v>non-incident</v>
      </c>
      <c r="F52" t="str">
        <f t="shared" si="2"/>
        <v>regular</v>
      </c>
      <c r="G52">
        <f>SUMIFS('CHP EB'!$L$2:$L$384,'CHP EB'!$A$2:$A$384,'EB AM'!A52)</f>
        <v>0</v>
      </c>
      <c r="I52" s="56" t="s">
        <v>288</v>
      </c>
      <c r="J52" t="s">
        <v>255</v>
      </c>
      <c r="K52" t="s">
        <v>289</v>
      </c>
    </row>
    <row r="53" spans="1:11" x14ac:dyDescent="0.25">
      <c r="A53" s="36">
        <f>PeMS!B54</f>
        <v>41691</v>
      </c>
      <c r="B53" t="str">
        <f>PeMS!E54</f>
        <v>regular</v>
      </c>
      <c r="C53" t="str">
        <f t="shared" si="0"/>
        <v>regular</v>
      </c>
      <c r="D53">
        <f>SUMIFS('CHP EB'!$G$2:$G$384,'CHP EB'!$A$2:$A$384,'EB AM'!A53,'CHP EB'!$L$2:$L$384,1)</f>
        <v>0</v>
      </c>
      <c r="E53" t="str">
        <f>IF(B53="holiday",B53,IF(B53="weekend",B53,IF(D53&gt;parameters!$B$7,"incident","non-incident")))</f>
        <v>non-incident</v>
      </c>
      <c r="F53" t="str">
        <f t="shared" si="2"/>
        <v>regular</v>
      </c>
      <c r="G53">
        <f>SUMIFS('CHP EB'!$L$2:$L$384,'CHP EB'!$A$2:$A$384,'EB AM'!A53)</f>
        <v>0</v>
      </c>
      <c r="I53" s="27">
        <v>0</v>
      </c>
      <c r="J53" s="55">
        <v>3</v>
      </c>
      <c r="K53" s="55">
        <v>3</v>
      </c>
    </row>
    <row r="54" spans="1:11" x14ac:dyDescent="0.25">
      <c r="A54" s="36">
        <f>PeMS!B55</f>
        <v>41692</v>
      </c>
      <c r="B54" t="str">
        <f>PeMS!E55</f>
        <v>weekend</v>
      </c>
      <c r="C54" t="str">
        <f t="shared" si="0"/>
        <v>weekend</v>
      </c>
      <c r="D54">
        <f>SUMIFS('CHP EB'!$G$2:$G$384,'CHP EB'!$A$2:$A$384,'EB AM'!A54,'CHP EB'!$L$2:$L$384,1)</f>
        <v>0</v>
      </c>
      <c r="E54" t="str">
        <f>IF(B54="holiday",B54,IF(B54="weekend",B54,IF(D54&gt;parameters!$B$7,"incident","non-incident")))</f>
        <v>weekend</v>
      </c>
      <c r="F54" t="str">
        <f t="shared" si="2"/>
        <v>weekend</v>
      </c>
      <c r="G54">
        <f>SUMIFS('CHP EB'!$L$2:$L$384,'CHP EB'!$A$2:$A$384,'EB AM'!A54)</f>
        <v>0</v>
      </c>
      <c r="I54" s="27">
        <v>1</v>
      </c>
      <c r="J54" s="55">
        <v>11</v>
      </c>
      <c r="K54" s="55">
        <v>11</v>
      </c>
    </row>
    <row r="55" spans="1:11" x14ac:dyDescent="0.25">
      <c r="A55" s="36">
        <f>PeMS!B56</f>
        <v>41693</v>
      </c>
      <c r="B55" t="str">
        <f>PeMS!E56</f>
        <v>weekend</v>
      </c>
      <c r="C55" t="str">
        <f t="shared" si="0"/>
        <v>weekend</v>
      </c>
      <c r="D55">
        <f>SUMIFS('CHP EB'!$G$2:$G$384,'CHP EB'!$A$2:$A$384,'EB AM'!A55,'CHP EB'!$L$2:$L$384,1)</f>
        <v>0</v>
      </c>
      <c r="E55" t="str">
        <f>IF(B55="holiday",B55,IF(B55="weekend",B55,IF(D55&gt;parameters!$B$7,"incident","non-incident")))</f>
        <v>weekend</v>
      </c>
      <c r="F55" t="str">
        <f t="shared" si="2"/>
        <v>weekend</v>
      </c>
      <c r="G55">
        <f>SUMIFS('CHP EB'!$L$2:$L$384,'CHP EB'!$A$2:$A$384,'EB AM'!A55)</f>
        <v>0</v>
      </c>
      <c r="I55" s="27">
        <v>2</v>
      </c>
      <c r="J55" s="55">
        <v>4</v>
      </c>
      <c r="K55" s="55">
        <v>4</v>
      </c>
    </row>
    <row r="56" spans="1:11" x14ac:dyDescent="0.25">
      <c r="A56" s="36">
        <f>PeMS!B57</f>
        <v>41694</v>
      </c>
      <c r="B56" t="str">
        <f>PeMS!E57</f>
        <v>incident</v>
      </c>
      <c r="C56" t="str">
        <f t="shared" si="0"/>
        <v>incident</v>
      </c>
      <c r="D56">
        <f>SUMIFS('CHP EB'!$G$2:$G$384,'CHP EB'!$A$2:$A$384,'EB AM'!A56,'CHP EB'!$L$2:$L$384,1)</f>
        <v>204</v>
      </c>
      <c r="E56" t="str">
        <f>IF(B56="holiday",B56,IF(B56="weekend",B56,IF(D56&gt;parameters!$B$7,"incident","non-incident")))</f>
        <v>incident</v>
      </c>
      <c r="F56" t="str">
        <f t="shared" si="2"/>
        <v>incident</v>
      </c>
      <c r="G56">
        <f>SUMIFS('CHP EB'!$L$2:$L$384,'CHP EB'!$A$2:$A$384,'EB AM'!A56)</f>
        <v>1</v>
      </c>
      <c r="I56" s="27">
        <v>4</v>
      </c>
      <c r="J56" s="55">
        <v>1</v>
      </c>
      <c r="K56" s="55">
        <v>1</v>
      </c>
    </row>
    <row r="57" spans="1:11" x14ac:dyDescent="0.25">
      <c r="A57" s="36">
        <f>PeMS!B58</f>
        <v>41695</v>
      </c>
      <c r="B57" t="str">
        <f>PeMS!E58</f>
        <v>regular</v>
      </c>
      <c r="C57" t="str">
        <f t="shared" si="0"/>
        <v>regular</v>
      </c>
      <c r="D57">
        <f>SUMIFS('CHP EB'!$G$2:$G$384,'CHP EB'!$A$2:$A$384,'EB AM'!A57,'CHP EB'!$L$2:$L$384,1)</f>
        <v>0</v>
      </c>
      <c r="E57" t="str">
        <f>IF(B57="holiday",B57,IF(B57="weekend",B57,IF(D57&gt;parameters!$B$7,"incident","non-incident")))</f>
        <v>non-incident</v>
      </c>
      <c r="F57" t="str">
        <f t="shared" si="2"/>
        <v>regular</v>
      </c>
      <c r="G57">
        <f>SUMIFS('CHP EB'!$L$2:$L$384,'CHP EB'!$A$2:$A$384,'EB AM'!A57)</f>
        <v>1</v>
      </c>
      <c r="I57" s="27" t="s">
        <v>289</v>
      </c>
      <c r="J57" s="55">
        <v>19</v>
      </c>
      <c r="K57" s="55">
        <v>19</v>
      </c>
    </row>
    <row r="58" spans="1:11" x14ac:dyDescent="0.25">
      <c r="A58" s="36">
        <f>PeMS!B59</f>
        <v>41696</v>
      </c>
      <c r="B58" t="str">
        <f>PeMS!E59</f>
        <v>regular</v>
      </c>
      <c r="C58" t="str">
        <f t="shared" si="0"/>
        <v>regular</v>
      </c>
      <c r="D58">
        <f>SUMIFS('CHP EB'!$G$2:$G$384,'CHP EB'!$A$2:$A$384,'EB AM'!A58,'CHP EB'!$L$2:$L$384,1)</f>
        <v>0</v>
      </c>
      <c r="E58" t="str">
        <f>IF(B58="holiday",B58,IF(B58="weekend",B58,IF(D58&gt;parameters!$B$7,"incident","non-incident")))</f>
        <v>non-incident</v>
      </c>
      <c r="F58" t="str">
        <f t="shared" si="2"/>
        <v>regular</v>
      </c>
      <c r="G58">
        <f>SUMIFS('CHP EB'!$L$2:$L$384,'CHP EB'!$A$2:$A$384,'EB AM'!A58)</f>
        <v>0</v>
      </c>
    </row>
    <row r="59" spans="1:11" x14ac:dyDescent="0.25">
      <c r="A59" s="36">
        <f>PeMS!B60</f>
        <v>41697</v>
      </c>
      <c r="B59" t="str">
        <f>PeMS!E60</f>
        <v>regular</v>
      </c>
      <c r="C59" t="str">
        <f t="shared" si="0"/>
        <v>regular</v>
      </c>
      <c r="D59">
        <f>SUMIFS('CHP EB'!$G$2:$G$384,'CHP EB'!$A$2:$A$384,'EB AM'!A59,'CHP EB'!$L$2:$L$384,1)</f>
        <v>86</v>
      </c>
      <c r="E59" t="str">
        <f>IF(B59="holiday",B59,IF(B59="weekend",B59,IF(D59&gt;parameters!$B$7,"incident","non-incident")))</f>
        <v>incident</v>
      </c>
      <c r="F59" t="str">
        <f t="shared" si="2"/>
        <v>incident</v>
      </c>
      <c r="G59">
        <f>SUMIFS('CHP EB'!$L$2:$L$384,'CHP EB'!$A$2:$A$384,'EB AM'!A59)</f>
        <v>2</v>
      </c>
    </row>
    <row r="60" spans="1:11" x14ac:dyDescent="0.25">
      <c r="A60" s="36">
        <f>PeMS!B61</f>
        <v>41698</v>
      </c>
      <c r="B60" t="str">
        <f>PeMS!E61</f>
        <v>other</v>
      </c>
      <c r="C60" t="str">
        <f t="shared" si="0"/>
        <v>other</v>
      </c>
      <c r="D60">
        <f>SUMIFS('CHP EB'!$G$2:$G$384,'CHP EB'!$A$2:$A$384,'EB AM'!A60,'CHP EB'!$L$2:$L$384,1)</f>
        <v>382</v>
      </c>
      <c r="E60" t="str">
        <f>IF(B60="holiday",B60,IF(B60="weekend",B60,IF(D60&gt;parameters!$B$7,"incident","non-incident")))</f>
        <v>incident</v>
      </c>
      <c r="F60" t="str">
        <f t="shared" si="2"/>
        <v>incident</v>
      </c>
      <c r="G60">
        <f>SUMIFS('CHP EB'!$L$2:$L$384,'CHP EB'!$A$2:$A$384,'EB AM'!A60)</f>
        <v>4</v>
      </c>
    </row>
    <row r="61" spans="1:11" x14ac:dyDescent="0.25">
      <c r="A61" s="36">
        <f>PeMS!B62</f>
        <v>41699</v>
      </c>
      <c r="B61" t="str">
        <f>PeMS!E62</f>
        <v>weekend</v>
      </c>
      <c r="C61" t="str">
        <f t="shared" si="0"/>
        <v>weekend</v>
      </c>
      <c r="D61">
        <f>SUMIFS('CHP EB'!$G$2:$G$384,'CHP EB'!$A$2:$A$384,'EB AM'!A61,'CHP EB'!$L$2:$L$384,1)</f>
        <v>0</v>
      </c>
      <c r="E61" t="str">
        <f>IF(B61="holiday",B61,IF(B61="weekend",B61,IF(D61&gt;parameters!$B$7,"incident","non-incident")))</f>
        <v>weekend</v>
      </c>
      <c r="F61" t="str">
        <f t="shared" si="2"/>
        <v>weekend</v>
      </c>
      <c r="G61">
        <f>SUMIFS('CHP EB'!$L$2:$L$384,'CHP EB'!$A$2:$A$384,'EB AM'!A61)</f>
        <v>0</v>
      </c>
    </row>
    <row r="62" spans="1:11" x14ac:dyDescent="0.25">
      <c r="A62" s="36">
        <f>PeMS!B63</f>
        <v>41700</v>
      </c>
      <c r="B62" t="str">
        <f>PeMS!E63</f>
        <v>weekend</v>
      </c>
      <c r="C62" t="str">
        <f t="shared" si="0"/>
        <v>weekend</v>
      </c>
      <c r="D62">
        <f>SUMIFS('CHP EB'!$G$2:$G$384,'CHP EB'!$A$2:$A$384,'EB AM'!A62,'CHP EB'!$L$2:$L$384,1)</f>
        <v>0</v>
      </c>
      <c r="E62" t="str">
        <f>IF(B62="holiday",B62,IF(B62="weekend",B62,IF(D62&gt;parameters!$B$7,"incident","non-incident")))</f>
        <v>weekend</v>
      </c>
      <c r="F62" t="str">
        <f t="shared" si="2"/>
        <v>weekend</v>
      </c>
      <c r="G62">
        <f>SUMIFS('CHP EB'!$L$2:$L$384,'CHP EB'!$A$2:$A$384,'EB AM'!A62)</f>
        <v>0</v>
      </c>
    </row>
    <row r="63" spans="1:11" x14ac:dyDescent="0.25">
      <c r="A63" s="36">
        <f>PeMS!B64</f>
        <v>41701</v>
      </c>
      <c r="B63" t="str">
        <f>PeMS!E64</f>
        <v>regular</v>
      </c>
      <c r="C63" t="str">
        <f t="shared" si="0"/>
        <v>regular</v>
      </c>
      <c r="D63">
        <f>SUMIFS('CHP EB'!$G$2:$G$384,'CHP EB'!$A$2:$A$384,'EB AM'!A63,'CHP EB'!$L$2:$L$384,1)</f>
        <v>0</v>
      </c>
      <c r="E63" t="str">
        <f>IF(B63="holiday",B63,IF(B63="weekend",B63,IF(D63&gt;parameters!$B$7,"incident","non-incident")))</f>
        <v>non-incident</v>
      </c>
      <c r="F63" t="str">
        <f t="shared" si="2"/>
        <v>regular</v>
      </c>
      <c r="G63">
        <f>SUMIFS('CHP EB'!$L$2:$L$384,'CHP EB'!$A$2:$A$384,'EB AM'!A63)</f>
        <v>0</v>
      </c>
    </row>
    <row r="64" spans="1:11" x14ac:dyDescent="0.25">
      <c r="A64" s="36">
        <f>PeMS!B65</f>
        <v>41702</v>
      </c>
      <c r="B64" t="str">
        <f>PeMS!E65</f>
        <v>regular</v>
      </c>
      <c r="C64" t="str">
        <f t="shared" si="0"/>
        <v>regular</v>
      </c>
      <c r="D64">
        <f>SUMIFS('CHP EB'!$G$2:$G$384,'CHP EB'!$A$2:$A$384,'EB AM'!A64,'CHP EB'!$L$2:$L$384,1)</f>
        <v>0</v>
      </c>
      <c r="E64" t="str">
        <f>IF(B64="holiday",B64,IF(B64="weekend",B64,IF(D64&gt;parameters!$B$7,"incident","non-incident")))</f>
        <v>non-incident</v>
      </c>
      <c r="F64" t="str">
        <f t="shared" si="2"/>
        <v>regular</v>
      </c>
      <c r="G64">
        <f>SUMIFS('CHP EB'!$L$2:$L$384,'CHP EB'!$A$2:$A$384,'EB AM'!A64)</f>
        <v>0</v>
      </c>
    </row>
    <row r="65" spans="1:7" x14ac:dyDescent="0.25">
      <c r="A65" s="36">
        <f>PeMS!B66</f>
        <v>41703</v>
      </c>
      <c r="B65" t="str">
        <f>PeMS!E66</f>
        <v>regular</v>
      </c>
      <c r="C65" t="str">
        <f t="shared" si="0"/>
        <v>regular</v>
      </c>
      <c r="D65">
        <f>SUMIFS('CHP EB'!$G$2:$G$384,'CHP EB'!$A$2:$A$384,'EB AM'!A65,'CHP EB'!$L$2:$L$384,1)</f>
        <v>0</v>
      </c>
      <c r="E65" t="str">
        <f>IF(B65="holiday",B65,IF(B65="weekend",B65,IF(D65&gt;parameters!$B$7,"incident","non-incident")))</f>
        <v>non-incident</v>
      </c>
      <c r="F65" t="str">
        <f t="shared" si="2"/>
        <v>regular</v>
      </c>
      <c r="G65">
        <f>SUMIFS('CHP EB'!$L$2:$L$384,'CHP EB'!$A$2:$A$384,'EB AM'!A65)</f>
        <v>0</v>
      </c>
    </row>
    <row r="66" spans="1:7" x14ac:dyDescent="0.25">
      <c r="A66" s="36">
        <f>PeMS!B67</f>
        <v>41704</v>
      </c>
      <c r="B66" t="str">
        <f>PeMS!E67</f>
        <v>regular</v>
      </c>
      <c r="C66" t="str">
        <f t="shared" si="0"/>
        <v>regular</v>
      </c>
      <c r="D66">
        <f>SUMIFS('CHP EB'!$G$2:$G$384,'CHP EB'!$A$2:$A$384,'EB AM'!A66,'CHP EB'!$L$2:$L$384,1)</f>
        <v>0</v>
      </c>
      <c r="E66" t="str">
        <f>IF(B66="holiday",B66,IF(B66="weekend",B66,IF(D66&gt;parameters!$B$7,"incident","non-incident")))</f>
        <v>non-incident</v>
      </c>
      <c r="F66" t="str">
        <f t="shared" si="2"/>
        <v>regular</v>
      </c>
      <c r="G66">
        <f>SUMIFS('CHP EB'!$L$2:$L$384,'CHP EB'!$A$2:$A$384,'EB AM'!A66)</f>
        <v>0</v>
      </c>
    </row>
    <row r="67" spans="1:7" x14ac:dyDescent="0.25">
      <c r="A67" s="36">
        <f>PeMS!B68</f>
        <v>41705</v>
      </c>
      <c r="B67" t="str">
        <f>PeMS!E68</f>
        <v>regular</v>
      </c>
      <c r="C67" t="str">
        <f t="shared" ref="C67:C130" si="3">IF(B67="bad data","other",IF(B67="no data","other",B67))</f>
        <v>regular</v>
      </c>
      <c r="D67">
        <f>SUMIFS('CHP EB'!$G$2:$G$384,'CHP EB'!$A$2:$A$384,'EB AM'!A67,'CHP EB'!$L$2:$L$384,1)</f>
        <v>108</v>
      </c>
      <c r="E67" t="str">
        <f>IF(B67="holiday",B67,IF(B67="weekend",B67,IF(D67&gt;parameters!$B$7,"incident","non-incident")))</f>
        <v>incident</v>
      </c>
      <c r="F67" t="str">
        <f t="shared" si="2"/>
        <v>incident</v>
      </c>
      <c r="G67">
        <f>SUMIFS('CHP EB'!$L$2:$L$384,'CHP EB'!$A$2:$A$384,'EB AM'!A67)</f>
        <v>1</v>
      </c>
    </row>
    <row r="68" spans="1:7" x14ac:dyDescent="0.25">
      <c r="A68" s="36">
        <f>PeMS!B69</f>
        <v>41706</v>
      </c>
      <c r="B68" t="str">
        <f>PeMS!E69</f>
        <v>weekend</v>
      </c>
      <c r="C68" t="str">
        <f t="shared" si="3"/>
        <v>weekend</v>
      </c>
      <c r="D68">
        <f>SUMIFS('CHP EB'!$G$2:$G$384,'CHP EB'!$A$2:$A$384,'EB AM'!A68,'CHP EB'!$L$2:$L$384,1)</f>
        <v>0</v>
      </c>
      <c r="E68" t="str">
        <f>IF(B68="holiday",B68,IF(B68="weekend",B68,IF(D68&gt;parameters!$B$7,"incident","non-incident")))</f>
        <v>weekend</v>
      </c>
      <c r="F68" t="str">
        <f t="shared" si="2"/>
        <v>weekend</v>
      </c>
      <c r="G68">
        <f>SUMIFS('CHP EB'!$L$2:$L$384,'CHP EB'!$A$2:$A$384,'EB AM'!A68)</f>
        <v>0</v>
      </c>
    </row>
    <row r="69" spans="1:7" x14ac:dyDescent="0.25">
      <c r="A69" s="36">
        <f>PeMS!B70</f>
        <v>41707</v>
      </c>
      <c r="B69" t="str">
        <f>PeMS!E70</f>
        <v>weekend</v>
      </c>
      <c r="C69" t="str">
        <f t="shared" si="3"/>
        <v>weekend</v>
      </c>
      <c r="D69">
        <f>SUMIFS('CHP EB'!$G$2:$G$384,'CHP EB'!$A$2:$A$384,'EB AM'!A69,'CHP EB'!$L$2:$L$384,1)</f>
        <v>0</v>
      </c>
      <c r="E69" t="str">
        <f>IF(B69="holiday",B69,IF(B69="weekend",B69,IF(D69&gt;parameters!$B$7,"incident","non-incident")))</f>
        <v>weekend</v>
      </c>
      <c r="F69" t="str">
        <f t="shared" ref="F69:F132" si="4">IF(E69="incident","incident",B69)</f>
        <v>weekend</v>
      </c>
      <c r="G69">
        <f>SUMIFS('CHP EB'!$L$2:$L$384,'CHP EB'!$A$2:$A$384,'EB AM'!A69)</f>
        <v>0</v>
      </c>
    </row>
    <row r="70" spans="1:7" x14ac:dyDescent="0.25">
      <c r="A70" s="36">
        <f>PeMS!B71</f>
        <v>41708</v>
      </c>
      <c r="B70" t="str">
        <f>PeMS!E71</f>
        <v>incident</v>
      </c>
      <c r="C70" t="str">
        <f t="shared" si="3"/>
        <v>incident</v>
      </c>
      <c r="D70">
        <f>SUMIFS('CHP EB'!$G$2:$G$384,'CHP EB'!$A$2:$A$384,'EB AM'!A70,'CHP EB'!$L$2:$L$384,1)</f>
        <v>226</v>
      </c>
      <c r="E70" t="str">
        <f>IF(B70="holiday",B70,IF(B70="weekend",B70,IF(D70&gt;parameters!$B$7,"incident","non-incident")))</f>
        <v>incident</v>
      </c>
      <c r="F70" t="str">
        <f t="shared" si="4"/>
        <v>incident</v>
      </c>
      <c r="G70">
        <f>SUMIFS('CHP EB'!$L$2:$L$384,'CHP EB'!$A$2:$A$384,'EB AM'!A70)</f>
        <v>2</v>
      </c>
    </row>
    <row r="71" spans="1:7" x14ac:dyDescent="0.25">
      <c r="A71" s="36">
        <f>PeMS!B72</f>
        <v>41709</v>
      </c>
      <c r="B71" t="str">
        <f>PeMS!E72</f>
        <v>regular</v>
      </c>
      <c r="C71" t="str">
        <f t="shared" si="3"/>
        <v>regular</v>
      </c>
      <c r="D71">
        <f>SUMIFS('CHP EB'!$G$2:$G$384,'CHP EB'!$A$2:$A$384,'EB AM'!A71,'CHP EB'!$L$2:$L$384,1)</f>
        <v>0</v>
      </c>
      <c r="E71" t="str">
        <f>IF(B71="holiday",B71,IF(B71="weekend",B71,IF(D71&gt;parameters!$B$7,"incident","non-incident")))</f>
        <v>non-incident</v>
      </c>
      <c r="F71" t="str">
        <f t="shared" si="4"/>
        <v>regular</v>
      </c>
      <c r="G71">
        <f>SUMIFS('CHP EB'!$L$2:$L$384,'CHP EB'!$A$2:$A$384,'EB AM'!A71)</f>
        <v>0</v>
      </c>
    </row>
    <row r="72" spans="1:7" x14ac:dyDescent="0.25">
      <c r="A72" s="36">
        <f>PeMS!B73</f>
        <v>41710</v>
      </c>
      <c r="B72" t="str">
        <f>PeMS!E73</f>
        <v>regular</v>
      </c>
      <c r="C72" t="str">
        <f t="shared" si="3"/>
        <v>regular</v>
      </c>
      <c r="D72">
        <f>SUMIFS('CHP EB'!$G$2:$G$384,'CHP EB'!$A$2:$A$384,'EB AM'!A72,'CHP EB'!$L$2:$L$384,1)</f>
        <v>41</v>
      </c>
      <c r="E72" t="str">
        <f>IF(B72="holiday",B72,IF(B72="weekend",B72,IF(D72&gt;parameters!$B$7,"incident","non-incident")))</f>
        <v>incident</v>
      </c>
      <c r="F72" t="str">
        <f t="shared" si="4"/>
        <v>incident</v>
      </c>
      <c r="G72">
        <f>SUMIFS('CHP EB'!$L$2:$L$384,'CHP EB'!$A$2:$A$384,'EB AM'!A72)</f>
        <v>1</v>
      </c>
    </row>
    <row r="73" spans="1:7" x14ac:dyDescent="0.25">
      <c r="A73" s="36">
        <f>PeMS!B74</f>
        <v>41711</v>
      </c>
      <c r="B73" t="str">
        <f>PeMS!E74</f>
        <v>regular</v>
      </c>
      <c r="C73" t="str">
        <f t="shared" si="3"/>
        <v>regular</v>
      </c>
      <c r="D73">
        <f>SUMIFS('CHP EB'!$G$2:$G$384,'CHP EB'!$A$2:$A$384,'EB AM'!A73,'CHP EB'!$L$2:$L$384,1)</f>
        <v>0</v>
      </c>
      <c r="E73" t="str">
        <f>IF(B73="holiday",B73,IF(B73="weekend",B73,IF(D73&gt;parameters!$B$7,"incident","non-incident")))</f>
        <v>non-incident</v>
      </c>
      <c r="F73" t="str">
        <f t="shared" si="4"/>
        <v>regular</v>
      </c>
      <c r="G73">
        <f>SUMIFS('CHP EB'!$L$2:$L$384,'CHP EB'!$A$2:$A$384,'EB AM'!A73)</f>
        <v>0</v>
      </c>
    </row>
    <row r="74" spans="1:7" x14ac:dyDescent="0.25">
      <c r="A74" s="36">
        <f>PeMS!B75</f>
        <v>41712</v>
      </c>
      <c r="B74" t="str">
        <f>PeMS!E75</f>
        <v>incident</v>
      </c>
      <c r="C74" t="str">
        <f t="shared" si="3"/>
        <v>incident</v>
      </c>
      <c r="D74">
        <f>SUMIFS('CHP EB'!$G$2:$G$384,'CHP EB'!$A$2:$A$384,'EB AM'!A74,'CHP EB'!$L$2:$L$384,1)</f>
        <v>0</v>
      </c>
      <c r="E74" t="str">
        <f>IF(B74="holiday",B74,IF(B74="weekend",B74,IF(D74&gt;parameters!$B$7,"incident","non-incident")))</f>
        <v>non-incident</v>
      </c>
      <c r="F74" t="str">
        <f t="shared" si="4"/>
        <v>incident</v>
      </c>
      <c r="G74">
        <f>SUMIFS('CHP EB'!$L$2:$L$384,'CHP EB'!$A$2:$A$384,'EB AM'!A74)</f>
        <v>2</v>
      </c>
    </row>
    <row r="75" spans="1:7" x14ac:dyDescent="0.25">
      <c r="A75" s="36">
        <f>PeMS!B76</f>
        <v>41713</v>
      </c>
      <c r="B75" t="str">
        <f>PeMS!E76</f>
        <v>weekend</v>
      </c>
      <c r="C75" t="str">
        <f t="shared" si="3"/>
        <v>weekend</v>
      </c>
      <c r="D75">
        <f>SUMIFS('CHP EB'!$G$2:$G$384,'CHP EB'!$A$2:$A$384,'EB AM'!A75,'CHP EB'!$L$2:$L$384,1)</f>
        <v>0</v>
      </c>
      <c r="E75" t="str">
        <f>IF(B75="holiday",B75,IF(B75="weekend",B75,IF(D75&gt;parameters!$B$7,"incident","non-incident")))</f>
        <v>weekend</v>
      </c>
      <c r="F75" t="str">
        <f t="shared" si="4"/>
        <v>weekend</v>
      </c>
      <c r="G75">
        <f>SUMIFS('CHP EB'!$L$2:$L$384,'CHP EB'!$A$2:$A$384,'EB AM'!A75)</f>
        <v>0</v>
      </c>
    </row>
    <row r="76" spans="1:7" x14ac:dyDescent="0.25">
      <c r="A76" s="36">
        <f>PeMS!B77</f>
        <v>41714</v>
      </c>
      <c r="B76" t="str">
        <f>PeMS!E77</f>
        <v>weekend</v>
      </c>
      <c r="C76" t="str">
        <f t="shared" si="3"/>
        <v>weekend</v>
      </c>
      <c r="D76">
        <f>SUMIFS('CHP EB'!$G$2:$G$384,'CHP EB'!$A$2:$A$384,'EB AM'!A76,'CHP EB'!$L$2:$L$384,1)</f>
        <v>0</v>
      </c>
      <c r="E76" t="str">
        <f>IF(B76="holiday",B76,IF(B76="weekend",B76,IF(D76&gt;parameters!$B$7,"incident","non-incident")))</f>
        <v>weekend</v>
      </c>
      <c r="F76" t="str">
        <f t="shared" si="4"/>
        <v>weekend</v>
      </c>
      <c r="G76">
        <f>SUMIFS('CHP EB'!$L$2:$L$384,'CHP EB'!$A$2:$A$384,'EB AM'!A76)</f>
        <v>0</v>
      </c>
    </row>
    <row r="77" spans="1:7" x14ac:dyDescent="0.25">
      <c r="A77" s="36">
        <f>PeMS!B78</f>
        <v>41715</v>
      </c>
      <c r="B77" t="str">
        <f>PeMS!E78</f>
        <v>regular</v>
      </c>
      <c r="C77" t="str">
        <f t="shared" si="3"/>
        <v>regular</v>
      </c>
      <c r="D77">
        <f>SUMIFS('CHP EB'!$G$2:$G$384,'CHP EB'!$A$2:$A$384,'EB AM'!A77,'CHP EB'!$L$2:$L$384,1)</f>
        <v>0</v>
      </c>
      <c r="E77" t="str">
        <f>IF(B77="holiday",B77,IF(B77="weekend",B77,IF(D77&gt;parameters!$B$7,"incident","non-incident")))</f>
        <v>non-incident</v>
      </c>
      <c r="F77" t="str">
        <f t="shared" si="4"/>
        <v>regular</v>
      </c>
      <c r="G77">
        <f>SUMIFS('CHP EB'!$L$2:$L$384,'CHP EB'!$A$2:$A$384,'EB AM'!A77)</f>
        <v>0</v>
      </c>
    </row>
    <row r="78" spans="1:7" x14ac:dyDescent="0.25">
      <c r="A78" s="36">
        <f>PeMS!B79</f>
        <v>41716</v>
      </c>
      <c r="B78" t="str">
        <f>PeMS!E79</f>
        <v>regular</v>
      </c>
      <c r="C78" t="str">
        <f t="shared" si="3"/>
        <v>regular</v>
      </c>
      <c r="D78">
        <f>SUMIFS('CHP EB'!$G$2:$G$384,'CHP EB'!$A$2:$A$384,'EB AM'!A78,'CHP EB'!$L$2:$L$384,1)</f>
        <v>0</v>
      </c>
      <c r="E78" t="str">
        <f>IF(B78="holiday",B78,IF(B78="weekend",B78,IF(D78&gt;parameters!$B$7,"incident","non-incident")))</f>
        <v>non-incident</v>
      </c>
      <c r="F78" t="str">
        <f t="shared" si="4"/>
        <v>regular</v>
      </c>
      <c r="G78">
        <f>SUMIFS('CHP EB'!$L$2:$L$384,'CHP EB'!$A$2:$A$384,'EB AM'!A78)</f>
        <v>0</v>
      </c>
    </row>
    <row r="79" spans="1:7" x14ac:dyDescent="0.25">
      <c r="A79" s="36">
        <f>PeMS!B80</f>
        <v>41717</v>
      </c>
      <c r="B79" t="str">
        <f>PeMS!E80</f>
        <v>regular</v>
      </c>
      <c r="C79" t="str">
        <f t="shared" si="3"/>
        <v>regular</v>
      </c>
      <c r="D79">
        <f>SUMIFS('CHP EB'!$G$2:$G$384,'CHP EB'!$A$2:$A$384,'EB AM'!A79,'CHP EB'!$L$2:$L$384,1)</f>
        <v>0</v>
      </c>
      <c r="E79" t="str">
        <f>IF(B79="holiday",B79,IF(B79="weekend",B79,IF(D79&gt;parameters!$B$7,"incident","non-incident")))</f>
        <v>non-incident</v>
      </c>
      <c r="F79" t="str">
        <f t="shared" si="4"/>
        <v>regular</v>
      </c>
      <c r="G79">
        <f>SUMIFS('CHP EB'!$L$2:$L$384,'CHP EB'!$A$2:$A$384,'EB AM'!A79)</f>
        <v>0</v>
      </c>
    </row>
    <row r="80" spans="1:7" x14ac:dyDescent="0.25">
      <c r="A80" s="36">
        <f>PeMS!B81</f>
        <v>41718</v>
      </c>
      <c r="B80" t="str">
        <f>PeMS!E81</f>
        <v>regular</v>
      </c>
      <c r="C80" t="str">
        <f t="shared" si="3"/>
        <v>regular</v>
      </c>
      <c r="D80">
        <f>SUMIFS('CHP EB'!$G$2:$G$384,'CHP EB'!$A$2:$A$384,'EB AM'!A80,'CHP EB'!$L$2:$L$384,1)</f>
        <v>0</v>
      </c>
      <c r="E80" t="str">
        <f>IF(B80="holiday",B80,IF(B80="weekend",B80,IF(D80&gt;parameters!$B$7,"incident","non-incident")))</f>
        <v>non-incident</v>
      </c>
      <c r="F80" t="str">
        <f t="shared" si="4"/>
        <v>regular</v>
      </c>
      <c r="G80">
        <f>SUMIFS('CHP EB'!$L$2:$L$384,'CHP EB'!$A$2:$A$384,'EB AM'!A80)</f>
        <v>0</v>
      </c>
    </row>
    <row r="81" spans="1:7" x14ac:dyDescent="0.25">
      <c r="A81" s="36">
        <f>PeMS!B82</f>
        <v>41719</v>
      </c>
      <c r="B81" t="str">
        <f>PeMS!E82</f>
        <v>regular</v>
      </c>
      <c r="C81" t="str">
        <f t="shared" si="3"/>
        <v>regular</v>
      </c>
      <c r="D81">
        <f>SUMIFS('CHP EB'!$G$2:$G$384,'CHP EB'!$A$2:$A$384,'EB AM'!A81,'CHP EB'!$L$2:$L$384,1)</f>
        <v>36</v>
      </c>
      <c r="E81" t="str">
        <f>IF(B81="holiday",B81,IF(B81="weekend",B81,IF(D81&gt;parameters!$B$7,"incident","non-incident")))</f>
        <v>incident</v>
      </c>
      <c r="F81" t="str">
        <f t="shared" si="4"/>
        <v>incident</v>
      </c>
      <c r="G81">
        <f>SUMIFS('CHP EB'!$L$2:$L$384,'CHP EB'!$A$2:$A$384,'EB AM'!A81)</f>
        <v>1</v>
      </c>
    </row>
    <row r="82" spans="1:7" x14ac:dyDescent="0.25">
      <c r="A82" s="36">
        <f>PeMS!B83</f>
        <v>41720</v>
      </c>
      <c r="B82" t="str">
        <f>PeMS!E83</f>
        <v>weekend</v>
      </c>
      <c r="C82" t="str">
        <f t="shared" si="3"/>
        <v>weekend</v>
      </c>
      <c r="D82">
        <f>SUMIFS('CHP EB'!$G$2:$G$384,'CHP EB'!$A$2:$A$384,'EB AM'!A82,'CHP EB'!$L$2:$L$384,1)</f>
        <v>0</v>
      </c>
      <c r="E82" t="str">
        <f>IF(B82="holiday",B82,IF(B82="weekend",B82,IF(D82&gt;parameters!$B$7,"incident","non-incident")))</f>
        <v>weekend</v>
      </c>
      <c r="F82" t="str">
        <f t="shared" si="4"/>
        <v>weekend</v>
      </c>
      <c r="G82">
        <f>SUMIFS('CHP EB'!$L$2:$L$384,'CHP EB'!$A$2:$A$384,'EB AM'!A82)</f>
        <v>0</v>
      </c>
    </row>
    <row r="83" spans="1:7" x14ac:dyDescent="0.25">
      <c r="A83" s="36">
        <f>PeMS!B84</f>
        <v>41721</v>
      </c>
      <c r="B83" t="str">
        <f>PeMS!E84</f>
        <v>weekend</v>
      </c>
      <c r="C83" t="str">
        <f t="shared" si="3"/>
        <v>weekend</v>
      </c>
      <c r="D83">
        <f>SUMIFS('CHP EB'!$G$2:$G$384,'CHP EB'!$A$2:$A$384,'EB AM'!A83,'CHP EB'!$L$2:$L$384,1)</f>
        <v>0</v>
      </c>
      <c r="E83" t="str">
        <f>IF(B83="holiday",B83,IF(B83="weekend",B83,IF(D83&gt;parameters!$B$7,"incident","non-incident")))</f>
        <v>weekend</v>
      </c>
      <c r="F83" t="str">
        <f t="shared" si="4"/>
        <v>weekend</v>
      </c>
      <c r="G83">
        <f>SUMIFS('CHP EB'!$L$2:$L$384,'CHP EB'!$A$2:$A$384,'EB AM'!A83)</f>
        <v>0</v>
      </c>
    </row>
    <row r="84" spans="1:7" x14ac:dyDescent="0.25">
      <c r="A84" s="36">
        <f>PeMS!B85</f>
        <v>41722</v>
      </c>
      <c r="B84" t="str">
        <f>PeMS!E85</f>
        <v>regular</v>
      </c>
      <c r="C84" t="str">
        <f t="shared" si="3"/>
        <v>regular</v>
      </c>
      <c r="D84">
        <f>SUMIFS('CHP EB'!$G$2:$G$384,'CHP EB'!$A$2:$A$384,'EB AM'!A84,'CHP EB'!$L$2:$L$384,1)</f>
        <v>17</v>
      </c>
      <c r="E84" t="str">
        <f>IF(B84="holiday",B84,IF(B84="weekend",B84,IF(D84&gt;parameters!$B$7,"incident","non-incident")))</f>
        <v>incident</v>
      </c>
      <c r="F84" t="str">
        <f t="shared" si="4"/>
        <v>incident</v>
      </c>
      <c r="G84">
        <f>SUMIFS('CHP EB'!$L$2:$L$384,'CHP EB'!$A$2:$A$384,'EB AM'!A84)</f>
        <v>1</v>
      </c>
    </row>
    <row r="85" spans="1:7" x14ac:dyDescent="0.25">
      <c r="A85" s="36">
        <f>PeMS!B86</f>
        <v>41723</v>
      </c>
      <c r="B85" t="str">
        <f>PeMS!E86</f>
        <v>regular</v>
      </c>
      <c r="C85" t="str">
        <f t="shared" si="3"/>
        <v>regular</v>
      </c>
      <c r="D85">
        <f>SUMIFS('CHP EB'!$G$2:$G$384,'CHP EB'!$A$2:$A$384,'EB AM'!A85,'CHP EB'!$L$2:$L$384,1)</f>
        <v>0</v>
      </c>
      <c r="E85" t="str">
        <f>IF(B85="holiday",B85,IF(B85="weekend",B85,IF(D85&gt;parameters!$B$7,"incident","non-incident")))</f>
        <v>non-incident</v>
      </c>
      <c r="F85" t="str">
        <f t="shared" si="4"/>
        <v>regular</v>
      </c>
      <c r="G85">
        <f>SUMIFS('CHP EB'!$L$2:$L$384,'CHP EB'!$A$2:$A$384,'EB AM'!A85)</f>
        <v>1</v>
      </c>
    </row>
    <row r="86" spans="1:7" x14ac:dyDescent="0.25">
      <c r="A86" s="36">
        <f>PeMS!B87</f>
        <v>41724</v>
      </c>
      <c r="B86" t="str">
        <f>PeMS!E87</f>
        <v>regular</v>
      </c>
      <c r="C86" t="str">
        <f t="shared" si="3"/>
        <v>regular</v>
      </c>
      <c r="D86">
        <f>SUMIFS('CHP EB'!$G$2:$G$384,'CHP EB'!$A$2:$A$384,'EB AM'!A86,'CHP EB'!$L$2:$L$384,1)</f>
        <v>0</v>
      </c>
      <c r="E86" t="str">
        <f>IF(B86="holiday",B86,IF(B86="weekend",B86,IF(D86&gt;parameters!$B$7,"incident","non-incident")))</f>
        <v>non-incident</v>
      </c>
      <c r="F86" t="str">
        <f t="shared" si="4"/>
        <v>regular</v>
      </c>
      <c r="G86">
        <f>SUMIFS('CHP EB'!$L$2:$L$384,'CHP EB'!$A$2:$A$384,'EB AM'!A86)</f>
        <v>0</v>
      </c>
    </row>
    <row r="87" spans="1:7" x14ac:dyDescent="0.25">
      <c r="A87" s="36">
        <f>PeMS!B88</f>
        <v>41725</v>
      </c>
      <c r="B87" t="str">
        <f>PeMS!E88</f>
        <v>regular</v>
      </c>
      <c r="C87" t="str">
        <f t="shared" si="3"/>
        <v>regular</v>
      </c>
      <c r="D87">
        <f>SUMIFS('CHP EB'!$G$2:$G$384,'CHP EB'!$A$2:$A$384,'EB AM'!A87,'CHP EB'!$L$2:$L$384,1)</f>
        <v>0</v>
      </c>
      <c r="E87" t="str">
        <f>IF(B87="holiday",B87,IF(B87="weekend",B87,IF(D87&gt;parameters!$B$7,"incident","non-incident")))</f>
        <v>non-incident</v>
      </c>
      <c r="F87" t="str">
        <f t="shared" si="4"/>
        <v>regular</v>
      </c>
      <c r="G87">
        <f>SUMIFS('CHP EB'!$L$2:$L$384,'CHP EB'!$A$2:$A$384,'EB AM'!A87)</f>
        <v>0</v>
      </c>
    </row>
    <row r="88" spans="1:7" x14ac:dyDescent="0.25">
      <c r="A88" s="36">
        <f>PeMS!B89</f>
        <v>41726</v>
      </c>
      <c r="B88" t="str">
        <f>PeMS!E89</f>
        <v>regular</v>
      </c>
      <c r="C88" t="str">
        <f t="shared" si="3"/>
        <v>regular</v>
      </c>
      <c r="D88">
        <f>SUMIFS('CHP EB'!$G$2:$G$384,'CHP EB'!$A$2:$A$384,'EB AM'!A88,'CHP EB'!$L$2:$L$384,1)</f>
        <v>0</v>
      </c>
      <c r="E88" t="str">
        <f>IF(B88="holiday",B88,IF(B88="weekend",B88,IF(D88&gt;parameters!$B$7,"incident","non-incident")))</f>
        <v>non-incident</v>
      </c>
      <c r="F88" t="str">
        <f t="shared" si="4"/>
        <v>regular</v>
      </c>
      <c r="G88">
        <f>SUMIFS('CHP EB'!$L$2:$L$384,'CHP EB'!$A$2:$A$384,'EB AM'!A88)</f>
        <v>0</v>
      </c>
    </row>
    <row r="89" spans="1:7" x14ac:dyDescent="0.25">
      <c r="A89" s="36">
        <f>PeMS!B90</f>
        <v>41727</v>
      </c>
      <c r="B89" t="str">
        <f>PeMS!E90</f>
        <v>weekend</v>
      </c>
      <c r="C89" t="str">
        <f t="shared" si="3"/>
        <v>weekend</v>
      </c>
      <c r="D89">
        <f>SUMIFS('CHP EB'!$G$2:$G$384,'CHP EB'!$A$2:$A$384,'EB AM'!A89,'CHP EB'!$L$2:$L$384,1)</f>
        <v>0</v>
      </c>
      <c r="E89" t="str">
        <f>IF(B89="holiday",B89,IF(B89="weekend",B89,IF(D89&gt;parameters!$B$7,"incident","non-incident")))</f>
        <v>weekend</v>
      </c>
      <c r="F89" t="str">
        <f t="shared" si="4"/>
        <v>weekend</v>
      </c>
      <c r="G89">
        <f>SUMIFS('CHP EB'!$L$2:$L$384,'CHP EB'!$A$2:$A$384,'EB AM'!A89)</f>
        <v>0</v>
      </c>
    </row>
    <row r="90" spans="1:7" x14ac:dyDescent="0.25">
      <c r="A90" s="36">
        <f>PeMS!B91</f>
        <v>41728</v>
      </c>
      <c r="B90" t="str">
        <f>PeMS!E91</f>
        <v>weekend</v>
      </c>
      <c r="C90" t="str">
        <f t="shared" si="3"/>
        <v>weekend</v>
      </c>
      <c r="D90">
        <f>SUMIFS('CHP EB'!$G$2:$G$384,'CHP EB'!$A$2:$A$384,'EB AM'!A90,'CHP EB'!$L$2:$L$384,1)</f>
        <v>0</v>
      </c>
      <c r="E90" t="str">
        <f>IF(B90="holiday",B90,IF(B90="weekend",B90,IF(D90&gt;parameters!$B$7,"incident","non-incident")))</f>
        <v>weekend</v>
      </c>
      <c r="F90" t="str">
        <f t="shared" si="4"/>
        <v>weekend</v>
      </c>
      <c r="G90">
        <f>SUMIFS('CHP EB'!$L$2:$L$384,'CHP EB'!$A$2:$A$384,'EB AM'!A90)</f>
        <v>0</v>
      </c>
    </row>
    <row r="91" spans="1:7" x14ac:dyDescent="0.25">
      <c r="A91" s="36">
        <f>PeMS!B92</f>
        <v>41729</v>
      </c>
      <c r="B91" t="str">
        <f>PeMS!E92</f>
        <v>holiday</v>
      </c>
      <c r="C91" t="str">
        <f t="shared" si="3"/>
        <v>holiday</v>
      </c>
      <c r="D91">
        <f>SUMIFS('CHP EB'!$G$2:$G$384,'CHP EB'!$A$2:$A$384,'EB AM'!A91,'CHP EB'!$L$2:$L$384,1)</f>
        <v>0</v>
      </c>
      <c r="E91" t="str">
        <f>IF(B91="holiday",B91,IF(B91="weekend",B91,IF(D91&gt;parameters!$B$7,"incident","non-incident")))</f>
        <v>holiday</v>
      </c>
      <c r="F91" t="str">
        <f t="shared" si="4"/>
        <v>holiday</v>
      </c>
      <c r="G91">
        <f>SUMIFS('CHP EB'!$L$2:$L$384,'CHP EB'!$A$2:$A$384,'EB AM'!A91)</f>
        <v>0</v>
      </c>
    </row>
    <row r="92" spans="1:7" x14ac:dyDescent="0.25">
      <c r="A92" s="36">
        <f>PeMS!B93</f>
        <v>41730</v>
      </c>
      <c r="B92" t="str">
        <f>PeMS!E93</f>
        <v>bad data</v>
      </c>
      <c r="C92" t="str">
        <f t="shared" si="3"/>
        <v>other</v>
      </c>
      <c r="D92">
        <f>SUMIFS('CHP EB'!$G$2:$G$384,'CHP EB'!$A$2:$A$384,'EB AM'!A92,'CHP EB'!$L$2:$L$384,1)</f>
        <v>0</v>
      </c>
      <c r="E92" t="str">
        <f>IF(B92="holiday",B92,IF(B92="weekend",B92,IF(D92&gt;parameters!$B$7,"incident","non-incident")))</f>
        <v>non-incident</v>
      </c>
      <c r="F92" t="str">
        <f t="shared" si="4"/>
        <v>bad data</v>
      </c>
      <c r="G92">
        <f>SUMIFS('CHP EB'!$L$2:$L$384,'CHP EB'!$A$2:$A$384,'EB AM'!A92)</f>
        <v>0</v>
      </c>
    </row>
    <row r="93" spans="1:7" x14ac:dyDescent="0.25">
      <c r="A93" s="36">
        <f>PeMS!B94</f>
        <v>41731</v>
      </c>
      <c r="B93" t="str">
        <f>PeMS!E94</f>
        <v>incident</v>
      </c>
      <c r="C93" t="str">
        <f t="shared" si="3"/>
        <v>incident</v>
      </c>
      <c r="D93">
        <f>SUMIFS('CHP EB'!$G$2:$G$384,'CHP EB'!$A$2:$A$384,'EB AM'!A93,'CHP EB'!$L$2:$L$384,1)</f>
        <v>397</v>
      </c>
      <c r="E93" t="str">
        <f>IF(B93="holiday",B93,IF(B93="weekend",B93,IF(D93&gt;parameters!$B$7,"incident","non-incident")))</f>
        <v>incident</v>
      </c>
      <c r="F93" t="str">
        <f t="shared" si="4"/>
        <v>incident</v>
      </c>
      <c r="G93">
        <f>SUMIFS('CHP EB'!$L$2:$L$384,'CHP EB'!$A$2:$A$384,'EB AM'!A93)</f>
        <v>2</v>
      </c>
    </row>
    <row r="94" spans="1:7" x14ac:dyDescent="0.25">
      <c r="A94" s="36">
        <f>PeMS!B95</f>
        <v>41732</v>
      </c>
      <c r="B94" t="str">
        <f>PeMS!E95</f>
        <v>regular</v>
      </c>
      <c r="C94" t="str">
        <f t="shared" si="3"/>
        <v>regular</v>
      </c>
      <c r="D94">
        <f>SUMIFS('CHP EB'!$G$2:$G$384,'CHP EB'!$A$2:$A$384,'EB AM'!A94,'CHP EB'!$L$2:$L$384,1)</f>
        <v>0</v>
      </c>
      <c r="E94" t="str">
        <f>IF(B94="holiday",B94,IF(B94="weekend",B94,IF(D94&gt;parameters!$B$7,"incident","non-incident")))</f>
        <v>non-incident</v>
      </c>
      <c r="F94" t="str">
        <f t="shared" si="4"/>
        <v>regular</v>
      </c>
      <c r="G94">
        <f>SUMIFS('CHP EB'!$L$2:$L$384,'CHP EB'!$A$2:$A$384,'EB AM'!A94)</f>
        <v>0</v>
      </c>
    </row>
    <row r="95" spans="1:7" x14ac:dyDescent="0.25">
      <c r="A95" s="36">
        <f>PeMS!B96</f>
        <v>41733</v>
      </c>
      <c r="B95" t="str">
        <f>PeMS!E96</f>
        <v>regular</v>
      </c>
      <c r="C95" t="str">
        <f t="shared" si="3"/>
        <v>regular</v>
      </c>
      <c r="D95">
        <f>SUMIFS('CHP EB'!$G$2:$G$384,'CHP EB'!$A$2:$A$384,'EB AM'!A95,'CHP EB'!$L$2:$L$384,1)</f>
        <v>0</v>
      </c>
      <c r="E95" t="str">
        <f>IF(B95="holiday",B95,IF(B95="weekend",B95,IF(D95&gt;parameters!$B$7,"incident","non-incident")))</f>
        <v>non-incident</v>
      </c>
      <c r="F95" t="str">
        <f t="shared" si="4"/>
        <v>regular</v>
      </c>
      <c r="G95">
        <f>SUMIFS('CHP EB'!$L$2:$L$384,'CHP EB'!$A$2:$A$384,'EB AM'!A95)</f>
        <v>0</v>
      </c>
    </row>
    <row r="96" spans="1:7" x14ac:dyDescent="0.25">
      <c r="A96" s="36">
        <f>PeMS!B97</f>
        <v>41734</v>
      </c>
      <c r="B96" t="str">
        <f>PeMS!E97</f>
        <v>weekend</v>
      </c>
      <c r="C96" t="str">
        <f t="shared" si="3"/>
        <v>weekend</v>
      </c>
      <c r="D96">
        <f>SUMIFS('CHP EB'!$G$2:$G$384,'CHP EB'!$A$2:$A$384,'EB AM'!A96,'CHP EB'!$L$2:$L$384,1)</f>
        <v>0</v>
      </c>
      <c r="E96" t="str">
        <f>IF(B96="holiday",B96,IF(B96="weekend",B96,IF(D96&gt;parameters!$B$7,"incident","non-incident")))</f>
        <v>weekend</v>
      </c>
      <c r="F96" t="str">
        <f t="shared" si="4"/>
        <v>weekend</v>
      </c>
      <c r="G96">
        <f>SUMIFS('CHP EB'!$L$2:$L$384,'CHP EB'!$A$2:$A$384,'EB AM'!A96)</f>
        <v>0</v>
      </c>
    </row>
    <row r="97" spans="1:7" x14ac:dyDescent="0.25">
      <c r="A97" s="36">
        <f>PeMS!B98</f>
        <v>41735</v>
      </c>
      <c r="B97" t="str">
        <f>PeMS!E98</f>
        <v>weekend</v>
      </c>
      <c r="C97" t="str">
        <f t="shared" si="3"/>
        <v>weekend</v>
      </c>
      <c r="D97">
        <f>SUMIFS('CHP EB'!$G$2:$G$384,'CHP EB'!$A$2:$A$384,'EB AM'!A97,'CHP EB'!$L$2:$L$384,1)</f>
        <v>0</v>
      </c>
      <c r="E97" t="str">
        <f>IF(B97="holiday",B97,IF(B97="weekend",B97,IF(D97&gt;parameters!$B$7,"incident","non-incident")))</f>
        <v>weekend</v>
      </c>
      <c r="F97" t="str">
        <f t="shared" si="4"/>
        <v>weekend</v>
      </c>
      <c r="G97">
        <f>SUMIFS('CHP EB'!$L$2:$L$384,'CHP EB'!$A$2:$A$384,'EB AM'!A97)</f>
        <v>0</v>
      </c>
    </row>
    <row r="98" spans="1:7" x14ac:dyDescent="0.25">
      <c r="A98" s="36">
        <f>PeMS!B99</f>
        <v>41736</v>
      </c>
      <c r="B98" t="str">
        <f>PeMS!E99</f>
        <v>regular</v>
      </c>
      <c r="C98" t="str">
        <f t="shared" si="3"/>
        <v>regular</v>
      </c>
      <c r="D98">
        <f>SUMIFS('CHP EB'!$G$2:$G$384,'CHP EB'!$A$2:$A$384,'EB AM'!A98,'CHP EB'!$L$2:$L$384,1)</f>
        <v>0</v>
      </c>
      <c r="E98" t="str">
        <f>IF(B98="holiday",B98,IF(B98="weekend",B98,IF(D98&gt;parameters!$B$7,"incident","non-incident")))</f>
        <v>non-incident</v>
      </c>
      <c r="F98" t="str">
        <f t="shared" si="4"/>
        <v>regular</v>
      </c>
      <c r="G98">
        <f>SUMIFS('CHP EB'!$L$2:$L$384,'CHP EB'!$A$2:$A$384,'EB AM'!A98)</f>
        <v>0</v>
      </c>
    </row>
    <row r="99" spans="1:7" x14ac:dyDescent="0.25">
      <c r="A99" s="36">
        <f>PeMS!B100</f>
        <v>41737</v>
      </c>
      <c r="B99" t="str">
        <f>PeMS!E100</f>
        <v>regular</v>
      </c>
      <c r="C99" t="str">
        <f t="shared" si="3"/>
        <v>regular</v>
      </c>
      <c r="D99">
        <f>SUMIFS('CHP EB'!$G$2:$G$384,'CHP EB'!$A$2:$A$384,'EB AM'!A99,'CHP EB'!$L$2:$L$384,1)</f>
        <v>0</v>
      </c>
      <c r="E99" t="str">
        <f>IF(B99="holiday",B99,IF(B99="weekend",B99,IF(D99&gt;parameters!$B$7,"incident","non-incident")))</f>
        <v>non-incident</v>
      </c>
      <c r="F99" t="str">
        <f t="shared" si="4"/>
        <v>regular</v>
      </c>
      <c r="G99">
        <f>SUMIFS('CHP EB'!$L$2:$L$384,'CHP EB'!$A$2:$A$384,'EB AM'!A99)</f>
        <v>0</v>
      </c>
    </row>
    <row r="100" spans="1:7" x14ac:dyDescent="0.25">
      <c r="A100" s="36">
        <f>PeMS!B101</f>
        <v>41738</v>
      </c>
      <c r="B100" t="str">
        <f>PeMS!E101</f>
        <v>regular</v>
      </c>
      <c r="C100" t="str">
        <f t="shared" si="3"/>
        <v>regular</v>
      </c>
      <c r="D100">
        <f>SUMIFS('CHP EB'!$G$2:$G$384,'CHP EB'!$A$2:$A$384,'EB AM'!A100,'CHP EB'!$L$2:$L$384,1)</f>
        <v>0</v>
      </c>
      <c r="E100" t="str">
        <f>IF(B100="holiday",B100,IF(B100="weekend",B100,IF(D100&gt;parameters!$B$7,"incident","non-incident")))</f>
        <v>non-incident</v>
      </c>
      <c r="F100" t="str">
        <f t="shared" si="4"/>
        <v>regular</v>
      </c>
      <c r="G100">
        <f>SUMIFS('CHP EB'!$L$2:$L$384,'CHP EB'!$A$2:$A$384,'EB AM'!A100)</f>
        <v>0</v>
      </c>
    </row>
    <row r="101" spans="1:7" x14ac:dyDescent="0.25">
      <c r="A101" s="36">
        <f>PeMS!B102</f>
        <v>41739</v>
      </c>
      <c r="B101" t="str">
        <f>PeMS!E102</f>
        <v>incident</v>
      </c>
      <c r="C101" t="str">
        <f t="shared" si="3"/>
        <v>incident</v>
      </c>
      <c r="D101">
        <f>SUMIFS('CHP EB'!$G$2:$G$384,'CHP EB'!$A$2:$A$384,'EB AM'!A101,'CHP EB'!$L$2:$L$384,1)</f>
        <v>0</v>
      </c>
      <c r="E101" t="str">
        <f>IF(B101="holiday",B101,IF(B101="weekend",B101,IF(D101&gt;parameters!$B$7,"incident","non-incident")))</f>
        <v>non-incident</v>
      </c>
      <c r="F101" t="str">
        <f t="shared" si="4"/>
        <v>incident</v>
      </c>
      <c r="G101">
        <f>SUMIFS('CHP EB'!$L$2:$L$384,'CHP EB'!$A$2:$A$384,'EB AM'!A101)</f>
        <v>1</v>
      </c>
    </row>
    <row r="102" spans="1:7" x14ac:dyDescent="0.25">
      <c r="A102" s="36">
        <f>PeMS!B103</f>
        <v>41740</v>
      </c>
      <c r="B102" t="str">
        <f>PeMS!E103</f>
        <v>regular</v>
      </c>
      <c r="C102" t="str">
        <f t="shared" si="3"/>
        <v>regular</v>
      </c>
      <c r="D102">
        <f>SUMIFS('CHP EB'!$G$2:$G$384,'CHP EB'!$A$2:$A$384,'EB AM'!A102,'CHP EB'!$L$2:$L$384,1)</f>
        <v>52</v>
      </c>
      <c r="E102" t="str">
        <f>IF(B102="holiday",B102,IF(B102="weekend",B102,IF(D102&gt;parameters!$B$7,"incident","non-incident")))</f>
        <v>incident</v>
      </c>
      <c r="F102" t="str">
        <f t="shared" si="4"/>
        <v>incident</v>
      </c>
      <c r="G102">
        <f>SUMIFS('CHP EB'!$L$2:$L$384,'CHP EB'!$A$2:$A$384,'EB AM'!A102)</f>
        <v>1</v>
      </c>
    </row>
    <row r="103" spans="1:7" x14ac:dyDescent="0.25">
      <c r="A103" s="36">
        <f>PeMS!B104</f>
        <v>41741</v>
      </c>
      <c r="B103" t="str">
        <f>PeMS!E104</f>
        <v>weekend</v>
      </c>
      <c r="C103" t="str">
        <f t="shared" si="3"/>
        <v>weekend</v>
      </c>
      <c r="D103">
        <f>SUMIFS('CHP EB'!$G$2:$G$384,'CHP EB'!$A$2:$A$384,'EB AM'!A103,'CHP EB'!$L$2:$L$384,1)</f>
        <v>0</v>
      </c>
      <c r="E103" t="str">
        <f>IF(B103="holiday",B103,IF(B103="weekend",B103,IF(D103&gt;parameters!$B$7,"incident","non-incident")))</f>
        <v>weekend</v>
      </c>
      <c r="F103" t="str">
        <f t="shared" si="4"/>
        <v>weekend</v>
      </c>
      <c r="G103">
        <f>SUMIFS('CHP EB'!$L$2:$L$384,'CHP EB'!$A$2:$A$384,'EB AM'!A103)</f>
        <v>0</v>
      </c>
    </row>
    <row r="104" spans="1:7" x14ac:dyDescent="0.25">
      <c r="A104" s="36">
        <f>PeMS!B105</f>
        <v>41742</v>
      </c>
      <c r="B104" t="str">
        <f>PeMS!E105</f>
        <v>weekend</v>
      </c>
      <c r="C104" t="str">
        <f t="shared" si="3"/>
        <v>weekend</v>
      </c>
      <c r="D104">
        <f>SUMIFS('CHP EB'!$G$2:$G$384,'CHP EB'!$A$2:$A$384,'EB AM'!A104,'CHP EB'!$L$2:$L$384,1)</f>
        <v>0</v>
      </c>
      <c r="E104" t="str">
        <f>IF(B104="holiday",B104,IF(B104="weekend",B104,IF(D104&gt;parameters!$B$7,"incident","non-incident")))</f>
        <v>weekend</v>
      </c>
      <c r="F104" t="str">
        <f t="shared" si="4"/>
        <v>weekend</v>
      </c>
      <c r="G104">
        <f>SUMIFS('CHP EB'!$L$2:$L$384,'CHP EB'!$A$2:$A$384,'EB AM'!A104)</f>
        <v>0</v>
      </c>
    </row>
    <row r="105" spans="1:7" x14ac:dyDescent="0.25">
      <c r="A105" s="36">
        <f>PeMS!B106</f>
        <v>41743</v>
      </c>
      <c r="B105" t="str">
        <f>PeMS!E106</f>
        <v>incident</v>
      </c>
      <c r="C105" t="str">
        <f t="shared" si="3"/>
        <v>incident</v>
      </c>
      <c r="D105">
        <f>SUMIFS('CHP EB'!$G$2:$G$384,'CHP EB'!$A$2:$A$384,'EB AM'!A105,'CHP EB'!$L$2:$L$384,1)</f>
        <v>0</v>
      </c>
      <c r="E105" t="str">
        <f>IF(B105="holiday",B105,IF(B105="weekend",B105,IF(D105&gt;parameters!$B$7,"incident","non-incident")))</f>
        <v>non-incident</v>
      </c>
      <c r="F105" t="str">
        <f t="shared" si="4"/>
        <v>incident</v>
      </c>
      <c r="G105">
        <f>SUMIFS('CHP EB'!$L$2:$L$384,'CHP EB'!$A$2:$A$384,'EB AM'!A105)</f>
        <v>0</v>
      </c>
    </row>
    <row r="106" spans="1:7" x14ac:dyDescent="0.25">
      <c r="A106" s="36">
        <f>PeMS!B107</f>
        <v>41744</v>
      </c>
      <c r="B106" t="str">
        <f>PeMS!E107</f>
        <v>regular</v>
      </c>
      <c r="C106" t="str">
        <f t="shared" si="3"/>
        <v>regular</v>
      </c>
      <c r="D106">
        <f>SUMIFS('CHP EB'!$G$2:$G$384,'CHP EB'!$A$2:$A$384,'EB AM'!A106,'CHP EB'!$L$2:$L$384,1)</f>
        <v>0</v>
      </c>
      <c r="E106" t="str">
        <f>IF(B106="holiday",B106,IF(B106="weekend",B106,IF(D106&gt;parameters!$B$7,"incident","non-incident")))</f>
        <v>non-incident</v>
      </c>
      <c r="F106" t="str">
        <f t="shared" si="4"/>
        <v>regular</v>
      </c>
      <c r="G106">
        <f>SUMIFS('CHP EB'!$L$2:$L$384,'CHP EB'!$A$2:$A$384,'EB AM'!A106)</f>
        <v>0</v>
      </c>
    </row>
    <row r="107" spans="1:7" x14ac:dyDescent="0.25">
      <c r="A107" s="36">
        <f>PeMS!B108</f>
        <v>41745</v>
      </c>
      <c r="B107" t="str">
        <f>PeMS!E108</f>
        <v>regular</v>
      </c>
      <c r="C107" t="str">
        <f t="shared" si="3"/>
        <v>regular</v>
      </c>
      <c r="D107">
        <f>SUMIFS('CHP EB'!$G$2:$G$384,'CHP EB'!$A$2:$A$384,'EB AM'!A107,'CHP EB'!$L$2:$L$384,1)</f>
        <v>0</v>
      </c>
      <c r="E107" t="str">
        <f>IF(B107="holiday",B107,IF(B107="weekend",B107,IF(D107&gt;parameters!$B$7,"incident","non-incident")))</f>
        <v>non-incident</v>
      </c>
      <c r="F107" t="str">
        <f t="shared" si="4"/>
        <v>regular</v>
      </c>
      <c r="G107">
        <f>SUMIFS('CHP EB'!$L$2:$L$384,'CHP EB'!$A$2:$A$384,'EB AM'!A107)</f>
        <v>0</v>
      </c>
    </row>
    <row r="108" spans="1:7" x14ac:dyDescent="0.25">
      <c r="A108" s="36">
        <f>PeMS!B109</f>
        <v>41746</v>
      </c>
      <c r="B108" t="str">
        <f>PeMS!E109</f>
        <v>regular</v>
      </c>
      <c r="C108" t="str">
        <f t="shared" si="3"/>
        <v>regular</v>
      </c>
      <c r="D108">
        <f>SUMIFS('CHP EB'!$G$2:$G$384,'CHP EB'!$A$2:$A$384,'EB AM'!A108,'CHP EB'!$L$2:$L$384,1)</f>
        <v>36</v>
      </c>
      <c r="E108" t="str">
        <f>IF(B108="holiday",B108,IF(B108="weekend",B108,IF(D108&gt;parameters!$B$7,"incident","non-incident")))</f>
        <v>incident</v>
      </c>
      <c r="F108" t="str">
        <f t="shared" si="4"/>
        <v>incident</v>
      </c>
      <c r="G108">
        <f>SUMIFS('CHP EB'!$L$2:$L$384,'CHP EB'!$A$2:$A$384,'EB AM'!A108)</f>
        <v>1</v>
      </c>
    </row>
    <row r="109" spans="1:7" x14ac:dyDescent="0.25">
      <c r="A109" s="36">
        <f>PeMS!B110</f>
        <v>41747</v>
      </c>
      <c r="B109" t="str">
        <f>PeMS!E110</f>
        <v>holiday</v>
      </c>
      <c r="C109" t="str">
        <f t="shared" si="3"/>
        <v>holiday</v>
      </c>
      <c r="D109">
        <f>SUMIFS('CHP EB'!$G$2:$G$384,'CHP EB'!$A$2:$A$384,'EB AM'!A109,'CHP EB'!$L$2:$L$384,1)</f>
        <v>0</v>
      </c>
      <c r="E109" t="str">
        <f>IF(B109="holiday",B109,IF(B109="weekend",B109,IF(D109&gt;parameters!$B$7,"incident","non-incident")))</f>
        <v>holiday</v>
      </c>
      <c r="F109" t="str">
        <f t="shared" si="4"/>
        <v>holiday</v>
      </c>
      <c r="G109">
        <f>SUMIFS('CHP EB'!$L$2:$L$384,'CHP EB'!$A$2:$A$384,'EB AM'!A109)</f>
        <v>1</v>
      </c>
    </row>
    <row r="110" spans="1:7" x14ac:dyDescent="0.25">
      <c r="A110" s="36">
        <f>PeMS!B111</f>
        <v>41748</v>
      </c>
      <c r="B110" t="str">
        <f>PeMS!E111</f>
        <v>weekend</v>
      </c>
      <c r="C110" t="str">
        <f t="shared" si="3"/>
        <v>weekend</v>
      </c>
      <c r="D110">
        <f>SUMIFS('CHP EB'!$G$2:$G$384,'CHP EB'!$A$2:$A$384,'EB AM'!A110,'CHP EB'!$L$2:$L$384,1)</f>
        <v>0</v>
      </c>
      <c r="E110" t="str">
        <f>IF(B110="holiday",B110,IF(B110="weekend",B110,IF(D110&gt;parameters!$B$7,"incident","non-incident")))</f>
        <v>weekend</v>
      </c>
      <c r="F110" t="str">
        <f t="shared" si="4"/>
        <v>weekend</v>
      </c>
      <c r="G110">
        <f>SUMIFS('CHP EB'!$L$2:$L$384,'CHP EB'!$A$2:$A$384,'EB AM'!A110)</f>
        <v>0</v>
      </c>
    </row>
    <row r="111" spans="1:7" x14ac:dyDescent="0.25">
      <c r="A111" s="36">
        <f>PeMS!B112</f>
        <v>41749</v>
      </c>
      <c r="B111" t="str">
        <f>PeMS!E112</f>
        <v>weekend</v>
      </c>
      <c r="C111" t="str">
        <f t="shared" si="3"/>
        <v>weekend</v>
      </c>
      <c r="D111">
        <f>SUMIFS('CHP EB'!$G$2:$G$384,'CHP EB'!$A$2:$A$384,'EB AM'!A111,'CHP EB'!$L$2:$L$384,1)</f>
        <v>0</v>
      </c>
      <c r="E111" t="str">
        <f>IF(B111="holiday",B111,IF(B111="weekend",B111,IF(D111&gt;parameters!$B$7,"incident","non-incident")))</f>
        <v>weekend</v>
      </c>
      <c r="F111" t="str">
        <f t="shared" si="4"/>
        <v>weekend</v>
      </c>
      <c r="G111">
        <f>SUMIFS('CHP EB'!$L$2:$L$384,'CHP EB'!$A$2:$A$384,'EB AM'!A111)</f>
        <v>0</v>
      </c>
    </row>
    <row r="112" spans="1:7" x14ac:dyDescent="0.25">
      <c r="A112" s="36">
        <f>PeMS!B113</f>
        <v>41750</v>
      </c>
      <c r="B112" t="str">
        <f>PeMS!E113</f>
        <v>holiday</v>
      </c>
      <c r="C112" t="str">
        <f t="shared" si="3"/>
        <v>holiday</v>
      </c>
      <c r="D112">
        <f>SUMIFS('CHP EB'!$G$2:$G$384,'CHP EB'!$A$2:$A$384,'EB AM'!A112,'CHP EB'!$L$2:$L$384,1)</f>
        <v>0</v>
      </c>
      <c r="E112" t="str">
        <f>IF(B112="holiday",B112,IF(B112="weekend",B112,IF(D112&gt;parameters!$B$7,"incident","non-incident")))</f>
        <v>holiday</v>
      </c>
      <c r="F112" t="str">
        <f t="shared" si="4"/>
        <v>holiday</v>
      </c>
      <c r="G112">
        <f>SUMIFS('CHP EB'!$L$2:$L$384,'CHP EB'!$A$2:$A$384,'EB AM'!A112)</f>
        <v>0</v>
      </c>
    </row>
    <row r="113" spans="1:7" x14ac:dyDescent="0.25">
      <c r="A113" s="36">
        <f>PeMS!B114</f>
        <v>41751</v>
      </c>
      <c r="B113" t="str">
        <f>PeMS!E114</f>
        <v>regular</v>
      </c>
      <c r="C113" t="str">
        <f t="shared" si="3"/>
        <v>regular</v>
      </c>
      <c r="D113">
        <f>SUMIFS('CHP EB'!$G$2:$G$384,'CHP EB'!$A$2:$A$384,'EB AM'!A113,'CHP EB'!$L$2:$L$384,1)</f>
        <v>0</v>
      </c>
      <c r="E113" t="str">
        <f>IF(B113="holiday",B113,IF(B113="weekend",B113,IF(D113&gt;parameters!$B$7,"incident","non-incident")))</f>
        <v>non-incident</v>
      </c>
      <c r="F113" t="str">
        <f t="shared" si="4"/>
        <v>regular</v>
      </c>
      <c r="G113">
        <f>SUMIFS('CHP EB'!$L$2:$L$384,'CHP EB'!$A$2:$A$384,'EB AM'!A113)</f>
        <v>0</v>
      </c>
    </row>
    <row r="114" spans="1:7" x14ac:dyDescent="0.25">
      <c r="A114" s="36">
        <f>PeMS!B115</f>
        <v>41752</v>
      </c>
      <c r="B114" t="str">
        <f>PeMS!E115</f>
        <v>regular</v>
      </c>
      <c r="C114" t="str">
        <f t="shared" si="3"/>
        <v>regular</v>
      </c>
      <c r="D114">
        <f>SUMIFS('CHP EB'!$G$2:$G$384,'CHP EB'!$A$2:$A$384,'EB AM'!A114,'CHP EB'!$L$2:$L$384,1)</f>
        <v>0</v>
      </c>
      <c r="E114" t="str">
        <f>IF(B114="holiday",B114,IF(B114="weekend",B114,IF(D114&gt;parameters!$B$7,"incident","non-incident")))</f>
        <v>non-incident</v>
      </c>
      <c r="F114" t="str">
        <f t="shared" si="4"/>
        <v>regular</v>
      </c>
      <c r="G114">
        <f>SUMIFS('CHP EB'!$L$2:$L$384,'CHP EB'!$A$2:$A$384,'EB AM'!A114)</f>
        <v>0</v>
      </c>
    </row>
    <row r="115" spans="1:7" x14ac:dyDescent="0.25">
      <c r="A115" s="36">
        <f>PeMS!B116</f>
        <v>41753</v>
      </c>
      <c r="B115" t="str">
        <f>PeMS!E116</f>
        <v>regular</v>
      </c>
      <c r="C115" t="str">
        <f t="shared" si="3"/>
        <v>regular</v>
      </c>
      <c r="D115">
        <f>SUMIFS('CHP EB'!$G$2:$G$384,'CHP EB'!$A$2:$A$384,'EB AM'!A115,'CHP EB'!$L$2:$L$384,1)</f>
        <v>0</v>
      </c>
      <c r="E115" t="str">
        <f>IF(B115="holiday",B115,IF(B115="weekend",B115,IF(D115&gt;parameters!$B$7,"incident","non-incident")))</f>
        <v>non-incident</v>
      </c>
      <c r="F115" t="str">
        <f t="shared" si="4"/>
        <v>regular</v>
      </c>
      <c r="G115">
        <f>SUMIFS('CHP EB'!$L$2:$L$384,'CHP EB'!$A$2:$A$384,'EB AM'!A115)</f>
        <v>0</v>
      </c>
    </row>
    <row r="116" spans="1:7" x14ac:dyDescent="0.25">
      <c r="A116" s="36">
        <f>PeMS!B117</f>
        <v>41754</v>
      </c>
      <c r="B116" t="str">
        <f>PeMS!E117</f>
        <v>regular</v>
      </c>
      <c r="C116" t="str">
        <f t="shared" si="3"/>
        <v>regular</v>
      </c>
      <c r="D116">
        <f>SUMIFS('CHP EB'!$G$2:$G$384,'CHP EB'!$A$2:$A$384,'EB AM'!A116,'CHP EB'!$L$2:$L$384,1)</f>
        <v>0</v>
      </c>
      <c r="E116" t="str">
        <f>IF(B116="holiday",B116,IF(B116="weekend",B116,IF(D116&gt;parameters!$B$7,"incident","non-incident")))</f>
        <v>non-incident</v>
      </c>
      <c r="F116" t="str">
        <f t="shared" si="4"/>
        <v>regular</v>
      </c>
      <c r="G116">
        <f>SUMIFS('CHP EB'!$L$2:$L$384,'CHP EB'!$A$2:$A$384,'EB AM'!A116)</f>
        <v>0</v>
      </c>
    </row>
    <row r="117" spans="1:7" x14ac:dyDescent="0.25">
      <c r="A117" s="36">
        <f>PeMS!B118</f>
        <v>41755</v>
      </c>
      <c r="B117" t="str">
        <f>PeMS!E118</f>
        <v>weekend</v>
      </c>
      <c r="C117" t="str">
        <f t="shared" si="3"/>
        <v>weekend</v>
      </c>
      <c r="D117">
        <f>SUMIFS('CHP EB'!$G$2:$G$384,'CHP EB'!$A$2:$A$384,'EB AM'!A117,'CHP EB'!$L$2:$L$384,1)</f>
        <v>0</v>
      </c>
      <c r="E117" t="str">
        <f>IF(B117="holiday",B117,IF(B117="weekend",B117,IF(D117&gt;parameters!$B$7,"incident","non-incident")))</f>
        <v>weekend</v>
      </c>
      <c r="F117" t="str">
        <f t="shared" si="4"/>
        <v>weekend</v>
      </c>
      <c r="G117">
        <f>SUMIFS('CHP EB'!$L$2:$L$384,'CHP EB'!$A$2:$A$384,'EB AM'!A117)</f>
        <v>0</v>
      </c>
    </row>
    <row r="118" spans="1:7" x14ac:dyDescent="0.25">
      <c r="A118" s="36">
        <f>PeMS!B119</f>
        <v>41756</v>
      </c>
      <c r="B118" t="str">
        <f>PeMS!E119</f>
        <v>weekend</v>
      </c>
      <c r="C118" t="str">
        <f t="shared" si="3"/>
        <v>weekend</v>
      </c>
      <c r="D118">
        <f>SUMIFS('CHP EB'!$G$2:$G$384,'CHP EB'!$A$2:$A$384,'EB AM'!A118,'CHP EB'!$L$2:$L$384,1)</f>
        <v>0</v>
      </c>
      <c r="E118" t="str">
        <f>IF(B118="holiday",B118,IF(B118="weekend",B118,IF(D118&gt;parameters!$B$7,"incident","non-incident")))</f>
        <v>weekend</v>
      </c>
      <c r="F118" t="str">
        <f t="shared" si="4"/>
        <v>weekend</v>
      </c>
      <c r="G118">
        <f>SUMIFS('CHP EB'!$L$2:$L$384,'CHP EB'!$A$2:$A$384,'EB AM'!A118)</f>
        <v>0</v>
      </c>
    </row>
    <row r="119" spans="1:7" x14ac:dyDescent="0.25">
      <c r="A119" s="36">
        <f>PeMS!B120</f>
        <v>41757</v>
      </c>
      <c r="B119" t="str">
        <f>PeMS!E120</f>
        <v>regular</v>
      </c>
      <c r="C119" t="str">
        <f t="shared" si="3"/>
        <v>regular</v>
      </c>
      <c r="D119">
        <f>SUMIFS('CHP EB'!$G$2:$G$384,'CHP EB'!$A$2:$A$384,'EB AM'!A119,'CHP EB'!$L$2:$L$384,1)</f>
        <v>0</v>
      </c>
      <c r="E119" t="str">
        <f>IF(B119="holiday",B119,IF(B119="weekend",B119,IF(D119&gt;parameters!$B$7,"incident","non-incident")))</f>
        <v>non-incident</v>
      </c>
      <c r="F119" t="str">
        <f t="shared" si="4"/>
        <v>regular</v>
      </c>
      <c r="G119">
        <f>SUMIFS('CHP EB'!$L$2:$L$384,'CHP EB'!$A$2:$A$384,'EB AM'!A119)</f>
        <v>0</v>
      </c>
    </row>
    <row r="120" spans="1:7" x14ac:dyDescent="0.25">
      <c r="A120" s="36">
        <f>PeMS!B121</f>
        <v>41758</v>
      </c>
      <c r="B120" t="str">
        <f>PeMS!E121</f>
        <v>regular</v>
      </c>
      <c r="C120" t="str">
        <f t="shared" si="3"/>
        <v>regular</v>
      </c>
      <c r="D120">
        <f>SUMIFS('CHP EB'!$G$2:$G$384,'CHP EB'!$A$2:$A$384,'EB AM'!A120,'CHP EB'!$L$2:$L$384,1)</f>
        <v>0</v>
      </c>
      <c r="E120" t="str">
        <f>IF(B120="holiday",B120,IF(B120="weekend",B120,IF(D120&gt;parameters!$B$7,"incident","non-incident")))</f>
        <v>non-incident</v>
      </c>
      <c r="F120" t="str">
        <f t="shared" si="4"/>
        <v>regular</v>
      </c>
      <c r="G120">
        <f>SUMIFS('CHP EB'!$L$2:$L$384,'CHP EB'!$A$2:$A$384,'EB AM'!A120)</f>
        <v>0</v>
      </c>
    </row>
    <row r="121" spans="1:7" x14ac:dyDescent="0.25">
      <c r="A121" s="36">
        <f>PeMS!B122</f>
        <v>41759</v>
      </c>
      <c r="B121" t="str">
        <f>PeMS!E122</f>
        <v>regular</v>
      </c>
      <c r="C121" t="str">
        <f t="shared" si="3"/>
        <v>regular</v>
      </c>
      <c r="D121">
        <f>SUMIFS('CHP EB'!$G$2:$G$384,'CHP EB'!$A$2:$A$384,'EB AM'!A121,'CHP EB'!$L$2:$L$384,1)</f>
        <v>0</v>
      </c>
      <c r="E121" t="str">
        <f>IF(B121="holiday",B121,IF(B121="weekend",B121,IF(D121&gt;parameters!$B$7,"incident","non-incident")))</f>
        <v>non-incident</v>
      </c>
      <c r="F121" t="str">
        <f t="shared" si="4"/>
        <v>regular</v>
      </c>
      <c r="G121">
        <f>SUMIFS('CHP EB'!$L$2:$L$384,'CHP EB'!$A$2:$A$384,'EB AM'!A121)</f>
        <v>0</v>
      </c>
    </row>
    <row r="122" spans="1:7" x14ac:dyDescent="0.25">
      <c r="A122" s="36">
        <f>PeMS!B123</f>
        <v>41760</v>
      </c>
      <c r="B122" t="str">
        <f>PeMS!E123</f>
        <v>regular</v>
      </c>
      <c r="C122" t="str">
        <f t="shared" si="3"/>
        <v>regular</v>
      </c>
      <c r="D122">
        <f>SUMIFS('CHP EB'!$G$2:$G$384,'CHP EB'!$A$2:$A$384,'EB AM'!A122,'CHP EB'!$L$2:$L$384,1)</f>
        <v>0</v>
      </c>
      <c r="E122" t="str">
        <f>IF(B122="holiday",B122,IF(B122="weekend",B122,IF(D122&gt;parameters!$B$7,"incident","non-incident")))</f>
        <v>non-incident</v>
      </c>
      <c r="F122" t="str">
        <f t="shared" si="4"/>
        <v>regular</v>
      </c>
      <c r="G122">
        <f>SUMIFS('CHP EB'!$L$2:$L$384,'CHP EB'!$A$2:$A$384,'EB AM'!A122)</f>
        <v>0</v>
      </c>
    </row>
    <row r="123" spans="1:7" x14ac:dyDescent="0.25">
      <c r="A123" s="36">
        <f>PeMS!B124</f>
        <v>41761</v>
      </c>
      <c r="B123" t="str">
        <f>PeMS!E124</f>
        <v>regular</v>
      </c>
      <c r="C123" t="str">
        <f t="shared" si="3"/>
        <v>regular</v>
      </c>
      <c r="D123">
        <f>SUMIFS('CHP EB'!$G$2:$G$384,'CHP EB'!$A$2:$A$384,'EB AM'!A123,'CHP EB'!$L$2:$L$384,1)</f>
        <v>0</v>
      </c>
      <c r="E123" t="str">
        <f>IF(B123="holiday",B123,IF(B123="weekend",B123,IF(D123&gt;parameters!$B$7,"incident","non-incident")))</f>
        <v>non-incident</v>
      </c>
      <c r="F123" t="str">
        <f t="shared" si="4"/>
        <v>regular</v>
      </c>
      <c r="G123">
        <f>SUMIFS('CHP EB'!$L$2:$L$384,'CHP EB'!$A$2:$A$384,'EB AM'!A123)</f>
        <v>0</v>
      </c>
    </row>
    <row r="124" spans="1:7" x14ac:dyDescent="0.25">
      <c r="A124" s="36">
        <f>PeMS!B125</f>
        <v>41762</v>
      </c>
      <c r="B124" t="str">
        <f>PeMS!E125</f>
        <v>weekend</v>
      </c>
      <c r="C124" t="str">
        <f t="shared" si="3"/>
        <v>weekend</v>
      </c>
      <c r="D124">
        <f>SUMIFS('CHP EB'!$G$2:$G$384,'CHP EB'!$A$2:$A$384,'EB AM'!A124,'CHP EB'!$L$2:$L$384,1)</f>
        <v>0</v>
      </c>
      <c r="E124" t="str">
        <f>IF(B124="holiday",B124,IF(B124="weekend",B124,IF(D124&gt;parameters!$B$7,"incident","non-incident")))</f>
        <v>weekend</v>
      </c>
      <c r="F124" t="str">
        <f t="shared" si="4"/>
        <v>weekend</v>
      </c>
      <c r="G124">
        <f>SUMIFS('CHP EB'!$L$2:$L$384,'CHP EB'!$A$2:$A$384,'EB AM'!A124)</f>
        <v>0</v>
      </c>
    </row>
    <row r="125" spans="1:7" x14ac:dyDescent="0.25">
      <c r="A125" s="36">
        <f>PeMS!B126</f>
        <v>41763</v>
      </c>
      <c r="B125" t="str">
        <f>PeMS!E126</f>
        <v>weekend</v>
      </c>
      <c r="C125" t="str">
        <f t="shared" si="3"/>
        <v>weekend</v>
      </c>
      <c r="D125">
        <f>SUMIFS('CHP EB'!$G$2:$G$384,'CHP EB'!$A$2:$A$384,'EB AM'!A125,'CHP EB'!$L$2:$L$384,1)</f>
        <v>0</v>
      </c>
      <c r="E125" t="str">
        <f>IF(B125="holiday",B125,IF(B125="weekend",B125,IF(D125&gt;parameters!$B$7,"incident","non-incident")))</f>
        <v>weekend</v>
      </c>
      <c r="F125" t="str">
        <f t="shared" si="4"/>
        <v>weekend</v>
      </c>
      <c r="G125">
        <f>SUMIFS('CHP EB'!$L$2:$L$384,'CHP EB'!$A$2:$A$384,'EB AM'!A125)</f>
        <v>0</v>
      </c>
    </row>
    <row r="126" spans="1:7" x14ac:dyDescent="0.25">
      <c r="A126" s="36">
        <f>PeMS!B127</f>
        <v>41764</v>
      </c>
      <c r="B126" t="str">
        <f>PeMS!E127</f>
        <v>regular</v>
      </c>
      <c r="C126" t="str">
        <f t="shared" si="3"/>
        <v>regular</v>
      </c>
      <c r="D126">
        <f>SUMIFS('CHP EB'!$G$2:$G$384,'CHP EB'!$A$2:$A$384,'EB AM'!A126,'CHP EB'!$L$2:$L$384,1)</f>
        <v>0</v>
      </c>
      <c r="E126" t="str">
        <f>IF(B126="holiday",B126,IF(B126="weekend",B126,IF(D126&gt;parameters!$B$7,"incident","non-incident")))</f>
        <v>non-incident</v>
      </c>
      <c r="F126" t="str">
        <f t="shared" si="4"/>
        <v>regular</v>
      </c>
      <c r="G126">
        <f>SUMIFS('CHP EB'!$L$2:$L$384,'CHP EB'!$A$2:$A$384,'EB AM'!A126)</f>
        <v>0</v>
      </c>
    </row>
    <row r="127" spans="1:7" x14ac:dyDescent="0.25">
      <c r="A127" s="36">
        <f>PeMS!B128</f>
        <v>41765</v>
      </c>
      <c r="B127" t="str">
        <f>PeMS!E128</f>
        <v>regular</v>
      </c>
      <c r="C127" t="str">
        <f t="shared" si="3"/>
        <v>regular</v>
      </c>
      <c r="D127">
        <f>SUMIFS('CHP EB'!$G$2:$G$384,'CHP EB'!$A$2:$A$384,'EB AM'!A127,'CHP EB'!$L$2:$L$384,1)</f>
        <v>0</v>
      </c>
      <c r="E127" t="str">
        <f>IF(B127="holiday",B127,IF(B127="weekend",B127,IF(D127&gt;parameters!$B$7,"incident","non-incident")))</f>
        <v>non-incident</v>
      </c>
      <c r="F127" t="str">
        <f t="shared" si="4"/>
        <v>regular</v>
      </c>
      <c r="G127">
        <f>SUMIFS('CHP EB'!$L$2:$L$384,'CHP EB'!$A$2:$A$384,'EB AM'!A127)</f>
        <v>0</v>
      </c>
    </row>
    <row r="128" spans="1:7" x14ac:dyDescent="0.25">
      <c r="A128" s="36">
        <f>PeMS!B129</f>
        <v>41766</v>
      </c>
      <c r="B128" t="str">
        <f>PeMS!E129</f>
        <v>regular</v>
      </c>
      <c r="C128" t="str">
        <f t="shared" si="3"/>
        <v>regular</v>
      </c>
      <c r="D128">
        <f>SUMIFS('CHP EB'!$G$2:$G$384,'CHP EB'!$A$2:$A$384,'EB AM'!A128,'CHP EB'!$L$2:$L$384,1)</f>
        <v>0</v>
      </c>
      <c r="E128" t="str">
        <f>IF(B128="holiday",B128,IF(B128="weekend",B128,IF(D128&gt;parameters!$B$7,"incident","non-incident")))</f>
        <v>non-incident</v>
      </c>
      <c r="F128" t="str">
        <f t="shared" si="4"/>
        <v>regular</v>
      </c>
      <c r="G128">
        <f>SUMIFS('CHP EB'!$L$2:$L$384,'CHP EB'!$A$2:$A$384,'EB AM'!A128)</f>
        <v>0</v>
      </c>
    </row>
    <row r="129" spans="1:7" x14ac:dyDescent="0.25">
      <c r="A129" s="36">
        <f>PeMS!B130</f>
        <v>41767</v>
      </c>
      <c r="B129" t="str">
        <f>PeMS!E130</f>
        <v>regular</v>
      </c>
      <c r="C129" t="str">
        <f t="shared" si="3"/>
        <v>regular</v>
      </c>
      <c r="D129">
        <f>SUMIFS('CHP EB'!$G$2:$G$384,'CHP EB'!$A$2:$A$384,'EB AM'!A129,'CHP EB'!$L$2:$L$384,1)</f>
        <v>0</v>
      </c>
      <c r="E129" t="str">
        <f>IF(B129="holiday",B129,IF(B129="weekend",B129,IF(D129&gt;parameters!$B$7,"incident","non-incident")))</f>
        <v>non-incident</v>
      </c>
      <c r="F129" t="str">
        <f t="shared" si="4"/>
        <v>regular</v>
      </c>
      <c r="G129">
        <f>SUMIFS('CHP EB'!$L$2:$L$384,'CHP EB'!$A$2:$A$384,'EB AM'!A129)</f>
        <v>0</v>
      </c>
    </row>
    <row r="130" spans="1:7" x14ac:dyDescent="0.25">
      <c r="A130" s="36">
        <f>PeMS!B131</f>
        <v>41768</v>
      </c>
      <c r="B130" t="str">
        <f>PeMS!E131</f>
        <v>regular</v>
      </c>
      <c r="C130" t="str">
        <f t="shared" si="3"/>
        <v>regular</v>
      </c>
      <c r="D130">
        <f>SUMIFS('CHP EB'!$G$2:$G$384,'CHP EB'!$A$2:$A$384,'EB AM'!A130,'CHP EB'!$L$2:$L$384,1)</f>
        <v>0</v>
      </c>
      <c r="E130" t="str">
        <f>IF(B130="holiday",B130,IF(B130="weekend",B130,IF(D130&gt;parameters!$B$7,"incident","non-incident")))</f>
        <v>non-incident</v>
      </c>
      <c r="F130" t="str">
        <f t="shared" si="4"/>
        <v>regular</v>
      </c>
      <c r="G130">
        <f>SUMIFS('CHP EB'!$L$2:$L$384,'CHP EB'!$A$2:$A$384,'EB AM'!A130)</f>
        <v>0</v>
      </c>
    </row>
    <row r="131" spans="1:7" x14ac:dyDescent="0.25">
      <c r="A131" s="36">
        <f>PeMS!B132</f>
        <v>41769</v>
      </c>
      <c r="B131" t="str">
        <f>PeMS!E132</f>
        <v>weekend</v>
      </c>
      <c r="C131" t="str">
        <f t="shared" ref="C131:C152" si="5">IF(B131="bad data","other",IF(B131="no data","other",B131))</f>
        <v>weekend</v>
      </c>
      <c r="D131">
        <f>SUMIFS('CHP EB'!$G$2:$G$384,'CHP EB'!$A$2:$A$384,'EB AM'!A131,'CHP EB'!$L$2:$L$384,1)</f>
        <v>0</v>
      </c>
      <c r="E131" t="str">
        <f>IF(B131="holiday",B131,IF(B131="weekend",B131,IF(D131&gt;parameters!$B$7,"incident","non-incident")))</f>
        <v>weekend</v>
      </c>
      <c r="F131" t="str">
        <f t="shared" si="4"/>
        <v>weekend</v>
      </c>
      <c r="G131">
        <f>SUMIFS('CHP EB'!$L$2:$L$384,'CHP EB'!$A$2:$A$384,'EB AM'!A131)</f>
        <v>0</v>
      </c>
    </row>
    <row r="132" spans="1:7" x14ac:dyDescent="0.25">
      <c r="A132" s="36">
        <f>PeMS!B133</f>
        <v>41770</v>
      </c>
      <c r="B132" t="str">
        <f>PeMS!E133</f>
        <v>weekend</v>
      </c>
      <c r="C132" t="str">
        <f t="shared" si="5"/>
        <v>weekend</v>
      </c>
      <c r="D132">
        <f>SUMIFS('CHP EB'!$G$2:$G$384,'CHP EB'!$A$2:$A$384,'EB AM'!A132,'CHP EB'!$L$2:$L$384,1)</f>
        <v>0</v>
      </c>
      <c r="E132" t="str">
        <f>IF(B132="holiday",B132,IF(B132="weekend",B132,IF(D132&gt;parameters!$B$7,"incident","non-incident")))</f>
        <v>weekend</v>
      </c>
      <c r="F132" t="str">
        <f t="shared" si="4"/>
        <v>weekend</v>
      </c>
      <c r="G132">
        <f>SUMIFS('CHP EB'!$L$2:$L$384,'CHP EB'!$A$2:$A$384,'EB AM'!A132)</f>
        <v>0</v>
      </c>
    </row>
    <row r="133" spans="1:7" x14ac:dyDescent="0.25">
      <c r="A133" s="36">
        <f>PeMS!B134</f>
        <v>41771</v>
      </c>
      <c r="B133" t="str">
        <f>PeMS!E134</f>
        <v>regular</v>
      </c>
      <c r="C133" t="str">
        <f t="shared" si="5"/>
        <v>regular</v>
      </c>
      <c r="D133">
        <f>SUMIFS('CHP EB'!$G$2:$G$384,'CHP EB'!$A$2:$A$384,'EB AM'!A133,'CHP EB'!$L$2:$L$384,1)</f>
        <v>0</v>
      </c>
      <c r="E133" t="str">
        <f>IF(B133="holiday",B133,IF(B133="weekend",B133,IF(D133&gt;parameters!$B$7,"incident","non-incident")))</f>
        <v>non-incident</v>
      </c>
      <c r="F133" t="str">
        <f t="shared" ref="F133:F152" si="6">IF(E133="incident","incident",B133)</f>
        <v>regular</v>
      </c>
      <c r="G133">
        <f>SUMIFS('CHP EB'!$L$2:$L$384,'CHP EB'!$A$2:$A$384,'EB AM'!A133)</f>
        <v>0</v>
      </c>
    </row>
    <row r="134" spans="1:7" x14ac:dyDescent="0.25">
      <c r="A134" s="36">
        <f>PeMS!B135</f>
        <v>41772</v>
      </c>
      <c r="B134" t="str">
        <f>PeMS!E135</f>
        <v>regular</v>
      </c>
      <c r="C134" t="str">
        <f t="shared" si="5"/>
        <v>regular</v>
      </c>
      <c r="D134">
        <f>SUMIFS('CHP EB'!$G$2:$G$384,'CHP EB'!$A$2:$A$384,'EB AM'!A134,'CHP EB'!$L$2:$L$384,1)</f>
        <v>0</v>
      </c>
      <c r="E134" t="str">
        <f>IF(B134="holiday",B134,IF(B134="weekend",B134,IF(D134&gt;parameters!$B$7,"incident","non-incident")))</f>
        <v>non-incident</v>
      </c>
      <c r="F134" t="str">
        <f t="shared" si="6"/>
        <v>regular</v>
      </c>
      <c r="G134">
        <f>SUMIFS('CHP EB'!$L$2:$L$384,'CHP EB'!$A$2:$A$384,'EB AM'!A134)</f>
        <v>0</v>
      </c>
    </row>
    <row r="135" spans="1:7" x14ac:dyDescent="0.25">
      <c r="A135" s="36">
        <f>PeMS!B136</f>
        <v>41773</v>
      </c>
      <c r="B135" t="str">
        <f>PeMS!E136</f>
        <v>regular</v>
      </c>
      <c r="C135" t="str">
        <f t="shared" si="5"/>
        <v>regular</v>
      </c>
      <c r="D135">
        <f>SUMIFS('CHP EB'!$G$2:$G$384,'CHP EB'!$A$2:$A$384,'EB AM'!A135,'CHP EB'!$L$2:$L$384,1)</f>
        <v>0</v>
      </c>
      <c r="E135" t="str">
        <f>IF(B135="holiday",B135,IF(B135="weekend",B135,IF(D135&gt;parameters!$B$7,"incident","non-incident")))</f>
        <v>non-incident</v>
      </c>
      <c r="F135" t="str">
        <f t="shared" si="6"/>
        <v>regular</v>
      </c>
      <c r="G135">
        <f>SUMIFS('CHP EB'!$L$2:$L$384,'CHP EB'!$A$2:$A$384,'EB AM'!A135)</f>
        <v>1</v>
      </c>
    </row>
    <row r="136" spans="1:7" x14ac:dyDescent="0.25">
      <c r="A136" s="36">
        <f>PeMS!B137</f>
        <v>41774</v>
      </c>
      <c r="B136" t="str">
        <f>PeMS!E137</f>
        <v>regular</v>
      </c>
      <c r="C136" t="str">
        <f t="shared" si="5"/>
        <v>regular</v>
      </c>
      <c r="D136">
        <f>SUMIFS('CHP EB'!$G$2:$G$384,'CHP EB'!$A$2:$A$384,'EB AM'!A136,'CHP EB'!$L$2:$L$384,1)</f>
        <v>0</v>
      </c>
      <c r="E136" t="str">
        <f>IF(B136="holiday",B136,IF(B136="weekend",B136,IF(D136&gt;parameters!$B$7,"incident","non-incident")))</f>
        <v>non-incident</v>
      </c>
      <c r="F136" t="str">
        <f t="shared" si="6"/>
        <v>regular</v>
      </c>
      <c r="G136">
        <f>SUMIFS('CHP EB'!$L$2:$L$384,'CHP EB'!$A$2:$A$384,'EB AM'!A136)</f>
        <v>0</v>
      </c>
    </row>
    <row r="137" spans="1:7" x14ac:dyDescent="0.25">
      <c r="A137" s="36">
        <f>PeMS!B138</f>
        <v>41775</v>
      </c>
      <c r="B137" t="str">
        <f>PeMS!E138</f>
        <v>regular</v>
      </c>
      <c r="C137" t="str">
        <f t="shared" si="5"/>
        <v>regular</v>
      </c>
      <c r="D137">
        <f>SUMIFS('CHP EB'!$G$2:$G$384,'CHP EB'!$A$2:$A$384,'EB AM'!A137,'CHP EB'!$L$2:$L$384,1)</f>
        <v>0</v>
      </c>
      <c r="E137" t="str">
        <f>IF(B137="holiday",B137,IF(B137="weekend",B137,IF(D137&gt;parameters!$B$7,"incident","non-incident")))</f>
        <v>non-incident</v>
      </c>
      <c r="F137" t="str">
        <f t="shared" si="6"/>
        <v>regular</v>
      </c>
      <c r="G137">
        <f>SUMIFS('CHP EB'!$L$2:$L$384,'CHP EB'!$A$2:$A$384,'EB AM'!A137)</f>
        <v>1</v>
      </c>
    </row>
    <row r="138" spans="1:7" x14ac:dyDescent="0.25">
      <c r="A138" s="36">
        <f>PeMS!B139</f>
        <v>41776</v>
      </c>
      <c r="B138" t="str">
        <f>PeMS!E139</f>
        <v>weekend</v>
      </c>
      <c r="C138" t="str">
        <f t="shared" si="5"/>
        <v>weekend</v>
      </c>
      <c r="D138">
        <f>SUMIFS('CHP EB'!$G$2:$G$384,'CHP EB'!$A$2:$A$384,'EB AM'!A138,'CHP EB'!$L$2:$L$384,1)</f>
        <v>0</v>
      </c>
      <c r="E138" t="str">
        <f>IF(B138="holiday",B138,IF(B138="weekend",B138,IF(D138&gt;parameters!$B$7,"incident","non-incident")))</f>
        <v>weekend</v>
      </c>
      <c r="F138" t="str">
        <f t="shared" si="6"/>
        <v>weekend</v>
      </c>
      <c r="G138">
        <f>SUMIFS('CHP EB'!$L$2:$L$384,'CHP EB'!$A$2:$A$384,'EB AM'!A138)</f>
        <v>0</v>
      </c>
    </row>
    <row r="139" spans="1:7" x14ac:dyDescent="0.25">
      <c r="A139" s="36">
        <f>PeMS!B140</f>
        <v>41777</v>
      </c>
      <c r="B139" t="str">
        <f>PeMS!E140</f>
        <v>weekend</v>
      </c>
      <c r="C139" t="str">
        <f t="shared" si="5"/>
        <v>weekend</v>
      </c>
      <c r="D139">
        <f>SUMIFS('CHP EB'!$G$2:$G$384,'CHP EB'!$A$2:$A$384,'EB AM'!A139,'CHP EB'!$L$2:$L$384,1)</f>
        <v>0</v>
      </c>
      <c r="E139" t="str">
        <f>IF(B139="holiday",B139,IF(B139="weekend",B139,IF(D139&gt;parameters!$B$7,"incident","non-incident")))</f>
        <v>weekend</v>
      </c>
      <c r="F139" t="str">
        <f t="shared" si="6"/>
        <v>weekend</v>
      </c>
      <c r="G139">
        <f>SUMIFS('CHP EB'!$L$2:$L$384,'CHP EB'!$A$2:$A$384,'EB AM'!A139)</f>
        <v>0</v>
      </c>
    </row>
    <row r="140" spans="1:7" x14ac:dyDescent="0.25">
      <c r="A140" s="36">
        <f>PeMS!B141</f>
        <v>41778</v>
      </c>
      <c r="B140" t="str">
        <f>PeMS!E141</f>
        <v>regular</v>
      </c>
      <c r="C140" t="str">
        <f t="shared" si="5"/>
        <v>regular</v>
      </c>
      <c r="D140">
        <f>SUMIFS('CHP EB'!$G$2:$G$384,'CHP EB'!$A$2:$A$384,'EB AM'!A140,'CHP EB'!$L$2:$L$384,1)</f>
        <v>0</v>
      </c>
      <c r="E140" t="str">
        <f>IF(B140="holiday",B140,IF(B140="weekend",B140,IF(D140&gt;parameters!$B$7,"incident","non-incident")))</f>
        <v>non-incident</v>
      </c>
      <c r="F140" t="str">
        <f t="shared" si="6"/>
        <v>regular</v>
      </c>
      <c r="G140">
        <f>SUMIFS('CHP EB'!$L$2:$L$384,'CHP EB'!$A$2:$A$384,'EB AM'!A140)</f>
        <v>0</v>
      </c>
    </row>
    <row r="141" spans="1:7" x14ac:dyDescent="0.25">
      <c r="A141" s="36">
        <f>PeMS!B142</f>
        <v>41779</v>
      </c>
      <c r="B141" t="str">
        <f>PeMS!E142</f>
        <v>regular</v>
      </c>
      <c r="C141" t="str">
        <f t="shared" si="5"/>
        <v>regular</v>
      </c>
      <c r="D141">
        <f>SUMIFS('CHP EB'!$G$2:$G$384,'CHP EB'!$A$2:$A$384,'EB AM'!A141,'CHP EB'!$L$2:$L$384,1)</f>
        <v>46</v>
      </c>
      <c r="E141" t="str">
        <f>IF(B141="holiday",B141,IF(B141="weekend",B141,IF(D141&gt;parameters!$B$7,"incident","non-incident")))</f>
        <v>incident</v>
      </c>
      <c r="F141" t="str">
        <f t="shared" si="6"/>
        <v>incident</v>
      </c>
      <c r="G141">
        <f>SUMIFS('CHP EB'!$L$2:$L$384,'CHP EB'!$A$2:$A$384,'EB AM'!A141)</f>
        <v>1</v>
      </c>
    </row>
    <row r="142" spans="1:7" x14ac:dyDescent="0.25">
      <c r="A142" s="36">
        <f>PeMS!B143</f>
        <v>41780</v>
      </c>
      <c r="B142" t="str">
        <f>PeMS!E143</f>
        <v>NO DATA</v>
      </c>
      <c r="C142" t="str">
        <f t="shared" si="5"/>
        <v>other</v>
      </c>
      <c r="D142">
        <f>SUMIFS('CHP EB'!$G$2:$G$384,'CHP EB'!$A$2:$A$384,'EB AM'!A142,'CHP EB'!$L$2:$L$384,1)</f>
        <v>0</v>
      </c>
      <c r="E142" t="str">
        <f>IF(B142="holiday",B142,IF(B142="weekend",B142,IF(D142&gt;parameters!$B$7,"incident","non-incident")))</f>
        <v>non-incident</v>
      </c>
      <c r="F142" t="str">
        <f t="shared" si="6"/>
        <v>NO DATA</v>
      </c>
      <c r="G142">
        <f>SUMIFS('CHP EB'!$L$2:$L$384,'CHP EB'!$A$2:$A$384,'EB AM'!A142)</f>
        <v>0</v>
      </c>
    </row>
    <row r="143" spans="1:7" x14ac:dyDescent="0.25">
      <c r="A143" s="36">
        <f>PeMS!B144</f>
        <v>41781</v>
      </c>
      <c r="B143" t="str">
        <f>PeMS!E144</f>
        <v>NO DATA</v>
      </c>
      <c r="C143" t="str">
        <f t="shared" si="5"/>
        <v>other</v>
      </c>
      <c r="D143">
        <f>SUMIFS('CHP EB'!$G$2:$G$384,'CHP EB'!$A$2:$A$384,'EB AM'!A143,'CHP EB'!$L$2:$L$384,1)</f>
        <v>0</v>
      </c>
      <c r="E143" t="str">
        <f>IF(B143="holiday",B143,IF(B143="weekend",B143,IF(D143&gt;parameters!$B$7,"incident","non-incident")))</f>
        <v>non-incident</v>
      </c>
      <c r="F143" t="str">
        <f t="shared" si="6"/>
        <v>NO DATA</v>
      </c>
      <c r="G143">
        <f>SUMIFS('CHP EB'!$L$2:$L$384,'CHP EB'!$A$2:$A$384,'EB AM'!A143)</f>
        <v>0</v>
      </c>
    </row>
    <row r="144" spans="1:7" x14ac:dyDescent="0.25">
      <c r="A144" s="36">
        <f>PeMS!B145</f>
        <v>41782</v>
      </c>
      <c r="B144" t="str">
        <f>PeMS!E145</f>
        <v>regular</v>
      </c>
      <c r="C144" t="str">
        <f t="shared" si="5"/>
        <v>regular</v>
      </c>
      <c r="D144">
        <f>SUMIFS('CHP EB'!$G$2:$G$384,'CHP EB'!$A$2:$A$384,'EB AM'!A144,'CHP EB'!$L$2:$L$384,1)</f>
        <v>0</v>
      </c>
      <c r="E144" t="str">
        <f>IF(B144="holiday",B144,IF(B144="weekend",B144,IF(D144&gt;parameters!$B$7,"incident","non-incident")))</f>
        <v>non-incident</v>
      </c>
      <c r="F144" t="str">
        <f t="shared" si="6"/>
        <v>regular</v>
      </c>
      <c r="G144">
        <f>SUMIFS('CHP EB'!$L$2:$L$384,'CHP EB'!$A$2:$A$384,'EB AM'!A144)</f>
        <v>0</v>
      </c>
    </row>
    <row r="145" spans="1:7" x14ac:dyDescent="0.25">
      <c r="A145" s="36">
        <f>PeMS!B146</f>
        <v>41783</v>
      </c>
      <c r="B145" t="str">
        <f>PeMS!E146</f>
        <v>weekend</v>
      </c>
      <c r="C145" t="str">
        <f t="shared" si="5"/>
        <v>weekend</v>
      </c>
      <c r="D145">
        <f>SUMIFS('CHP EB'!$G$2:$G$384,'CHP EB'!$A$2:$A$384,'EB AM'!A145,'CHP EB'!$L$2:$L$384,1)</f>
        <v>0</v>
      </c>
      <c r="E145" t="str">
        <f>IF(B145="holiday",B145,IF(B145="weekend",B145,IF(D145&gt;parameters!$B$7,"incident","non-incident")))</f>
        <v>weekend</v>
      </c>
      <c r="F145" t="str">
        <f t="shared" si="6"/>
        <v>weekend</v>
      </c>
      <c r="G145">
        <f>SUMIFS('CHP EB'!$L$2:$L$384,'CHP EB'!$A$2:$A$384,'EB AM'!A145)</f>
        <v>0</v>
      </c>
    </row>
    <row r="146" spans="1:7" x14ac:dyDescent="0.25">
      <c r="A146" s="36">
        <f>PeMS!B147</f>
        <v>41784</v>
      </c>
      <c r="B146" t="str">
        <f>PeMS!E147</f>
        <v>weekend</v>
      </c>
      <c r="C146" t="str">
        <f t="shared" si="5"/>
        <v>weekend</v>
      </c>
      <c r="D146">
        <f>SUMIFS('CHP EB'!$G$2:$G$384,'CHP EB'!$A$2:$A$384,'EB AM'!A146,'CHP EB'!$L$2:$L$384,1)</f>
        <v>0</v>
      </c>
      <c r="E146" t="str">
        <f>IF(B146="holiday",B146,IF(B146="weekend",B146,IF(D146&gt;parameters!$B$7,"incident","non-incident")))</f>
        <v>weekend</v>
      </c>
      <c r="F146" t="str">
        <f t="shared" si="6"/>
        <v>weekend</v>
      </c>
      <c r="G146">
        <f>SUMIFS('CHP EB'!$L$2:$L$384,'CHP EB'!$A$2:$A$384,'EB AM'!A146)</f>
        <v>0</v>
      </c>
    </row>
    <row r="147" spans="1:7" x14ac:dyDescent="0.25">
      <c r="A147" s="36">
        <f>PeMS!B148</f>
        <v>41785</v>
      </c>
      <c r="B147" t="str">
        <f>PeMS!E148</f>
        <v>holiday</v>
      </c>
      <c r="C147" t="str">
        <f t="shared" si="5"/>
        <v>holiday</v>
      </c>
      <c r="D147">
        <f>SUMIFS('CHP EB'!$G$2:$G$384,'CHP EB'!$A$2:$A$384,'EB AM'!A147,'CHP EB'!$L$2:$L$384,1)</f>
        <v>76</v>
      </c>
      <c r="E147" t="str">
        <f>IF(B147="holiday",B147,IF(B147="weekend",B147,IF(D147&gt;parameters!$B$7,"incident","non-incident")))</f>
        <v>holiday</v>
      </c>
      <c r="F147" t="str">
        <f t="shared" si="6"/>
        <v>holiday</v>
      </c>
      <c r="G147">
        <f>SUMIFS('CHP EB'!$L$2:$L$384,'CHP EB'!$A$2:$A$384,'EB AM'!A147)</f>
        <v>1</v>
      </c>
    </row>
    <row r="148" spans="1:7" x14ac:dyDescent="0.25">
      <c r="A148" s="36">
        <f>PeMS!B149</f>
        <v>41786</v>
      </c>
      <c r="B148" t="str">
        <f>PeMS!E149</f>
        <v>regular</v>
      </c>
      <c r="C148" t="str">
        <f t="shared" si="5"/>
        <v>regular</v>
      </c>
      <c r="D148">
        <f>SUMIFS('CHP EB'!$G$2:$G$384,'CHP EB'!$A$2:$A$384,'EB AM'!A148,'CHP EB'!$L$2:$L$384,1)</f>
        <v>0</v>
      </c>
      <c r="E148" t="str">
        <f>IF(B148="holiday",B148,IF(B148="weekend",B148,IF(D148&gt;parameters!$B$7,"incident","non-incident")))</f>
        <v>non-incident</v>
      </c>
      <c r="F148" t="str">
        <f t="shared" si="6"/>
        <v>regular</v>
      </c>
      <c r="G148">
        <f>SUMIFS('CHP EB'!$L$2:$L$384,'CHP EB'!$A$2:$A$384,'EB AM'!A148)</f>
        <v>0</v>
      </c>
    </row>
    <row r="149" spans="1:7" x14ac:dyDescent="0.25">
      <c r="A149" s="36">
        <f>PeMS!B150</f>
        <v>41787</v>
      </c>
      <c r="B149" t="str">
        <f>PeMS!E150</f>
        <v>regular</v>
      </c>
      <c r="C149" t="str">
        <f t="shared" si="5"/>
        <v>regular</v>
      </c>
      <c r="D149">
        <f>SUMIFS('CHP EB'!$G$2:$G$384,'CHP EB'!$A$2:$A$384,'EB AM'!A149,'CHP EB'!$L$2:$L$384,1)</f>
        <v>0</v>
      </c>
      <c r="E149" t="str">
        <f>IF(B149="holiday",B149,IF(B149="weekend",B149,IF(D149&gt;parameters!$B$7,"incident","non-incident")))</f>
        <v>non-incident</v>
      </c>
      <c r="F149" t="str">
        <f t="shared" si="6"/>
        <v>regular</v>
      </c>
      <c r="G149">
        <f>SUMIFS('CHP EB'!$L$2:$L$384,'CHP EB'!$A$2:$A$384,'EB AM'!A149)</f>
        <v>0</v>
      </c>
    </row>
    <row r="150" spans="1:7" x14ac:dyDescent="0.25">
      <c r="A150" s="36">
        <f>PeMS!B151</f>
        <v>41788</v>
      </c>
      <c r="B150" t="str">
        <f>PeMS!E151</f>
        <v>regular</v>
      </c>
      <c r="C150" t="str">
        <f t="shared" si="5"/>
        <v>regular</v>
      </c>
      <c r="D150">
        <f>SUMIFS('CHP EB'!$G$2:$G$384,'CHP EB'!$A$2:$A$384,'EB AM'!A150,'CHP EB'!$L$2:$L$384,1)</f>
        <v>0</v>
      </c>
      <c r="E150" t="str">
        <f>IF(B150="holiday",B150,IF(B150="weekend",B150,IF(D150&gt;parameters!$B$7,"incident","non-incident")))</f>
        <v>non-incident</v>
      </c>
      <c r="F150" t="str">
        <f t="shared" si="6"/>
        <v>regular</v>
      </c>
      <c r="G150">
        <f>SUMIFS('CHP EB'!$L$2:$L$384,'CHP EB'!$A$2:$A$384,'EB AM'!A150)</f>
        <v>0</v>
      </c>
    </row>
    <row r="151" spans="1:7" x14ac:dyDescent="0.25">
      <c r="A151" s="36">
        <f>PeMS!B152</f>
        <v>41789</v>
      </c>
      <c r="B151" t="str">
        <f>PeMS!E152</f>
        <v>regular</v>
      </c>
      <c r="C151" t="str">
        <f t="shared" si="5"/>
        <v>regular</v>
      </c>
      <c r="D151">
        <f>SUMIFS('CHP EB'!$G$2:$G$384,'CHP EB'!$A$2:$A$384,'EB AM'!A151,'CHP EB'!$L$2:$L$384,1)</f>
        <v>0</v>
      </c>
      <c r="E151" t="str">
        <f>IF(B151="holiday",B151,IF(B151="weekend",B151,IF(D151&gt;parameters!$B$7,"incident","non-incident")))</f>
        <v>non-incident</v>
      </c>
      <c r="F151" t="str">
        <f t="shared" si="6"/>
        <v>regular</v>
      </c>
      <c r="G151">
        <f>SUMIFS('CHP EB'!$L$2:$L$384,'CHP EB'!$A$2:$A$384,'EB AM'!A151)</f>
        <v>0</v>
      </c>
    </row>
    <row r="152" spans="1:7" x14ac:dyDescent="0.25">
      <c r="A152" s="36">
        <f>PeMS!B153</f>
        <v>41790</v>
      </c>
      <c r="B152" t="str">
        <f>PeMS!E153</f>
        <v>weekend</v>
      </c>
      <c r="C152" t="str">
        <f t="shared" si="5"/>
        <v>weekend</v>
      </c>
      <c r="D152">
        <f>SUMIFS('CHP EB'!$G$2:$G$384,'CHP EB'!$A$2:$A$384,'EB AM'!A152,'CHP EB'!$L$2:$L$384,1)</f>
        <v>0</v>
      </c>
      <c r="E152" t="str">
        <f>IF(B152="holiday",B152,IF(B152="weekend",B152,IF(D152&gt;parameters!$B$7,"incident","non-incident")))</f>
        <v>weekend</v>
      </c>
      <c r="F152" t="str">
        <f t="shared" si="6"/>
        <v>weekend</v>
      </c>
      <c r="G152">
        <f>SUMIFS('CHP EB'!$L$2:$L$384,'CHP EB'!$A$2:$A$384,'EB AM'!A152)</f>
        <v>0</v>
      </c>
    </row>
    <row r="153" spans="1:7" x14ac:dyDescent="0.25">
      <c r="A153" s="36"/>
    </row>
  </sheetData>
  <pageMargins left="0.7" right="0.7" top="0.75" bottom="0.75" header="0.3" footer="0.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opLeftCell="E1" workbookViewId="0">
      <pane ySplit="1" topLeftCell="A66" activePane="bottomLeft" state="frozen"/>
      <selection pane="bottomLeft" activeCell="G2" sqref="G2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9.28515625" customWidth="1"/>
    <col min="4" max="4" width="12.28515625" bestFit="1" customWidth="1"/>
    <col min="5" max="5" width="12.42578125" bestFit="1" customWidth="1"/>
    <col min="6" max="6" width="12.140625" bestFit="1" customWidth="1"/>
    <col min="7" max="7" width="17" bestFit="1" customWidth="1"/>
    <col min="9" max="9" width="13.140625" customWidth="1"/>
    <col min="10" max="10" width="25.28515625" customWidth="1"/>
    <col min="11" max="11" width="8.28515625" customWidth="1"/>
    <col min="12" max="12" width="12.42578125" customWidth="1"/>
    <col min="13" max="13" width="9.28515625" customWidth="1"/>
    <col min="14" max="14" width="11.28515625" customWidth="1"/>
    <col min="15" max="15" width="9.140625" customWidth="1"/>
  </cols>
  <sheetData>
    <row r="1" spans="1:7" x14ac:dyDescent="0.25">
      <c r="A1" s="41" t="s">
        <v>268</v>
      </c>
      <c r="B1" s="41" t="s">
        <v>281</v>
      </c>
      <c r="C1" s="41" t="s">
        <v>293</v>
      </c>
      <c r="D1" s="41" t="s">
        <v>282</v>
      </c>
      <c r="E1" s="41" t="s">
        <v>283</v>
      </c>
      <c r="F1" s="41" t="s">
        <v>284</v>
      </c>
      <c r="G1" s="41" t="s">
        <v>308</v>
      </c>
    </row>
    <row r="2" spans="1:7" x14ac:dyDescent="0.25">
      <c r="A2" s="36">
        <f>PeMS!B3</f>
        <v>41640</v>
      </c>
      <c r="B2" t="str">
        <f>PeMS!F3</f>
        <v>holiday</v>
      </c>
      <c r="C2" t="str">
        <f>IF(B2="bad data","other",IF(B2="no data","other",B2))</f>
        <v>holiday</v>
      </c>
      <c r="D2">
        <f>SUMIFS('CHP EB'!$G$2:$G$384,'CHP EB'!$A$2:$A$384,'EB PM'!A2,'CHP EB'!$M$2:$M$384,1)</f>
        <v>0</v>
      </c>
      <c r="E2" t="str">
        <f>IF(B2="holiday",B2,IF(B2="weekend",B2,IF(D2&gt;parameters!$B$7,"incident","non-incident")))</f>
        <v>holiday</v>
      </c>
      <c r="F2" t="str">
        <f>IF(E2="incident","incident",B2)</f>
        <v>holiday</v>
      </c>
      <c r="G2">
        <f>SUMIFS('CHP EB'!$M$2:$M$384,'CHP EB'!$A$2:$A$384,'EB PM'!A2)</f>
        <v>0</v>
      </c>
    </row>
    <row r="3" spans="1:7" x14ac:dyDescent="0.25">
      <c r="A3" s="36">
        <f>PeMS!B4</f>
        <v>41641</v>
      </c>
      <c r="B3" t="str">
        <f>PeMS!F4</f>
        <v>regular</v>
      </c>
      <c r="C3" t="str">
        <f t="shared" ref="C3:C66" si="0">IF(B3="bad data","other",IF(B3="no data","other",B3))</f>
        <v>regular</v>
      </c>
      <c r="D3">
        <f>SUMIFS('CHP EB'!$G$2:$G$384,'CHP EB'!$A$2:$A$384,'EB PM'!A3,'CHP EB'!$M$2:$M$384,1)</f>
        <v>19</v>
      </c>
      <c r="E3" t="str">
        <f>IF(B3="holiday",B3,IF(B3="weekend",B3,IF(D3&gt;parameters!$B$7,"incident","non-incident")))</f>
        <v>incident</v>
      </c>
      <c r="F3" t="str">
        <f t="shared" ref="F3:F4" si="1">IF(E3="incident","incident",B3)</f>
        <v>incident</v>
      </c>
      <c r="G3">
        <f>SUMIFS('CHP EB'!$M$2:$M$384,'CHP EB'!$A$2:$A$384,'EB PM'!A3)</f>
        <v>1</v>
      </c>
    </row>
    <row r="4" spans="1:7" x14ac:dyDescent="0.25">
      <c r="A4" s="36">
        <f>PeMS!B5</f>
        <v>41642</v>
      </c>
      <c r="B4" t="str">
        <f>PeMS!F5</f>
        <v>regular</v>
      </c>
      <c r="C4" t="str">
        <f t="shared" si="0"/>
        <v>regular</v>
      </c>
      <c r="D4">
        <f>SUMIFS('CHP EB'!$G$2:$G$384,'CHP EB'!$A$2:$A$384,'EB PM'!A4,'CHP EB'!$M$2:$M$384,1)</f>
        <v>0</v>
      </c>
      <c r="E4" t="str">
        <f>IF(B4="holiday",B4,IF(B4="weekend",B4,IF(D4&gt;parameters!$B$7,"incident","non-incident")))</f>
        <v>non-incident</v>
      </c>
      <c r="F4" t="str">
        <f t="shared" si="1"/>
        <v>regular</v>
      </c>
      <c r="G4">
        <f>SUMIFS('CHP EB'!$M$2:$M$384,'CHP EB'!$A$2:$A$384,'EB PM'!A4)</f>
        <v>0</v>
      </c>
    </row>
    <row r="5" spans="1:7" x14ac:dyDescent="0.25">
      <c r="A5" s="36">
        <f>PeMS!B6</f>
        <v>41643</v>
      </c>
      <c r="B5" t="str">
        <f>PeMS!F6</f>
        <v>weekend</v>
      </c>
      <c r="C5" t="str">
        <f t="shared" si="0"/>
        <v>weekend</v>
      </c>
      <c r="D5">
        <f>SUMIFS('CHP EB'!$G$2:$G$384,'CHP EB'!$A$2:$A$384,'EB PM'!A5,'CHP EB'!$M$2:$M$384,1)</f>
        <v>0</v>
      </c>
      <c r="E5" t="str">
        <f>IF(B5="holiday",B5,IF(B5="weekend",B5,IF(D5&gt;parameters!$B$7,"incident","non-incident")))</f>
        <v>weekend</v>
      </c>
      <c r="F5" t="str">
        <f t="shared" ref="F5:F68" si="2">IF(E5="incident","incident",B5)</f>
        <v>weekend</v>
      </c>
      <c r="G5">
        <f>SUMIFS('CHP EB'!$M$2:$M$384,'CHP EB'!$A$2:$A$384,'EB PM'!A5)</f>
        <v>0</v>
      </c>
    </row>
    <row r="6" spans="1:7" x14ac:dyDescent="0.25">
      <c r="A6" s="36">
        <f>PeMS!B7</f>
        <v>41644</v>
      </c>
      <c r="B6" t="str">
        <f>PeMS!F7</f>
        <v>weekend</v>
      </c>
      <c r="C6" t="str">
        <f t="shared" si="0"/>
        <v>weekend</v>
      </c>
      <c r="D6">
        <f>SUMIFS('CHP EB'!$G$2:$G$384,'CHP EB'!$A$2:$A$384,'EB PM'!A6,'CHP EB'!$M$2:$M$384,1)</f>
        <v>0</v>
      </c>
      <c r="E6" t="str">
        <f>IF(B6="holiday",B6,IF(B6="weekend",B6,IF(D6&gt;parameters!$B$7,"incident","non-incident")))</f>
        <v>weekend</v>
      </c>
      <c r="F6" t="str">
        <f t="shared" si="2"/>
        <v>weekend</v>
      </c>
      <c r="G6">
        <f>SUMIFS('CHP EB'!$M$2:$M$384,'CHP EB'!$A$2:$A$384,'EB PM'!A6)</f>
        <v>0</v>
      </c>
    </row>
    <row r="7" spans="1:7" x14ac:dyDescent="0.25">
      <c r="A7" s="36">
        <f>PeMS!B8</f>
        <v>41645</v>
      </c>
      <c r="B7" t="str">
        <f>PeMS!F8</f>
        <v>incident</v>
      </c>
      <c r="C7" t="str">
        <f t="shared" si="0"/>
        <v>incident</v>
      </c>
      <c r="D7">
        <f>SUMIFS('CHP EB'!$G$2:$G$384,'CHP EB'!$A$2:$A$384,'EB PM'!A7,'CHP EB'!$M$2:$M$384,1)</f>
        <v>20</v>
      </c>
      <c r="E7" t="str">
        <f>IF(B7="holiday",B7,IF(B7="weekend",B7,IF(D7&gt;parameters!$B$7,"incident","non-incident")))</f>
        <v>incident</v>
      </c>
      <c r="F7" t="str">
        <f t="shared" si="2"/>
        <v>incident</v>
      </c>
      <c r="G7">
        <f>SUMIFS('CHP EB'!$M$2:$M$384,'CHP EB'!$A$2:$A$384,'EB PM'!A7)</f>
        <v>1</v>
      </c>
    </row>
    <row r="8" spans="1:7" x14ac:dyDescent="0.25">
      <c r="A8" s="36">
        <f>PeMS!B9</f>
        <v>41646</v>
      </c>
      <c r="B8" t="str">
        <f>PeMS!F9</f>
        <v>regular</v>
      </c>
      <c r="C8" t="str">
        <f t="shared" si="0"/>
        <v>regular</v>
      </c>
      <c r="D8">
        <f>SUMIFS('CHP EB'!$G$2:$G$384,'CHP EB'!$A$2:$A$384,'EB PM'!A8,'CHP EB'!$M$2:$M$384,1)</f>
        <v>0</v>
      </c>
      <c r="E8" t="str">
        <f>IF(B8="holiday",B8,IF(B8="weekend",B8,IF(D8&gt;parameters!$B$7,"incident","non-incident")))</f>
        <v>non-incident</v>
      </c>
      <c r="F8" t="str">
        <f t="shared" si="2"/>
        <v>regular</v>
      </c>
      <c r="G8">
        <f>SUMIFS('CHP EB'!$M$2:$M$384,'CHP EB'!$A$2:$A$384,'EB PM'!A8)</f>
        <v>0</v>
      </c>
    </row>
    <row r="9" spans="1:7" x14ac:dyDescent="0.25">
      <c r="A9" s="36">
        <f>PeMS!B10</f>
        <v>41647</v>
      </c>
      <c r="B9" t="str">
        <f>PeMS!F10</f>
        <v>incident</v>
      </c>
      <c r="C9" t="str">
        <f t="shared" si="0"/>
        <v>incident</v>
      </c>
      <c r="D9">
        <f>SUMIFS('CHP EB'!$G$2:$G$384,'CHP EB'!$A$2:$A$384,'EB PM'!A9,'CHP EB'!$M$2:$M$384,1)</f>
        <v>0</v>
      </c>
      <c r="E9" t="str">
        <f>IF(B9="holiday",B9,IF(B9="weekend",B9,IF(D9&gt;parameters!$B$7,"incident","non-incident")))</f>
        <v>non-incident</v>
      </c>
      <c r="F9" t="str">
        <f t="shared" si="2"/>
        <v>incident</v>
      </c>
      <c r="G9">
        <f>SUMIFS('CHP EB'!$M$2:$M$384,'CHP EB'!$A$2:$A$384,'EB PM'!A9)</f>
        <v>1</v>
      </c>
    </row>
    <row r="10" spans="1:7" x14ac:dyDescent="0.25">
      <c r="A10" s="36">
        <f>PeMS!B11</f>
        <v>41648</v>
      </c>
      <c r="B10" t="str">
        <f>PeMS!F11</f>
        <v>bad data</v>
      </c>
      <c r="C10" t="str">
        <f t="shared" si="0"/>
        <v>other</v>
      </c>
      <c r="D10">
        <f>SUMIFS('CHP EB'!$G$2:$G$384,'CHP EB'!$A$2:$A$384,'EB PM'!A10,'CHP EB'!$M$2:$M$384,1)</f>
        <v>0</v>
      </c>
      <c r="E10" t="str">
        <f>IF(B10="holiday",B10,IF(B10="weekend",B10,IF(D10&gt;parameters!$B$7,"incident","non-incident")))</f>
        <v>non-incident</v>
      </c>
      <c r="F10" t="str">
        <f t="shared" si="2"/>
        <v>bad data</v>
      </c>
      <c r="G10">
        <f>SUMIFS('CHP EB'!$M$2:$M$384,'CHP EB'!$A$2:$A$384,'EB PM'!A10)</f>
        <v>0</v>
      </c>
    </row>
    <row r="11" spans="1:7" x14ac:dyDescent="0.25">
      <c r="A11" s="36">
        <f>PeMS!B12</f>
        <v>41649</v>
      </c>
      <c r="B11" t="str">
        <f>PeMS!F12</f>
        <v>regular</v>
      </c>
      <c r="C11" t="str">
        <f t="shared" si="0"/>
        <v>regular</v>
      </c>
      <c r="D11">
        <f>SUMIFS('CHP EB'!$G$2:$G$384,'CHP EB'!$A$2:$A$384,'EB PM'!A11,'CHP EB'!$M$2:$M$384,1)</f>
        <v>102</v>
      </c>
      <c r="E11" t="str">
        <f>IF(B11="holiday",B11,IF(B11="weekend",B11,IF(D11&gt;parameters!$B$7,"incident","non-incident")))</f>
        <v>incident</v>
      </c>
      <c r="F11" t="str">
        <f t="shared" si="2"/>
        <v>incident</v>
      </c>
      <c r="G11">
        <f>SUMIFS('CHP EB'!$M$2:$M$384,'CHP EB'!$A$2:$A$384,'EB PM'!A11)</f>
        <v>2</v>
      </c>
    </row>
    <row r="12" spans="1:7" x14ac:dyDescent="0.25">
      <c r="A12" s="36">
        <f>PeMS!B13</f>
        <v>41650</v>
      </c>
      <c r="B12" t="str">
        <f>PeMS!F13</f>
        <v>weekend</v>
      </c>
      <c r="C12" t="str">
        <f t="shared" si="0"/>
        <v>weekend</v>
      </c>
      <c r="D12">
        <f>SUMIFS('CHP EB'!$G$2:$G$384,'CHP EB'!$A$2:$A$384,'EB PM'!A12,'CHP EB'!$M$2:$M$384,1)</f>
        <v>0</v>
      </c>
      <c r="E12" t="str">
        <f>IF(B12="holiday",B12,IF(B12="weekend",B12,IF(D12&gt;parameters!$B$7,"incident","non-incident")))</f>
        <v>weekend</v>
      </c>
      <c r="F12" t="str">
        <f t="shared" si="2"/>
        <v>weekend</v>
      </c>
      <c r="G12">
        <f>SUMIFS('CHP EB'!$M$2:$M$384,'CHP EB'!$A$2:$A$384,'EB PM'!A12)</f>
        <v>0</v>
      </c>
    </row>
    <row r="13" spans="1:7" x14ac:dyDescent="0.25">
      <c r="A13" s="36">
        <f>PeMS!B14</f>
        <v>41651</v>
      </c>
      <c r="B13" t="str">
        <f>PeMS!F14</f>
        <v>weekend</v>
      </c>
      <c r="C13" t="str">
        <f t="shared" si="0"/>
        <v>weekend</v>
      </c>
      <c r="D13">
        <f>SUMIFS('CHP EB'!$G$2:$G$384,'CHP EB'!$A$2:$A$384,'EB PM'!A13,'CHP EB'!$M$2:$M$384,1)</f>
        <v>0</v>
      </c>
      <c r="E13" t="str">
        <f>IF(B13="holiday",B13,IF(B13="weekend",B13,IF(D13&gt;parameters!$B$7,"incident","non-incident")))</f>
        <v>weekend</v>
      </c>
      <c r="F13" t="str">
        <f t="shared" si="2"/>
        <v>weekend</v>
      </c>
      <c r="G13">
        <f>SUMIFS('CHP EB'!$M$2:$M$384,'CHP EB'!$A$2:$A$384,'EB PM'!A13)</f>
        <v>0</v>
      </c>
    </row>
    <row r="14" spans="1:7" x14ac:dyDescent="0.25">
      <c r="A14" s="36">
        <f>PeMS!B15</f>
        <v>41652</v>
      </c>
      <c r="B14" t="str">
        <f>PeMS!F15</f>
        <v>regular</v>
      </c>
      <c r="C14" t="str">
        <f t="shared" si="0"/>
        <v>regular</v>
      </c>
      <c r="D14">
        <f>SUMIFS('CHP EB'!$G$2:$G$384,'CHP EB'!$A$2:$A$384,'EB PM'!A14,'CHP EB'!$M$2:$M$384,1)</f>
        <v>0</v>
      </c>
      <c r="E14" t="str">
        <f>IF(B14="holiday",B14,IF(B14="weekend",B14,IF(D14&gt;parameters!$B$7,"incident","non-incident")))</f>
        <v>non-incident</v>
      </c>
      <c r="F14" t="str">
        <f t="shared" si="2"/>
        <v>regular</v>
      </c>
      <c r="G14">
        <f>SUMIFS('CHP EB'!$M$2:$M$384,'CHP EB'!$A$2:$A$384,'EB PM'!A14)</f>
        <v>0</v>
      </c>
    </row>
    <row r="15" spans="1:7" x14ac:dyDescent="0.25">
      <c r="A15" s="36">
        <f>PeMS!B16</f>
        <v>41653</v>
      </c>
      <c r="B15" t="str">
        <f>PeMS!F16</f>
        <v>incident</v>
      </c>
      <c r="C15" t="str">
        <f t="shared" si="0"/>
        <v>incident</v>
      </c>
      <c r="D15">
        <f>SUMIFS('CHP EB'!$G$2:$G$384,'CHP EB'!$A$2:$A$384,'EB PM'!A15,'CHP EB'!$M$2:$M$384,1)</f>
        <v>141</v>
      </c>
      <c r="E15" t="str">
        <f>IF(B15="holiday",B15,IF(B15="weekend",B15,IF(D15&gt;parameters!$B$7,"incident","non-incident")))</f>
        <v>incident</v>
      </c>
      <c r="F15" t="str">
        <f t="shared" si="2"/>
        <v>incident</v>
      </c>
      <c r="G15">
        <f>SUMIFS('CHP EB'!$M$2:$M$384,'CHP EB'!$A$2:$A$384,'EB PM'!A15)</f>
        <v>1</v>
      </c>
    </row>
    <row r="16" spans="1:7" x14ac:dyDescent="0.25">
      <c r="A16" s="36">
        <f>PeMS!B17</f>
        <v>41654</v>
      </c>
      <c r="B16" t="str">
        <f>PeMS!F17</f>
        <v>regular</v>
      </c>
      <c r="C16" t="str">
        <f t="shared" si="0"/>
        <v>regular</v>
      </c>
      <c r="D16">
        <f>SUMIFS('CHP EB'!$G$2:$G$384,'CHP EB'!$A$2:$A$384,'EB PM'!A16,'CHP EB'!$M$2:$M$384,1)</f>
        <v>78</v>
      </c>
      <c r="E16" t="str">
        <f>IF(B16="holiday",B16,IF(B16="weekend",B16,IF(D16&gt;parameters!$B$7,"incident","non-incident")))</f>
        <v>incident</v>
      </c>
      <c r="F16" t="str">
        <f t="shared" si="2"/>
        <v>incident</v>
      </c>
      <c r="G16">
        <f>SUMIFS('CHP EB'!$M$2:$M$384,'CHP EB'!$A$2:$A$384,'EB PM'!A16)</f>
        <v>2</v>
      </c>
    </row>
    <row r="17" spans="1:14" x14ac:dyDescent="0.25">
      <c r="A17" s="36">
        <f>PeMS!B18</f>
        <v>41655</v>
      </c>
      <c r="B17" t="str">
        <f>PeMS!F18</f>
        <v>incident</v>
      </c>
      <c r="C17" t="str">
        <f t="shared" si="0"/>
        <v>incident</v>
      </c>
      <c r="D17">
        <f>SUMIFS('CHP EB'!$G$2:$G$384,'CHP EB'!$A$2:$A$384,'EB PM'!A17,'CHP EB'!$M$2:$M$384,1)</f>
        <v>45</v>
      </c>
      <c r="E17" t="str">
        <f>IF(B17="holiday",B17,IF(B17="weekend",B17,IF(D17&gt;parameters!$B$7,"incident","non-incident")))</f>
        <v>incident</v>
      </c>
      <c r="F17" t="str">
        <f t="shared" si="2"/>
        <v>incident</v>
      </c>
      <c r="G17">
        <f>SUMIFS('CHP EB'!$M$2:$M$384,'CHP EB'!$A$2:$A$384,'EB PM'!A17)</f>
        <v>1</v>
      </c>
    </row>
    <row r="18" spans="1:14" x14ac:dyDescent="0.25">
      <c r="A18" s="36">
        <f>PeMS!B19</f>
        <v>41656</v>
      </c>
      <c r="B18" t="str">
        <f>PeMS!F19</f>
        <v>regular</v>
      </c>
      <c r="C18" t="str">
        <f t="shared" si="0"/>
        <v>regular</v>
      </c>
      <c r="D18">
        <f>SUMIFS('CHP EB'!$G$2:$G$384,'CHP EB'!$A$2:$A$384,'EB PM'!A18,'CHP EB'!$M$2:$M$384,1)</f>
        <v>74</v>
      </c>
      <c r="E18" t="str">
        <f>IF(B18="holiday",B18,IF(B18="weekend",B18,IF(D18&gt;parameters!$B$7,"incident","non-incident")))</f>
        <v>incident</v>
      </c>
      <c r="F18" t="str">
        <f t="shared" si="2"/>
        <v>incident</v>
      </c>
      <c r="G18">
        <f>SUMIFS('CHP EB'!$M$2:$M$384,'CHP EB'!$A$2:$A$384,'EB PM'!A18)</f>
        <v>1</v>
      </c>
    </row>
    <row r="19" spans="1:14" x14ac:dyDescent="0.25">
      <c r="A19" s="36">
        <f>PeMS!B20</f>
        <v>41657</v>
      </c>
      <c r="B19" t="str">
        <f>PeMS!F20</f>
        <v>weekend</v>
      </c>
      <c r="C19" t="str">
        <f t="shared" si="0"/>
        <v>weekend</v>
      </c>
      <c r="D19">
        <f>SUMIFS('CHP EB'!$G$2:$G$384,'CHP EB'!$A$2:$A$384,'EB PM'!A19,'CHP EB'!$M$2:$M$384,1)</f>
        <v>0</v>
      </c>
      <c r="E19" t="str">
        <f>IF(B19="holiday",B19,IF(B19="weekend",B19,IF(D19&gt;parameters!$B$7,"incident","non-incident")))</f>
        <v>weekend</v>
      </c>
      <c r="F19" t="str">
        <f t="shared" si="2"/>
        <v>weekend</v>
      </c>
      <c r="G19">
        <f>SUMIFS('CHP EB'!$M$2:$M$384,'CHP EB'!$A$2:$A$384,'EB PM'!A19)</f>
        <v>0</v>
      </c>
    </row>
    <row r="20" spans="1:14" x14ac:dyDescent="0.25">
      <c r="A20" s="36">
        <f>PeMS!B21</f>
        <v>41658</v>
      </c>
      <c r="B20" t="str">
        <f>PeMS!F21</f>
        <v>weekend</v>
      </c>
      <c r="C20" t="str">
        <f t="shared" si="0"/>
        <v>weekend</v>
      </c>
      <c r="D20">
        <f>SUMIFS('CHP EB'!$G$2:$G$384,'CHP EB'!$A$2:$A$384,'EB PM'!A20,'CHP EB'!$M$2:$M$384,1)</f>
        <v>0</v>
      </c>
      <c r="E20" t="str">
        <f>IF(B20="holiday",B20,IF(B20="weekend",B20,IF(D20&gt;parameters!$B$7,"incident","non-incident")))</f>
        <v>weekend</v>
      </c>
      <c r="F20" t="str">
        <f t="shared" si="2"/>
        <v>weekend</v>
      </c>
      <c r="G20">
        <f>SUMIFS('CHP EB'!$M$2:$M$384,'CHP EB'!$A$2:$A$384,'EB PM'!A20)</f>
        <v>0</v>
      </c>
    </row>
    <row r="21" spans="1:14" x14ac:dyDescent="0.25">
      <c r="A21" s="36">
        <f>PeMS!B22</f>
        <v>41659</v>
      </c>
      <c r="B21" t="str">
        <f>PeMS!F22</f>
        <v>holiday</v>
      </c>
      <c r="C21" t="str">
        <f t="shared" si="0"/>
        <v>holiday</v>
      </c>
      <c r="D21">
        <f>SUMIFS('CHP EB'!$G$2:$G$384,'CHP EB'!$A$2:$A$384,'EB PM'!A21,'CHP EB'!$M$2:$M$384,1)</f>
        <v>0</v>
      </c>
      <c r="E21" t="str">
        <f>IF(B21="holiday",B21,IF(B21="weekend",B21,IF(D21&gt;parameters!$B$7,"incident","non-incident")))</f>
        <v>holiday</v>
      </c>
      <c r="F21" t="str">
        <f t="shared" si="2"/>
        <v>holiday</v>
      </c>
      <c r="G21">
        <f>SUMIFS('CHP EB'!$M$2:$M$384,'CHP EB'!$A$2:$A$384,'EB PM'!A21)</f>
        <v>0</v>
      </c>
    </row>
    <row r="22" spans="1:14" x14ac:dyDescent="0.25">
      <c r="A22" s="36">
        <f>PeMS!B23</f>
        <v>41660</v>
      </c>
      <c r="B22" t="str">
        <f>PeMS!F23</f>
        <v>regular</v>
      </c>
      <c r="C22" t="str">
        <f t="shared" si="0"/>
        <v>regular</v>
      </c>
      <c r="D22">
        <f>SUMIFS('CHP EB'!$G$2:$G$384,'CHP EB'!$A$2:$A$384,'EB PM'!A22,'CHP EB'!$M$2:$M$384,1)</f>
        <v>0</v>
      </c>
      <c r="E22" t="str">
        <f>IF(B22="holiday",B22,IF(B22="weekend",B22,IF(D22&gt;parameters!$B$7,"incident","non-incident")))</f>
        <v>non-incident</v>
      </c>
      <c r="F22" t="str">
        <f t="shared" si="2"/>
        <v>regular</v>
      </c>
      <c r="G22">
        <f>SUMIFS('CHP EB'!$M$2:$M$384,'CHP EB'!$A$2:$A$384,'EB PM'!A22)</f>
        <v>0</v>
      </c>
    </row>
    <row r="23" spans="1:14" x14ac:dyDescent="0.25">
      <c r="A23" s="36">
        <f>PeMS!B24</f>
        <v>41661</v>
      </c>
      <c r="B23" t="str">
        <f>PeMS!F24</f>
        <v>regular</v>
      </c>
      <c r="C23" t="str">
        <f t="shared" si="0"/>
        <v>regular</v>
      </c>
      <c r="D23">
        <f>SUMIFS('CHP EB'!$G$2:$G$384,'CHP EB'!$A$2:$A$384,'EB PM'!A23,'CHP EB'!$M$2:$M$384,1)</f>
        <v>0</v>
      </c>
      <c r="E23" t="str">
        <f>IF(B23="holiday",B23,IF(B23="weekend",B23,IF(D23&gt;parameters!$B$7,"incident","non-incident")))</f>
        <v>non-incident</v>
      </c>
      <c r="F23" t="str">
        <f t="shared" si="2"/>
        <v>regular</v>
      </c>
      <c r="G23">
        <f>SUMIFS('CHP EB'!$M$2:$M$384,'CHP EB'!$A$2:$A$384,'EB PM'!A23)</f>
        <v>0</v>
      </c>
    </row>
    <row r="24" spans="1:14" x14ac:dyDescent="0.25">
      <c r="A24" s="36">
        <f>PeMS!B25</f>
        <v>41662</v>
      </c>
      <c r="B24" t="str">
        <f>PeMS!F25</f>
        <v>regular</v>
      </c>
      <c r="C24" t="str">
        <f t="shared" si="0"/>
        <v>regular</v>
      </c>
      <c r="D24">
        <f>SUMIFS('CHP EB'!$G$2:$G$384,'CHP EB'!$A$2:$A$384,'EB PM'!A24,'CHP EB'!$M$2:$M$384,1)</f>
        <v>54</v>
      </c>
      <c r="E24" t="str">
        <f>IF(B24="holiday",B24,IF(B24="weekend",B24,IF(D24&gt;parameters!$B$7,"incident","non-incident")))</f>
        <v>incident</v>
      </c>
      <c r="F24" t="str">
        <f t="shared" si="2"/>
        <v>incident</v>
      </c>
      <c r="G24">
        <f>SUMIFS('CHP EB'!$M$2:$M$384,'CHP EB'!$A$2:$A$384,'EB PM'!A24)</f>
        <v>1</v>
      </c>
    </row>
    <row r="25" spans="1:14" x14ac:dyDescent="0.25">
      <c r="A25" s="36">
        <f>PeMS!B26</f>
        <v>41663</v>
      </c>
      <c r="B25" t="str">
        <f>PeMS!F26</f>
        <v>incident</v>
      </c>
      <c r="C25" t="str">
        <f t="shared" si="0"/>
        <v>incident</v>
      </c>
      <c r="D25">
        <f>SUMIFS('CHP EB'!$G$2:$G$384,'CHP EB'!$A$2:$A$384,'EB PM'!A25,'CHP EB'!$M$2:$M$384,1)</f>
        <v>0</v>
      </c>
      <c r="E25" t="str">
        <f>IF(B25="holiday",B25,IF(B25="weekend",B25,IF(D25&gt;parameters!$B$7,"incident","non-incident")))</f>
        <v>non-incident</v>
      </c>
      <c r="F25" t="str">
        <f t="shared" si="2"/>
        <v>incident</v>
      </c>
      <c r="G25">
        <f>SUMIFS('CHP EB'!$M$2:$M$384,'CHP EB'!$A$2:$A$384,'EB PM'!A25)</f>
        <v>0</v>
      </c>
      <c r="I25" s="41" t="s">
        <v>301</v>
      </c>
    </row>
    <row r="26" spans="1:14" x14ac:dyDescent="0.25">
      <c r="A26" s="36">
        <f>PeMS!B27</f>
        <v>41664</v>
      </c>
      <c r="B26" t="str">
        <f>PeMS!F27</f>
        <v>weekend</v>
      </c>
      <c r="C26" t="str">
        <f t="shared" si="0"/>
        <v>weekend</v>
      </c>
      <c r="D26">
        <f>SUMIFS('CHP EB'!$G$2:$G$384,'CHP EB'!$A$2:$A$384,'EB PM'!A26,'CHP EB'!$M$2:$M$384,1)</f>
        <v>0</v>
      </c>
      <c r="E26" t="str">
        <f>IF(B26="holiday",B26,IF(B26="weekend",B26,IF(D26&gt;parameters!$B$7,"incident","non-incident")))</f>
        <v>weekend</v>
      </c>
      <c r="F26" t="str">
        <f t="shared" si="2"/>
        <v>weekend</v>
      </c>
      <c r="G26">
        <f>SUMIFS('CHP EB'!$M$2:$M$384,'CHP EB'!$A$2:$A$384,'EB PM'!A26)</f>
        <v>0</v>
      </c>
    </row>
    <row r="27" spans="1:14" x14ac:dyDescent="0.25">
      <c r="A27" s="36">
        <f>PeMS!B28</f>
        <v>41665</v>
      </c>
      <c r="B27" t="str">
        <f>PeMS!F28</f>
        <v>weekend</v>
      </c>
      <c r="C27" t="str">
        <f t="shared" si="0"/>
        <v>weekend</v>
      </c>
      <c r="D27">
        <f>SUMIFS('CHP EB'!$G$2:$G$384,'CHP EB'!$A$2:$A$384,'EB PM'!A27,'CHP EB'!$M$2:$M$384,1)</f>
        <v>0</v>
      </c>
      <c r="E27" t="str">
        <f>IF(B27="holiday",B27,IF(B27="weekend",B27,IF(D27&gt;parameters!$B$7,"incident","non-incident")))</f>
        <v>weekend</v>
      </c>
      <c r="F27" t="str">
        <f t="shared" si="2"/>
        <v>weekend</v>
      </c>
      <c r="G27">
        <f>SUMIFS('CHP EB'!$M$2:$M$384,'CHP EB'!$A$2:$A$384,'EB PM'!A27)</f>
        <v>0</v>
      </c>
      <c r="I27" s="56" t="s">
        <v>292</v>
      </c>
      <c r="J27" s="56" t="s">
        <v>290</v>
      </c>
    </row>
    <row r="28" spans="1:14" ht="15" customHeight="1" x14ac:dyDescent="0.25">
      <c r="A28" s="36">
        <f>PeMS!B29</f>
        <v>41666</v>
      </c>
      <c r="B28" t="str">
        <f>PeMS!F29</f>
        <v>regular</v>
      </c>
      <c r="C28" t="str">
        <f t="shared" si="0"/>
        <v>regular</v>
      </c>
      <c r="D28">
        <f>SUMIFS('CHP EB'!$G$2:$G$384,'CHP EB'!$A$2:$A$384,'EB PM'!A28,'CHP EB'!$M$2:$M$384,1)</f>
        <v>0</v>
      </c>
      <c r="E28" t="str">
        <f>IF(B28="holiday",B28,IF(B28="weekend",B28,IF(D28&gt;parameters!$B$7,"incident","non-incident")))</f>
        <v>non-incident</v>
      </c>
      <c r="F28" t="str">
        <f t="shared" si="2"/>
        <v>regular</v>
      </c>
      <c r="G28">
        <f>SUMIFS('CHP EB'!$M$2:$M$384,'CHP EB'!$A$2:$A$384,'EB PM'!A28)</f>
        <v>1</v>
      </c>
      <c r="I28" s="56" t="s">
        <v>288</v>
      </c>
      <c r="J28" t="s">
        <v>251</v>
      </c>
      <c r="K28" t="s">
        <v>255</v>
      </c>
      <c r="L28" t="s">
        <v>291</v>
      </c>
      <c r="M28" t="s">
        <v>254</v>
      </c>
      <c r="N28" t="s">
        <v>289</v>
      </c>
    </row>
    <row r="29" spans="1:14" x14ac:dyDescent="0.25">
      <c r="A29" s="36">
        <f>PeMS!B30</f>
        <v>41667</v>
      </c>
      <c r="B29" t="str">
        <f>PeMS!F30</f>
        <v>regular</v>
      </c>
      <c r="C29" t="str">
        <f t="shared" si="0"/>
        <v>regular</v>
      </c>
      <c r="D29">
        <f>SUMIFS('CHP EB'!$G$2:$G$384,'CHP EB'!$A$2:$A$384,'EB PM'!A29,'CHP EB'!$M$2:$M$384,1)</f>
        <v>0</v>
      </c>
      <c r="E29" t="str">
        <f>IF(B29="holiday",B29,IF(B29="weekend",B29,IF(D29&gt;parameters!$B$7,"incident","non-incident")))</f>
        <v>non-incident</v>
      </c>
      <c r="F29" t="str">
        <f t="shared" si="2"/>
        <v>regular</v>
      </c>
      <c r="G29">
        <f>SUMIFS('CHP EB'!$M$2:$M$384,'CHP EB'!$A$2:$A$384,'EB PM'!A29)</f>
        <v>0</v>
      </c>
      <c r="I29" s="27" t="s">
        <v>251</v>
      </c>
      <c r="J29" s="55">
        <v>7</v>
      </c>
      <c r="K29" s="55"/>
      <c r="L29" s="55"/>
      <c r="M29" s="55"/>
      <c r="N29" s="55">
        <v>7</v>
      </c>
    </row>
    <row r="30" spans="1:14" x14ac:dyDescent="0.25">
      <c r="A30" s="36">
        <f>PeMS!B31</f>
        <v>41668</v>
      </c>
      <c r="B30" t="str">
        <f>PeMS!F31</f>
        <v>regular</v>
      </c>
      <c r="C30" t="str">
        <f t="shared" si="0"/>
        <v>regular</v>
      </c>
      <c r="D30">
        <f>SUMIFS('CHP EB'!$G$2:$G$384,'CHP EB'!$A$2:$A$384,'EB PM'!A30,'CHP EB'!$M$2:$M$384,1)</f>
        <v>0</v>
      </c>
      <c r="E30" t="str">
        <f>IF(B30="holiday",B30,IF(B30="weekend",B30,IF(D30&gt;parameters!$B$7,"incident","non-incident")))</f>
        <v>non-incident</v>
      </c>
      <c r="F30" t="str">
        <f t="shared" si="2"/>
        <v>regular</v>
      </c>
      <c r="G30">
        <f>SUMIFS('CHP EB'!$M$2:$M$384,'CHP EB'!$A$2:$A$384,'EB PM'!A30)</f>
        <v>0</v>
      </c>
      <c r="I30" s="27" t="s">
        <v>255</v>
      </c>
      <c r="J30" s="55"/>
      <c r="K30" s="55">
        <v>13</v>
      </c>
      <c r="L30" s="55">
        <v>8</v>
      </c>
      <c r="M30" s="55"/>
      <c r="N30" s="55">
        <v>21</v>
      </c>
    </row>
    <row r="31" spans="1:14" x14ac:dyDescent="0.25">
      <c r="A31" s="36">
        <f>PeMS!B32</f>
        <v>41669</v>
      </c>
      <c r="B31" t="str">
        <f>PeMS!F32</f>
        <v>regular</v>
      </c>
      <c r="C31" t="str">
        <f t="shared" si="0"/>
        <v>regular</v>
      </c>
      <c r="D31">
        <f>SUMIFS('CHP EB'!$G$2:$G$384,'CHP EB'!$A$2:$A$384,'EB PM'!A31,'CHP EB'!$M$2:$M$384,1)</f>
        <v>24</v>
      </c>
      <c r="E31" t="str">
        <f>IF(B31="holiday",B31,IF(B31="weekend",B31,IF(D31&gt;parameters!$B$7,"incident","non-incident")))</f>
        <v>incident</v>
      </c>
      <c r="F31" t="str">
        <f t="shared" si="2"/>
        <v>incident</v>
      </c>
      <c r="G31">
        <f>SUMIFS('CHP EB'!$M$2:$M$384,'CHP EB'!$A$2:$A$384,'EB PM'!A31)</f>
        <v>1</v>
      </c>
      <c r="I31" s="27" t="s">
        <v>253</v>
      </c>
      <c r="J31" s="55"/>
      <c r="K31" s="55">
        <v>5</v>
      </c>
      <c r="L31" s="55">
        <v>4</v>
      </c>
      <c r="M31" s="55"/>
      <c r="N31" s="55">
        <v>9</v>
      </c>
    </row>
    <row r="32" spans="1:14" x14ac:dyDescent="0.25">
      <c r="A32" s="36">
        <f>PeMS!B33</f>
        <v>41670</v>
      </c>
      <c r="B32" t="str">
        <f>PeMS!F33</f>
        <v>regular</v>
      </c>
      <c r="C32" t="str">
        <f t="shared" si="0"/>
        <v>regular</v>
      </c>
      <c r="D32">
        <f>SUMIFS('CHP EB'!$G$2:$G$384,'CHP EB'!$A$2:$A$384,'EB PM'!A32,'CHP EB'!$M$2:$M$384,1)</f>
        <v>0</v>
      </c>
      <c r="E32" t="str">
        <f>IF(B32="holiday",B32,IF(B32="weekend",B32,IF(D32&gt;parameters!$B$7,"incident","non-incident")))</f>
        <v>non-incident</v>
      </c>
      <c r="F32" t="str">
        <f t="shared" si="2"/>
        <v>regular</v>
      </c>
      <c r="G32">
        <f>SUMIFS('CHP EB'!$M$2:$M$384,'CHP EB'!$A$2:$A$384,'EB PM'!A32)</f>
        <v>0</v>
      </c>
      <c r="I32" s="27" t="s">
        <v>252</v>
      </c>
      <c r="J32" s="55"/>
      <c r="K32" s="55">
        <v>27</v>
      </c>
      <c r="L32" s="55">
        <v>44</v>
      </c>
      <c r="M32" s="55"/>
      <c r="N32" s="55">
        <v>71</v>
      </c>
    </row>
    <row r="33" spans="1:14" x14ac:dyDescent="0.25">
      <c r="A33" s="36">
        <f>PeMS!B34</f>
        <v>41671</v>
      </c>
      <c r="B33" t="str">
        <f>PeMS!F34</f>
        <v>weekend</v>
      </c>
      <c r="C33" t="str">
        <f t="shared" si="0"/>
        <v>weekend</v>
      </c>
      <c r="D33">
        <f>SUMIFS('CHP EB'!$G$2:$G$384,'CHP EB'!$A$2:$A$384,'EB PM'!A33,'CHP EB'!$M$2:$M$384,1)</f>
        <v>0</v>
      </c>
      <c r="E33" t="str">
        <f>IF(B33="holiday",B33,IF(B33="weekend",B33,IF(D33&gt;parameters!$B$7,"incident","non-incident")))</f>
        <v>weekend</v>
      </c>
      <c r="F33" t="str">
        <f t="shared" si="2"/>
        <v>weekend</v>
      </c>
      <c r="G33">
        <f>SUMIFS('CHP EB'!$M$2:$M$384,'CHP EB'!$A$2:$A$384,'EB PM'!A33)</f>
        <v>0</v>
      </c>
      <c r="I33" s="27" t="s">
        <v>254</v>
      </c>
      <c r="J33" s="55"/>
      <c r="K33" s="55"/>
      <c r="L33" s="55"/>
      <c r="M33" s="55">
        <v>43</v>
      </c>
      <c r="N33" s="55">
        <v>43</v>
      </c>
    </row>
    <row r="34" spans="1:14" x14ac:dyDescent="0.25">
      <c r="A34" s="36">
        <f>PeMS!B35</f>
        <v>41672</v>
      </c>
      <c r="B34" t="str">
        <f>PeMS!F35</f>
        <v>weekend</v>
      </c>
      <c r="C34" t="str">
        <f t="shared" si="0"/>
        <v>weekend</v>
      </c>
      <c r="D34">
        <f>SUMIFS('CHP EB'!$G$2:$G$384,'CHP EB'!$A$2:$A$384,'EB PM'!A34,'CHP EB'!$M$2:$M$384,1)</f>
        <v>0</v>
      </c>
      <c r="E34" t="str">
        <f>IF(B34="holiday",B34,IF(B34="weekend",B34,IF(D34&gt;parameters!$B$7,"incident","non-incident")))</f>
        <v>weekend</v>
      </c>
      <c r="F34" t="str">
        <f t="shared" si="2"/>
        <v>weekend</v>
      </c>
      <c r="G34">
        <f>SUMIFS('CHP EB'!$M$2:$M$384,'CHP EB'!$A$2:$A$384,'EB PM'!A34)</f>
        <v>0</v>
      </c>
      <c r="I34" s="27" t="s">
        <v>289</v>
      </c>
      <c r="J34" s="55">
        <v>7</v>
      </c>
      <c r="K34" s="55">
        <v>45</v>
      </c>
      <c r="L34" s="55">
        <v>56</v>
      </c>
      <c r="M34" s="55">
        <v>43</v>
      </c>
      <c r="N34" s="55">
        <v>151</v>
      </c>
    </row>
    <row r="35" spans="1:14" x14ac:dyDescent="0.25">
      <c r="A35" s="36">
        <f>PeMS!B36</f>
        <v>41673</v>
      </c>
      <c r="B35" t="str">
        <f>PeMS!F36</f>
        <v>regular</v>
      </c>
      <c r="C35" t="str">
        <f t="shared" si="0"/>
        <v>regular</v>
      </c>
      <c r="D35">
        <f>SUMIFS('CHP EB'!$G$2:$G$384,'CHP EB'!$A$2:$A$384,'EB PM'!A35,'CHP EB'!$M$2:$M$384,1)</f>
        <v>0</v>
      </c>
      <c r="E35" t="str">
        <f>IF(B35="holiday",B35,IF(B35="weekend",B35,IF(D35&gt;parameters!$B$7,"incident","non-incident")))</f>
        <v>non-incident</v>
      </c>
      <c r="F35" t="str">
        <f t="shared" si="2"/>
        <v>regular</v>
      </c>
      <c r="G35">
        <f>SUMIFS('CHP EB'!$M$2:$M$384,'CHP EB'!$A$2:$A$384,'EB PM'!A35)</f>
        <v>0</v>
      </c>
    </row>
    <row r="36" spans="1:14" x14ac:dyDescent="0.25">
      <c r="A36" s="36">
        <f>PeMS!B37</f>
        <v>41674</v>
      </c>
      <c r="B36" t="str">
        <f>PeMS!F37</f>
        <v>regular</v>
      </c>
      <c r="C36" t="str">
        <f t="shared" si="0"/>
        <v>regular</v>
      </c>
      <c r="D36">
        <f>SUMIFS('CHP EB'!$G$2:$G$384,'CHP EB'!$A$2:$A$384,'EB PM'!A36,'CHP EB'!$M$2:$M$384,1)</f>
        <v>0</v>
      </c>
      <c r="E36" t="str">
        <f>IF(B36="holiday",B36,IF(B36="weekend",B36,IF(D36&gt;parameters!$B$7,"incident","non-incident")))</f>
        <v>non-incident</v>
      </c>
      <c r="F36" t="str">
        <f t="shared" si="2"/>
        <v>regular</v>
      </c>
      <c r="G36">
        <f>SUMIFS('CHP EB'!$M$2:$M$384,'CHP EB'!$A$2:$A$384,'EB PM'!A36)</f>
        <v>0</v>
      </c>
    </row>
    <row r="37" spans="1:14" x14ac:dyDescent="0.25">
      <c r="A37" s="36">
        <f>PeMS!B38</f>
        <v>41675</v>
      </c>
      <c r="B37" t="str">
        <f>PeMS!F38</f>
        <v>incident</v>
      </c>
      <c r="C37" t="str">
        <f t="shared" si="0"/>
        <v>incident</v>
      </c>
      <c r="D37">
        <f>SUMIFS('CHP EB'!$G$2:$G$384,'CHP EB'!$A$2:$A$384,'EB PM'!A37,'CHP EB'!$M$2:$M$384,1)</f>
        <v>0</v>
      </c>
      <c r="E37" t="str">
        <f>IF(B37="holiday",B37,IF(B37="weekend",B37,IF(D37&gt;parameters!$B$7,"incident","non-incident")))</f>
        <v>non-incident</v>
      </c>
      <c r="F37" t="str">
        <f t="shared" si="2"/>
        <v>incident</v>
      </c>
      <c r="G37">
        <f>SUMIFS('CHP EB'!$M$2:$M$384,'CHP EB'!$A$2:$A$384,'EB PM'!A37)</f>
        <v>0</v>
      </c>
      <c r="I37" s="13" t="s">
        <v>302</v>
      </c>
    </row>
    <row r="38" spans="1:14" x14ac:dyDescent="0.25">
      <c r="A38" s="36">
        <f>PeMS!B39</f>
        <v>41676</v>
      </c>
      <c r="B38" t="str">
        <f>PeMS!F39</f>
        <v>regular</v>
      </c>
      <c r="C38" t="str">
        <f t="shared" si="0"/>
        <v>regular</v>
      </c>
      <c r="D38">
        <f>SUMIFS('CHP EB'!$G$2:$G$384,'CHP EB'!$A$2:$A$384,'EB PM'!A38,'CHP EB'!$M$2:$M$384,1)</f>
        <v>0</v>
      </c>
      <c r="E38" t="str">
        <f>IF(B38="holiday",B38,IF(B38="weekend",B38,IF(D38&gt;parameters!$B$7,"incident","non-incident")))</f>
        <v>non-incident</v>
      </c>
      <c r="F38" t="str">
        <f t="shared" si="2"/>
        <v>regular</v>
      </c>
      <c r="G38">
        <f>SUMIFS('CHP EB'!$M$2:$M$384,'CHP EB'!$A$2:$A$384,'EB PM'!A38)</f>
        <v>0</v>
      </c>
    </row>
    <row r="39" spans="1:14" x14ac:dyDescent="0.25">
      <c r="A39" s="36">
        <f>PeMS!B40</f>
        <v>41677</v>
      </c>
      <c r="B39" t="str">
        <f>PeMS!F40</f>
        <v>incident</v>
      </c>
      <c r="C39" t="str">
        <f t="shared" si="0"/>
        <v>incident</v>
      </c>
      <c r="D39">
        <f>SUMIFS('CHP EB'!$G$2:$G$384,'CHP EB'!$A$2:$A$384,'EB PM'!A39,'CHP EB'!$M$2:$M$384,1)</f>
        <v>111</v>
      </c>
      <c r="E39" t="str">
        <f>IF(B39="holiday",B39,IF(B39="weekend",B39,IF(D39&gt;parameters!$B$7,"incident","non-incident")))</f>
        <v>incident</v>
      </c>
      <c r="F39" t="str">
        <f t="shared" si="2"/>
        <v>incident</v>
      </c>
      <c r="G39">
        <f>SUMIFS('CHP EB'!$M$2:$M$384,'CHP EB'!$A$2:$A$384,'EB PM'!A39)</f>
        <v>1</v>
      </c>
      <c r="I39" s="56" t="s">
        <v>288</v>
      </c>
      <c r="J39" t="s">
        <v>292</v>
      </c>
    </row>
    <row r="40" spans="1:14" x14ac:dyDescent="0.25">
      <c r="A40" s="36">
        <f>PeMS!B41</f>
        <v>41678</v>
      </c>
      <c r="B40" t="str">
        <f>PeMS!F41</f>
        <v>weekend</v>
      </c>
      <c r="C40" t="str">
        <f t="shared" si="0"/>
        <v>weekend</v>
      </c>
      <c r="D40">
        <f>SUMIFS('CHP EB'!$G$2:$G$384,'CHP EB'!$A$2:$A$384,'EB PM'!A40,'CHP EB'!$M$2:$M$384,1)</f>
        <v>0</v>
      </c>
      <c r="E40" t="str">
        <f>IF(B40="holiday",B40,IF(B40="weekend",B40,IF(D40&gt;parameters!$B$7,"incident","non-incident")))</f>
        <v>weekend</v>
      </c>
      <c r="F40" t="str">
        <f t="shared" si="2"/>
        <v>weekend</v>
      </c>
      <c r="G40">
        <f>SUMIFS('CHP EB'!$M$2:$M$384,'CHP EB'!$A$2:$A$384,'EB PM'!A40)</f>
        <v>0</v>
      </c>
      <c r="I40" s="27" t="s">
        <v>256</v>
      </c>
      <c r="J40" s="55">
        <v>2</v>
      </c>
    </row>
    <row r="41" spans="1:14" x14ac:dyDescent="0.25">
      <c r="A41" s="36">
        <f>PeMS!B42</f>
        <v>41679</v>
      </c>
      <c r="B41" t="str">
        <f>PeMS!F42</f>
        <v>weekend</v>
      </c>
      <c r="C41" t="str">
        <f t="shared" si="0"/>
        <v>weekend</v>
      </c>
      <c r="D41">
        <f>SUMIFS('CHP EB'!$G$2:$G$384,'CHP EB'!$A$2:$A$384,'EB PM'!A41,'CHP EB'!$M$2:$M$384,1)</f>
        <v>0</v>
      </c>
      <c r="E41" t="str">
        <f>IF(B41="holiday",B41,IF(B41="weekend",B41,IF(D41&gt;parameters!$B$7,"incident","non-incident")))</f>
        <v>weekend</v>
      </c>
      <c r="F41" t="str">
        <f t="shared" si="2"/>
        <v>weekend</v>
      </c>
      <c r="G41">
        <f>SUMIFS('CHP EB'!$M$2:$M$384,'CHP EB'!$A$2:$A$384,'EB PM'!A41)</f>
        <v>0</v>
      </c>
      <c r="I41" s="27" t="s">
        <v>251</v>
      </c>
      <c r="J41" s="55">
        <v>7</v>
      </c>
    </row>
    <row r="42" spans="1:14" x14ac:dyDescent="0.25">
      <c r="A42" s="36">
        <f>PeMS!B43</f>
        <v>41680</v>
      </c>
      <c r="B42" t="str">
        <f>PeMS!F43</f>
        <v>incident</v>
      </c>
      <c r="C42" t="str">
        <f t="shared" si="0"/>
        <v>incident</v>
      </c>
      <c r="D42">
        <f>SUMIFS('CHP EB'!$G$2:$G$384,'CHP EB'!$A$2:$A$384,'EB PM'!A42,'CHP EB'!$M$2:$M$384,1)</f>
        <v>15</v>
      </c>
      <c r="E42" t="str">
        <f>IF(B42="holiday",B42,IF(B42="weekend",B42,IF(D42&gt;parameters!$B$7,"incident","non-incident")))</f>
        <v>incident</v>
      </c>
      <c r="F42" t="str">
        <f t="shared" si="2"/>
        <v>incident</v>
      </c>
      <c r="G42">
        <f>SUMIFS('CHP EB'!$M$2:$M$384,'CHP EB'!$A$2:$A$384,'EB PM'!A42)</f>
        <v>1</v>
      </c>
      <c r="I42" s="27" t="s">
        <v>255</v>
      </c>
      <c r="J42" s="55">
        <v>53</v>
      </c>
    </row>
    <row r="43" spans="1:14" x14ac:dyDescent="0.25">
      <c r="A43" s="36">
        <f>PeMS!B44</f>
        <v>41681</v>
      </c>
      <c r="B43" t="str">
        <f>PeMS!F44</f>
        <v>regular</v>
      </c>
      <c r="C43" t="str">
        <f t="shared" si="0"/>
        <v>regular</v>
      </c>
      <c r="D43">
        <f>SUMIFS('CHP EB'!$G$2:$G$384,'CHP EB'!$A$2:$A$384,'EB PM'!A43,'CHP EB'!$M$2:$M$384,1)</f>
        <v>0</v>
      </c>
      <c r="E43" t="str">
        <f>IF(B43="holiday",B43,IF(B43="weekend",B43,IF(D43&gt;parameters!$B$7,"incident","non-incident")))</f>
        <v>non-incident</v>
      </c>
      <c r="F43" t="str">
        <f t="shared" si="2"/>
        <v>regular</v>
      </c>
      <c r="G43">
        <f>SUMIFS('CHP EB'!$M$2:$M$384,'CHP EB'!$A$2:$A$384,'EB PM'!A43)</f>
        <v>0</v>
      </c>
      <c r="I43" s="27" t="s">
        <v>258</v>
      </c>
      <c r="J43" s="55">
        <v>1</v>
      </c>
    </row>
    <row r="44" spans="1:14" x14ac:dyDescent="0.25">
      <c r="A44" s="36">
        <f>PeMS!B45</f>
        <v>41682</v>
      </c>
      <c r="B44" t="str">
        <f>PeMS!F45</f>
        <v>regular</v>
      </c>
      <c r="C44" t="str">
        <f t="shared" si="0"/>
        <v>regular</v>
      </c>
      <c r="D44">
        <f>SUMIFS('CHP EB'!$G$2:$G$384,'CHP EB'!$A$2:$A$384,'EB PM'!A44,'CHP EB'!$M$2:$M$384,1)</f>
        <v>0</v>
      </c>
      <c r="E44" t="str">
        <f>IF(B44="holiday",B44,IF(B44="weekend",B44,IF(D44&gt;parameters!$B$7,"incident","non-incident")))</f>
        <v>non-incident</v>
      </c>
      <c r="F44" t="str">
        <f t="shared" si="2"/>
        <v>regular</v>
      </c>
      <c r="G44">
        <f>SUMIFS('CHP EB'!$M$2:$M$384,'CHP EB'!$A$2:$A$384,'EB PM'!A44)</f>
        <v>0</v>
      </c>
      <c r="I44" s="27" t="s">
        <v>253</v>
      </c>
      <c r="J44" s="55">
        <v>1</v>
      </c>
    </row>
    <row r="45" spans="1:14" x14ac:dyDescent="0.25">
      <c r="A45" s="36">
        <f>PeMS!B46</f>
        <v>41683</v>
      </c>
      <c r="B45" t="str">
        <f>PeMS!F46</f>
        <v>incident</v>
      </c>
      <c r="C45" t="str">
        <f t="shared" si="0"/>
        <v>incident</v>
      </c>
      <c r="D45">
        <f>SUMIFS('CHP EB'!$G$2:$G$384,'CHP EB'!$A$2:$A$384,'EB PM'!A45,'CHP EB'!$M$2:$M$384,1)</f>
        <v>0</v>
      </c>
      <c r="E45" t="str">
        <f>IF(B45="holiday",B45,IF(B45="weekend",B45,IF(D45&gt;parameters!$B$7,"incident","non-incident")))</f>
        <v>non-incident</v>
      </c>
      <c r="F45" t="str">
        <f t="shared" si="2"/>
        <v>incident</v>
      </c>
      <c r="G45">
        <f>SUMIFS('CHP EB'!$M$2:$M$384,'CHP EB'!$A$2:$A$384,'EB PM'!A45)</f>
        <v>0</v>
      </c>
      <c r="I45" s="27" t="s">
        <v>252</v>
      </c>
      <c r="J45" s="55">
        <v>44</v>
      </c>
    </row>
    <row r="46" spans="1:14" x14ac:dyDescent="0.25">
      <c r="A46" s="36">
        <f>PeMS!B47</f>
        <v>41684</v>
      </c>
      <c r="B46" t="str">
        <f>PeMS!F47</f>
        <v>regular</v>
      </c>
      <c r="C46" t="str">
        <f t="shared" si="0"/>
        <v>regular</v>
      </c>
      <c r="D46">
        <f>SUMIFS('CHP EB'!$G$2:$G$384,'CHP EB'!$A$2:$A$384,'EB PM'!A46,'CHP EB'!$M$2:$M$384,1)</f>
        <v>369</v>
      </c>
      <c r="E46" t="str">
        <f>IF(B46="holiday",B46,IF(B46="weekend",B46,IF(D46&gt;parameters!$B$7,"incident","non-incident")))</f>
        <v>incident</v>
      </c>
      <c r="F46" t="str">
        <f t="shared" si="2"/>
        <v>incident</v>
      </c>
      <c r="G46">
        <f>SUMIFS('CHP EB'!$M$2:$M$384,'CHP EB'!$A$2:$A$384,'EB PM'!A46)</f>
        <v>3</v>
      </c>
      <c r="I46" s="27" t="s">
        <v>254</v>
      </c>
      <c r="J46" s="55">
        <v>43</v>
      </c>
    </row>
    <row r="47" spans="1:14" x14ac:dyDescent="0.25">
      <c r="A47" s="36">
        <f>PeMS!B48</f>
        <v>41685</v>
      </c>
      <c r="B47" t="str">
        <f>PeMS!F48</f>
        <v>weekend</v>
      </c>
      <c r="C47" t="str">
        <f t="shared" si="0"/>
        <v>weekend</v>
      </c>
      <c r="D47">
        <f>SUMIFS('CHP EB'!$G$2:$G$384,'CHP EB'!$A$2:$A$384,'EB PM'!A47,'CHP EB'!$M$2:$M$384,1)</f>
        <v>0</v>
      </c>
      <c r="E47" t="str">
        <f>IF(B47="holiday",B47,IF(B47="weekend",B47,IF(D47&gt;parameters!$B$7,"incident","non-incident")))</f>
        <v>weekend</v>
      </c>
      <c r="F47" t="str">
        <f t="shared" si="2"/>
        <v>weekend</v>
      </c>
      <c r="G47">
        <f>SUMIFS('CHP EB'!$M$2:$M$384,'CHP EB'!$A$2:$A$384,'EB PM'!A47)</f>
        <v>0</v>
      </c>
      <c r="I47" s="27" t="s">
        <v>289</v>
      </c>
      <c r="J47" s="55">
        <v>151</v>
      </c>
    </row>
    <row r="48" spans="1:14" x14ac:dyDescent="0.25">
      <c r="A48" s="36">
        <f>PeMS!B49</f>
        <v>41686</v>
      </c>
      <c r="B48" t="str">
        <f>PeMS!F49</f>
        <v>weekend</v>
      </c>
      <c r="C48" t="str">
        <f t="shared" si="0"/>
        <v>weekend</v>
      </c>
      <c r="D48">
        <f>SUMIFS('CHP EB'!$G$2:$G$384,'CHP EB'!$A$2:$A$384,'EB PM'!A48,'CHP EB'!$M$2:$M$384,1)</f>
        <v>0</v>
      </c>
      <c r="E48" t="str">
        <f>IF(B48="holiday",B48,IF(B48="weekend",B48,IF(D48&gt;parameters!$B$7,"incident","non-incident")))</f>
        <v>weekend</v>
      </c>
      <c r="F48" t="str">
        <f t="shared" si="2"/>
        <v>weekend</v>
      </c>
      <c r="G48">
        <f>SUMIFS('CHP EB'!$M$2:$M$384,'CHP EB'!$A$2:$A$384,'EB PM'!A48)</f>
        <v>0</v>
      </c>
    </row>
    <row r="49" spans="1:11" x14ac:dyDescent="0.25">
      <c r="A49" s="36">
        <f>PeMS!B50</f>
        <v>41687</v>
      </c>
      <c r="B49" t="str">
        <f>PeMS!F50</f>
        <v>holiday</v>
      </c>
      <c r="C49" t="str">
        <f t="shared" si="0"/>
        <v>holiday</v>
      </c>
      <c r="D49">
        <f>SUMIFS('CHP EB'!$G$2:$G$384,'CHP EB'!$A$2:$A$384,'EB PM'!A49,'CHP EB'!$M$2:$M$384,1)</f>
        <v>0</v>
      </c>
      <c r="E49" t="str">
        <f>IF(B49="holiday",B49,IF(B49="weekend",B49,IF(D49&gt;parameters!$B$7,"incident","non-incident")))</f>
        <v>holiday</v>
      </c>
      <c r="F49" t="str">
        <f t="shared" si="2"/>
        <v>holiday</v>
      </c>
      <c r="G49">
        <f>SUMIFS('CHP EB'!$M$2:$M$384,'CHP EB'!$A$2:$A$384,'EB PM'!A49)</f>
        <v>0</v>
      </c>
    </row>
    <row r="50" spans="1:11" x14ac:dyDescent="0.25">
      <c r="A50" s="36">
        <f>PeMS!B51</f>
        <v>41688</v>
      </c>
      <c r="B50" t="str">
        <f>PeMS!F51</f>
        <v>regular</v>
      </c>
      <c r="C50" t="str">
        <f t="shared" si="0"/>
        <v>regular</v>
      </c>
      <c r="D50">
        <f>SUMIFS('CHP EB'!$G$2:$G$384,'CHP EB'!$A$2:$A$384,'EB PM'!A50,'CHP EB'!$M$2:$M$384,1)</f>
        <v>164</v>
      </c>
      <c r="E50" t="str">
        <f>IF(B50="holiday",B50,IF(B50="weekend",B50,IF(D50&gt;parameters!$B$7,"incident","non-incident")))</f>
        <v>incident</v>
      </c>
      <c r="F50" t="str">
        <f t="shared" si="2"/>
        <v>incident</v>
      </c>
      <c r="G50">
        <f>SUMIFS('CHP EB'!$M$2:$M$384,'CHP EB'!$A$2:$A$384,'EB PM'!A50)</f>
        <v>1</v>
      </c>
    </row>
    <row r="51" spans="1:11" x14ac:dyDescent="0.25">
      <c r="A51" s="36">
        <f>PeMS!B52</f>
        <v>41689</v>
      </c>
      <c r="B51" t="str">
        <f>PeMS!F52</f>
        <v>regular</v>
      </c>
      <c r="C51" t="str">
        <f t="shared" si="0"/>
        <v>regular</v>
      </c>
      <c r="D51">
        <f>SUMIFS('CHP EB'!$G$2:$G$384,'CHP EB'!$A$2:$A$384,'EB PM'!A51,'CHP EB'!$M$2:$M$384,1)</f>
        <v>0</v>
      </c>
      <c r="E51" t="str">
        <f>IF(B51="holiday",B51,IF(B51="weekend",B51,IF(D51&gt;parameters!$B$7,"incident","non-incident")))</f>
        <v>non-incident</v>
      </c>
      <c r="F51" t="str">
        <f t="shared" si="2"/>
        <v>regular</v>
      </c>
      <c r="G51">
        <f>SUMIFS('CHP EB'!$M$2:$M$384,'CHP EB'!$A$2:$A$384,'EB PM'!A51)</f>
        <v>0</v>
      </c>
      <c r="I51" s="13" t="s">
        <v>304</v>
      </c>
    </row>
    <row r="52" spans="1:11" x14ac:dyDescent="0.25">
      <c r="A52" s="36">
        <f>PeMS!B53</f>
        <v>41690</v>
      </c>
      <c r="B52" t="str">
        <f>PeMS!F53</f>
        <v>incident</v>
      </c>
      <c r="C52" t="str">
        <f t="shared" si="0"/>
        <v>incident</v>
      </c>
      <c r="D52">
        <f>SUMIFS('CHP EB'!$G$2:$G$384,'CHP EB'!$A$2:$A$384,'EB PM'!A52,'CHP EB'!$M$2:$M$384,1)</f>
        <v>73</v>
      </c>
      <c r="E52" t="str">
        <f>IF(B52="holiday",B52,IF(B52="weekend",B52,IF(D52&gt;parameters!$B$7,"incident","non-incident")))</f>
        <v>incident</v>
      </c>
      <c r="F52" t="str">
        <f t="shared" si="2"/>
        <v>incident</v>
      </c>
      <c r="G52">
        <f>SUMIFS('CHP EB'!$M$2:$M$384,'CHP EB'!$A$2:$A$384,'EB PM'!A52)</f>
        <v>1</v>
      </c>
    </row>
    <row r="53" spans="1:11" x14ac:dyDescent="0.25">
      <c r="A53" s="36">
        <f>PeMS!B54</f>
        <v>41691</v>
      </c>
      <c r="B53" t="str">
        <f>PeMS!F54</f>
        <v>regular</v>
      </c>
      <c r="C53" t="str">
        <f t="shared" si="0"/>
        <v>regular</v>
      </c>
      <c r="D53">
        <f>SUMIFS('CHP EB'!$G$2:$G$384,'CHP EB'!$A$2:$A$384,'EB PM'!A53,'CHP EB'!$M$2:$M$384,1)</f>
        <v>63</v>
      </c>
      <c r="E53" t="str">
        <f>IF(B53="holiday",B53,IF(B53="weekend",B53,IF(D53&gt;parameters!$B$7,"incident","non-incident")))</f>
        <v>incident</v>
      </c>
      <c r="F53" t="str">
        <f t="shared" si="2"/>
        <v>incident</v>
      </c>
      <c r="G53">
        <f>SUMIFS('CHP EB'!$M$2:$M$384,'CHP EB'!$A$2:$A$384,'EB PM'!A53)</f>
        <v>1</v>
      </c>
      <c r="I53" s="56" t="s">
        <v>292</v>
      </c>
      <c r="J53" s="56" t="s">
        <v>290</v>
      </c>
    </row>
    <row r="54" spans="1:11" x14ac:dyDescent="0.25">
      <c r="A54" s="36">
        <f>PeMS!B55</f>
        <v>41692</v>
      </c>
      <c r="B54" t="str">
        <f>PeMS!F55</f>
        <v>weekend</v>
      </c>
      <c r="C54" t="str">
        <f t="shared" si="0"/>
        <v>weekend</v>
      </c>
      <c r="D54">
        <f>SUMIFS('CHP EB'!$G$2:$G$384,'CHP EB'!$A$2:$A$384,'EB PM'!A54,'CHP EB'!$M$2:$M$384,1)</f>
        <v>0</v>
      </c>
      <c r="E54" t="str">
        <f>IF(B54="holiday",B54,IF(B54="weekend",B54,IF(D54&gt;parameters!$B$7,"incident","non-incident")))</f>
        <v>weekend</v>
      </c>
      <c r="F54" t="str">
        <f t="shared" si="2"/>
        <v>weekend</v>
      </c>
      <c r="G54">
        <f>SUMIFS('CHP EB'!$M$2:$M$384,'CHP EB'!$A$2:$A$384,'EB PM'!A54)</f>
        <v>0</v>
      </c>
      <c r="I54" s="56" t="s">
        <v>288</v>
      </c>
      <c r="J54" t="s">
        <v>255</v>
      </c>
      <c r="K54" t="s">
        <v>289</v>
      </c>
    </row>
    <row r="55" spans="1:11" x14ac:dyDescent="0.25">
      <c r="A55" s="36">
        <f>PeMS!B56</f>
        <v>41693</v>
      </c>
      <c r="B55" t="str">
        <f>PeMS!F56</f>
        <v>weekend</v>
      </c>
      <c r="C55" t="str">
        <f t="shared" si="0"/>
        <v>weekend</v>
      </c>
      <c r="D55">
        <f>SUMIFS('CHP EB'!$G$2:$G$384,'CHP EB'!$A$2:$A$384,'EB PM'!A55,'CHP EB'!$M$2:$M$384,1)</f>
        <v>0</v>
      </c>
      <c r="E55" t="str">
        <f>IF(B55="holiday",B55,IF(B55="weekend",B55,IF(D55&gt;parameters!$B$7,"incident","non-incident")))</f>
        <v>weekend</v>
      </c>
      <c r="F55" t="str">
        <f t="shared" si="2"/>
        <v>weekend</v>
      </c>
      <c r="G55">
        <f>SUMIFS('CHP EB'!$M$2:$M$384,'CHP EB'!$A$2:$A$384,'EB PM'!A55)</f>
        <v>0</v>
      </c>
      <c r="I55" s="27">
        <v>0</v>
      </c>
      <c r="J55" s="55">
        <v>7</v>
      </c>
      <c r="K55" s="55">
        <v>7</v>
      </c>
    </row>
    <row r="56" spans="1:11" x14ac:dyDescent="0.25">
      <c r="A56" s="36">
        <f>PeMS!B57</f>
        <v>41694</v>
      </c>
      <c r="B56" t="str">
        <f>PeMS!F57</f>
        <v>regular</v>
      </c>
      <c r="C56" t="str">
        <f t="shared" si="0"/>
        <v>regular</v>
      </c>
      <c r="D56">
        <f>SUMIFS('CHP EB'!$G$2:$G$384,'CHP EB'!$A$2:$A$384,'EB PM'!A56,'CHP EB'!$M$2:$M$384,1)</f>
        <v>0</v>
      </c>
      <c r="E56" t="str">
        <f>IF(B56="holiday",B56,IF(B56="weekend",B56,IF(D56&gt;parameters!$B$7,"incident","non-incident")))</f>
        <v>non-incident</v>
      </c>
      <c r="F56" t="str">
        <f t="shared" si="2"/>
        <v>regular</v>
      </c>
      <c r="G56">
        <f>SUMIFS('CHP EB'!$M$2:$M$384,'CHP EB'!$A$2:$A$384,'EB PM'!A56)</f>
        <v>0</v>
      </c>
      <c r="I56" s="27">
        <v>1</v>
      </c>
      <c r="J56" s="55">
        <v>34</v>
      </c>
      <c r="K56" s="55">
        <v>34</v>
      </c>
    </row>
    <row r="57" spans="1:11" x14ac:dyDescent="0.25">
      <c r="A57" s="36">
        <f>PeMS!B58</f>
        <v>41695</v>
      </c>
      <c r="B57" t="str">
        <f>PeMS!F58</f>
        <v>regular</v>
      </c>
      <c r="C57" t="str">
        <f t="shared" si="0"/>
        <v>regular</v>
      </c>
      <c r="D57">
        <f>SUMIFS('CHP EB'!$G$2:$G$384,'CHP EB'!$A$2:$A$384,'EB PM'!A57,'CHP EB'!$M$2:$M$384,1)</f>
        <v>55</v>
      </c>
      <c r="E57" t="str">
        <f>IF(B57="holiday",B57,IF(B57="weekend",B57,IF(D57&gt;parameters!$B$7,"incident","non-incident")))</f>
        <v>incident</v>
      </c>
      <c r="F57" t="str">
        <f t="shared" si="2"/>
        <v>incident</v>
      </c>
      <c r="G57">
        <f>SUMIFS('CHP EB'!$M$2:$M$384,'CHP EB'!$A$2:$A$384,'EB PM'!A57)</f>
        <v>2</v>
      </c>
      <c r="I57" s="27">
        <v>2</v>
      </c>
      <c r="J57" s="55">
        <v>10</v>
      </c>
      <c r="K57" s="55">
        <v>10</v>
      </c>
    </row>
    <row r="58" spans="1:11" x14ac:dyDescent="0.25">
      <c r="A58" s="36">
        <f>PeMS!B59</f>
        <v>41696</v>
      </c>
      <c r="B58" t="str">
        <f>PeMS!F59</f>
        <v>regular</v>
      </c>
      <c r="C58" t="str">
        <f t="shared" si="0"/>
        <v>regular</v>
      </c>
      <c r="D58">
        <f>SUMIFS('CHP EB'!$G$2:$G$384,'CHP EB'!$A$2:$A$384,'EB PM'!A58,'CHP EB'!$M$2:$M$384,1)</f>
        <v>0</v>
      </c>
      <c r="E58" t="str">
        <f>IF(B58="holiday",B58,IF(B58="weekend",B58,IF(D58&gt;parameters!$B$7,"incident","non-incident")))</f>
        <v>non-incident</v>
      </c>
      <c r="F58" t="str">
        <f t="shared" si="2"/>
        <v>regular</v>
      </c>
      <c r="G58">
        <f>SUMIFS('CHP EB'!$M$2:$M$384,'CHP EB'!$A$2:$A$384,'EB PM'!A58)</f>
        <v>0</v>
      </c>
      <c r="I58" s="27">
        <v>3</v>
      </c>
      <c r="J58" s="55">
        <v>2</v>
      </c>
      <c r="K58" s="55">
        <v>2</v>
      </c>
    </row>
    <row r="59" spans="1:11" x14ac:dyDescent="0.25">
      <c r="A59" s="36">
        <f>PeMS!B60</f>
        <v>41697</v>
      </c>
      <c r="B59" t="str">
        <f>PeMS!F60</f>
        <v>regular</v>
      </c>
      <c r="C59" t="str">
        <f t="shared" si="0"/>
        <v>regular</v>
      </c>
      <c r="D59">
        <f>SUMIFS('CHP EB'!$G$2:$G$384,'CHP EB'!$A$2:$A$384,'EB PM'!A59,'CHP EB'!$M$2:$M$384,1)</f>
        <v>0</v>
      </c>
      <c r="E59" t="str">
        <f>IF(B59="holiday",B59,IF(B59="weekend",B59,IF(D59&gt;parameters!$B$7,"incident","non-incident")))</f>
        <v>non-incident</v>
      </c>
      <c r="F59" t="str">
        <f t="shared" si="2"/>
        <v>regular</v>
      </c>
      <c r="G59">
        <f>SUMIFS('CHP EB'!$M$2:$M$384,'CHP EB'!$A$2:$A$384,'EB PM'!A59)</f>
        <v>1</v>
      </c>
      <c r="I59" s="27" t="s">
        <v>289</v>
      </c>
      <c r="J59" s="55">
        <v>53</v>
      </c>
      <c r="K59" s="55">
        <v>53</v>
      </c>
    </row>
    <row r="60" spans="1:11" x14ac:dyDescent="0.25">
      <c r="A60" s="36">
        <f>PeMS!B61</f>
        <v>41698</v>
      </c>
      <c r="B60" t="str">
        <f>PeMS!F61</f>
        <v>other</v>
      </c>
      <c r="C60" t="str">
        <f t="shared" si="0"/>
        <v>other</v>
      </c>
      <c r="D60">
        <f>SUMIFS('CHP EB'!$G$2:$G$384,'CHP EB'!$A$2:$A$384,'EB PM'!A60,'CHP EB'!$M$2:$M$384,1)</f>
        <v>0</v>
      </c>
      <c r="E60" t="str">
        <f>IF(B60="holiday",B60,IF(B60="weekend",B60,IF(D60&gt;parameters!$B$7,"incident","non-incident")))</f>
        <v>non-incident</v>
      </c>
      <c r="F60" t="str">
        <f t="shared" si="2"/>
        <v>other</v>
      </c>
      <c r="G60">
        <f>SUMIFS('CHP EB'!$M$2:$M$384,'CHP EB'!$A$2:$A$384,'EB PM'!A60)</f>
        <v>0</v>
      </c>
    </row>
    <row r="61" spans="1:11" x14ac:dyDescent="0.25">
      <c r="A61" s="36">
        <f>PeMS!B62</f>
        <v>41699</v>
      </c>
      <c r="B61" t="str">
        <f>PeMS!F62</f>
        <v>weekend</v>
      </c>
      <c r="C61" t="str">
        <f t="shared" si="0"/>
        <v>weekend</v>
      </c>
      <c r="D61">
        <f>SUMIFS('CHP EB'!$G$2:$G$384,'CHP EB'!$A$2:$A$384,'EB PM'!A61,'CHP EB'!$M$2:$M$384,1)</f>
        <v>0</v>
      </c>
      <c r="E61" t="str">
        <f>IF(B61="holiday",B61,IF(B61="weekend",B61,IF(D61&gt;parameters!$B$7,"incident","non-incident")))</f>
        <v>weekend</v>
      </c>
      <c r="F61" t="str">
        <f t="shared" si="2"/>
        <v>weekend</v>
      </c>
      <c r="G61">
        <f>SUMIFS('CHP EB'!$M$2:$M$384,'CHP EB'!$A$2:$A$384,'EB PM'!A61)</f>
        <v>0</v>
      </c>
    </row>
    <row r="62" spans="1:11" x14ac:dyDescent="0.25">
      <c r="A62" s="36">
        <f>PeMS!B63</f>
        <v>41700</v>
      </c>
      <c r="B62" t="str">
        <f>PeMS!F63</f>
        <v>weekend</v>
      </c>
      <c r="C62" t="str">
        <f t="shared" si="0"/>
        <v>weekend</v>
      </c>
      <c r="D62">
        <f>SUMIFS('CHP EB'!$G$2:$G$384,'CHP EB'!$A$2:$A$384,'EB PM'!A62,'CHP EB'!$M$2:$M$384,1)</f>
        <v>0</v>
      </c>
      <c r="E62" t="str">
        <f>IF(B62="holiday",B62,IF(B62="weekend",B62,IF(D62&gt;parameters!$B$7,"incident","non-incident")))</f>
        <v>weekend</v>
      </c>
      <c r="F62" t="str">
        <f t="shared" si="2"/>
        <v>weekend</v>
      </c>
      <c r="G62">
        <f>SUMIFS('CHP EB'!$M$2:$M$384,'CHP EB'!$A$2:$A$384,'EB PM'!A62)</f>
        <v>0</v>
      </c>
    </row>
    <row r="63" spans="1:11" x14ac:dyDescent="0.25">
      <c r="A63" s="36">
        <f>PeMS!B64</f>
        <v>41701</v>
      </c>
      <c r="B63" t="str">
        <f>PeMS!F64</f>
        <v>regular</v>
      </c>
      <c r="C63" t="str">
        <f t="shared" si="0"/>
        <v>regular</v>
      </c>
      <c r="D63">
        <f>SUMIFS('CHP EB'!$G$2:$G$384,'CHP EB'!$A$2:$A$384,'EB PM'!A63,'CHP EB'!$M$2:$M$384,1)</f>
        <v>0</v>
      </c>
      <c r="E63" t="str">
        <f>IF(B63="holiday",B63,IF(B63="weekend",B63,IF(D63&gt;parameters!$B$7,"incident","non-incident")))</f>
        <v>non-incident</v>
      </c>
      <c r="F63" t="str">
        <f t="shared" si="2"/>
        <v>regular</v>
      </c>
      <c r="G63">
        <f>SUMIFS('CHP EB'!$M$2:$M$384,'CHP EB'!$A$2:$A$384,'EB PM'!A63)</f>
        <v>0</v>
      </c>
    </row>
    <row r="64" spans="1:11" x14ac:dyDescent="0.25">
      <c r="A64" s="36">
        <f>PeMS!B65</f>
        <v>41702</v>
      </c>
      <c r="B64" t="str">
        <f>PeMS!F65</f>
        <v>regular</v>
      </c>
      <c r="C64" t="str">
        <f t="shared" si="0"/>
        <v>regular</v>
      </c>
      <c r="D64">
        <f>SUMIFS('CHP EB'!$G$2:$G$384,'CHP EB'!$A$2:$A$384,'EB PM'!A64,'CHP EB'!$M$2:$M$384,1)</f>
        <v>0</v>
      </c>
      <c r="E64" t="str">
        <f>IF(B64="holiday",B64,IF(B64="weekend",B64,IF(D64&gt;parameters!$B$7,"incident","non-incident")))</f>
        <v>non-incident</v>
      </c>
      <c r="F64" t="str">
        <f t="shared" si="2"/>
        <v>regular</v>
      </c>
      <c r="G64">
        <f>SUMIFS('CHP EB'!$M$2:$M$384,'CHP EB'!$A$2:$A$384,'EB PM'!A64)</f>
        <v>0</v>
      </c>
    </row>
    <row r="65" spans="1:7" x14ac:dyDescent="0.25">
      <c r="A65" s="36">
        <f>PeMS!B66</f>
        <v>41703</v>
      </c>
      <c r="B65" t="str">
        <f>PeMS!F66</f>
        <v>regular</v>
      </c>
      <c r="C65" t="str">
        <f t="shared" si="0"/>
        <v>regular</v>
      </c>
      <c r="D65">
        <f>SUMIFS('CHP EB'!$G$2:$G$384,'CHP EB'!$A$2:$A$384,'EB PM'!A65,'CHP EB'!$M$2:$M$384,1)</f>
        <v>0</v>
      </c>
      <c r="E65" t="str">
        <f>IF(B65="holiday",B65,IF(B65="weekend",B65,IF(D65&gt;parameters!$B$7,"incident","non-incident")))</f>
        <v>non-incident</v>
      </c>
      <c r="F65" t="str">
        <f t="shared" si="2"/>
        <v>regular</v>
      </c>
      <c r="G65">
        <f>SUMIFS('CHP EB'!$M$2:$M$384,'CHP EB'!$A$2:$A$384,'EB PM'!A65)</f>
        <v>0</v>
      </c>
    </row>
    <row r="66" spans="1:7" x14ac:dyDescent="0.25">
      <c r="A66" s="36">
        <f>PeMS!B67</f>
        <v>41704</v>
      </c>
      <c r="B66" t="str">
        <f>PeMS!F67</f>
        <v>regular</v>
      </c>
      <c r="C66" t="str">
        <f t="shared" si="0"/>
        <v>regular</v>
      </c>
      <c r="D66">
        <f>SUMIFS('CHP EB'!$G$2:$G$384,'CHP EB'!$A$2:$A$384,'EB PM'!A66,'CHP EB'!$M$2:$M$384,1)</f>
        <v>51</v>
      </c>
      <c r="E66" t="str">
        <f>IF(B66="holiday",B66,IF(B66="weekend",B66,IF(D66&gt;parameters!$B$7,"incident","non-incident")))</f>
        <v>incident</v>
      </c>
      <c r="F66" t="str">
        <f t="shared" si="2"/>
        <v>incident</v>
      </c>
      <c r="G66">
        <f>SUMIFS('CHP EB'!$M$2:$M$384,'CHP EB'!$A$2:$A$384,'EB PM'!A66)</f>
        <v>1</v>
      </c>
    </row>
    <row r="67" spans="1:7" x14ac:dyDescent="0.25">
      <c r="A67" s="36">
        <f>PeMS!B68</f>
        <v>41705</v>
      </c>
      <c r="B67" t="str">
        <f>PeMS!F68</f>
        <v>incident</v>
      </c>
      <c r="C67" t="str">
        <f t="shared" ref="C67:C130" si="3">IF(B67="bad data","other",IF(B67="no data","other",B67))</f>
        <v>incident</v>
      </c>
      <c r="D67">
        <f>SUMIFS('CHP EB'!$G$2:$G$384,'CHP EB'!$A$2:$A$384,'EB PM'!A67,'CHP EB'!$M$2:$M$384,1)</f>
        <v>33</v>
      </c>
      <c r="E67" t="str">
        <f>IF(B67="holiday",B67,IF(B67="weekend",B67,IF(D67&gt;parameters!$B$7,"incident","non-incident")))</f>
        <v>incident</v>
      </c>
      <c r="F67" t="str">
        <f t="shared" si="2"/>
        <v>incident</v>
      </c>
      <c r="G67">
        <f>SUMIFS('CHP EB'!$M$2:$M$384,'CHP EB'!$A$2:$A$384,'EB PM'!A67)</f>
        <v>1</v>
      </c>
    </row>
    <row r="68" spans="1:7" x14ac:dyDescent="0.25">
      <c r="A68" s="36">
        <f>PeMS!B69</f>
        <v>41706</v>
      </c>
      <c r="B68" t="str">
        <f>PeMS!F69</f>
        <v>weekend</v>
      </c>
      <c r="C68" t="str">
        <f t="shared" si="3"/>
        <v>weekend</v>
      </c>
      <c r="D68">
        <f>SUMIFS('CHP EB'!$G$2:$G$384,'CHP EB'!$A$2:$A$384,'EB PM'!A68,'CHP EB'!$M$2:$M$384,1)</f>
        <v>0</v>
      </c>
      <c r="E68" t="str">
        <f>IF(B68="holiday",B68,IF(B68="weekend",B68,IF(D68&gt;parameters!$B$7,"incident","non-incident")))</f>
        <v>weekend</v>
      </c>
      <c r="F68" t="str">
        <f t="shared" si="2"/>
        <v>weekend</v>
      </c>
      <c r="G68">
        <f>SUMIFS('CHP EB'!$M$2:$M$384,'CHP EB'!$A$2:$A$384,'EB PM'!A68)</f>
        <v>0</v>
      </c>
    </row>
    <row r="69" spans="1:7" x14ac:dyDescent="0.25">
      <c r="A69" s="36">
        <f>PeMS!B70</f>
        <v>41707</v>
      </c>
      <c r="B69" t="str">
        <f>PeMS!F70</f>
        <v>weekend</v>
      </c>
      <c r="C69" t="str">
        <f t="shared" si="3"/>
        <v>weekend</v>
      </c>
      <c r="D69">
        <f>SUMIFS('CHP EB'!$G$2:$G$384,'CHP EB'!$A$2:$A$384,'EB PM'!A69,'CHP EB'!$M$2:$M$384,1)</f>
        <v>0</v>
      </c>
      <c r="E69" t="str">
        <f>IF(B69="holiday",B69,IF(B69="weekend",B69,IF(D69&gt;parameters!$B$7,"incident","non-incident")))</f>
        <v>weekend</v>
      </c>
      <c r="F69" t="str">
        <f t="shared" ref="F69:F132" si="4">IF(E69="incident","incident",B69)</f>
        <v>weekend</v>
      </c>
      <c r="G69">
        <f>SUMIFS('CHP EB'!$M$2:$M$384,'CHP EB'!$A$2:$A$384,'EB PM'!A69)</f>
        <v>0</v>
      </c>
    </row>
    <row r="70" spans="1:7" x14ac:dyDescent="0.25">
      <c r="A70" s="36">
        <f>PeMS!B71</f>
        <v>41708</v>
      </c>
      <c r="B70" t="str">
        <f>PeMS!F71</f>
        <v>regular</v>
      </c>
      <c r="C70" t="str">
        <f t="shared" si="3"/>
        <v>regular</v>
      </c>
      <c r="D70">
        <f>SUMIFS('CHP EB'!$G$2:$G$384,'CHP EB'!$A$2:$A$384,'EB PM'!A70,'CHP EB'!$M$2:$M$384,1)</f>
        <v>0</v>
      </c>
      <c r="E70" t="str">
        <f>IF(B70="holiday",B70,IF(B70="weekend",B70,IF(D70&gt;parameters!$B$7,"incident","non-incident")))</f>
        <v>non-incident</v>
      </c>
      <c r="F70" t="str">
        <f t="shared" si="4"/>
        <v>regular</v>
      </c>
      <c r="G70">
        <f>SUMIFS('CHP EB'!$M$2:$M$384,'CHP EB'!$A$2:$A$384,'EB PM'!A70)</f>
        <v>0</v>
      </c>
    </row>
    <row r="71" spans="1:7" x14ac:dyDescent="0.25">
      <c r="A71" s="36">
        <f>PeMS!B72</f>
        <v>41709</v>
      </c>
      <c r="B71" t="str">
        <f>PeMS!F72</f>
        <v>regular</v>
      </c>
      <c r="C71" t="str">
        <f t="shared" si="3"/>
        <v>regular</v>
      </c>
      <c r="D71">
        <f>SUMIFS('CHP EB'!$G$2:$G$384,'CHP EB'!$A$2:$A$384,'EB PM'!A71,'CHP EB'!$M$2:$M$384,1)</f>
        <v>0</v>
      </c>
      <c r="E71" t="str">
        <f>IF(B71="holiday",B71,IF(B71="weekend",B71,IF(D71&gt;parameters!$B$7,"incident","non-incident")))</f>
        <v>non-incident</v>
      </c>
      <c r="F71" t="str">
        <f t="shared" si="4"/>
        <v>regular</v>
      </c>
      <c r="G71">
        <f>SUMIFS('CHP EB'!$M$2:$M$384,'CHP EB'!$A$2:$A$384,'EB PM'!A71)</f>
        <v>0</v>
      </c>
    </row>
    <row r="72" spans="1:7" x14ac:dyDescent="0.25">
      <c r="A72" s="36">
        <f>PeMS!B73</f>
        <v>41710</v>
      </c>
      <c r="B72" t="str">
        <f>PeMS!F73</f>
        <v>regular</v>
      </c>
      <c r="C72" t="str">
        <f t="shared" si="3"/>
        <v>regular</v>
      </c>
      <c r="D72">
        <f>SUMIFS('CHP EB'!$G$2:$G$384,'CHP EB'!$A$2:$A$384,'EB PM'!A72,'CHP EB'!$M$2:$M$384,1)</f>
        <v>0</v>
      </c>
      <c r="E72" t="str">
        <f>IF(B72="holiday",B72,IF(B72="weekend",B72,IF(D72&gt;parameters!$B$7,"incident","non-incident")))</f>
        <v>non-incident</v>
      </c>
      <c r="F72" t="str">
        <f t="shared" si="4"/>
        <v>regular</v>
      </c>
      <c r="G72">
        <f>SUMIFS('CHP EB'!$M$2:$M$384,'CHP EB'!$A$2:$A$384,'EB PM'!A72)</f>
        <v>0</v>
      </c>
    </row>
    <row r="73" spans="1:7" x14ac:dyDescent="0.25">
      <c r="A73" s="36">
        <f>PeMS!B74</f>
        <v>41711</v>
      </c>
      <c r="B73" t="str">
        <f>PeMS!F74</f>
        <v>regular</v>
      </c>
      <c r="C73" t="str">
        <f t="shared" si="3"/>
        <v>regular</v>
      </c>
      <c r="D73">
        <f>SUMIFS('CHP EB'!$G$2:$G$384,'CHP EB'!$A$2:$A$384,'EB PM'!A73,'CHP EB'!$M$2:$M$384,1)</f>
        <v>0</v>
      </c>
      <c r="E73" t="str">
        <f>IF(B73="holiday",B73,IF(B73="weekend",B73,IF(D73&gt;parameters!$B$7,"incident","non-incident")))</f>
        <v>non-incident</v>
      </c>
      <c r="F73" t="str">
        <f t="shared" si="4"/>
        <v>regular</v>
      </c>
      <c r="G73">
        <f>SUMIFS('CHP EB'!$M$2:$M$384,'CHP EB'!$A$2:$A$384,'EB PM'!A73)</f>
        <v>0</v>
      </c>
    </row>
    <row r="74" spans="1:7" x14ac:dyDescent="0.25">
      <c r="A74" s="36">
        <f>PeMS!B75</f>
        <v>41712</v>
      </c>
      <c r="B74" t="str">
        <f>PeMS!F75</f>
        <v>regular</v>
      </c>
      <c r="C74" t="str">
        <f t="shared" si="3"/>
        <v>regular</v>
      </c>
      <c r="D74">
        <f>SUMIFS('CHP EB'!$G$2:$G$384,'CHP EB'!$A$2:$A$384,'EB PM'!A74,'CHP EB'!$M$2:$M$384,1)</f>
        <v>0</v>
      </c>
      <c r="E74" t="str">
        <f>IF(B74="holiday",B74,IF(B74="weekend",B74,IF(D74&gt;parameters!$B$7,"incident","non-incident")))</f>
        <v>non-incident</v>
      </c>
      <c r="F74" t="str">
        <f t="shared" si="4"/>
        <v>regular</v>
      </c>
      <c r="G74">
        <f>SUMIFS('CHP EB'!$M$2:$M$384,'CHP EB'!$A$2:$A$384,'EB PM'!A74)</f>
        <v>0</v>
      </c>
    </row>
    <row r="75" spans="1:7" x14ac:dyDescent="0.25">
      <c r="A75" s="36">
        <f>PeMS!B76</f>
        <v>41713</v>
      </c>
      <c r="B75" t="str">
        <f>PeMS!F76</f>
        <v>weekend</v>
      </c>
      <c r="C75" t="str">
        <f t="shared" si="3"/>
        <v>weekend</v>
      </c>
      <c r="D75">
        <f>SUMIFS('CHP EB'!$G$2:$G$384,'CHP EB'!$A$2:$A$384,'EB PM'!A75,'CHP EB'!$M$2:$M$384,1)</f>
        <v>0</v>
      </c>
      <c r="E75" t="str">
        <f>IF(B75="holiday",B75,IF(B75="weekend",B75,IF(D75&gt;parameters!$B$7,"incident","non-incident")))</f>
        <v>weekend</v>
      </c>
      <c r="F75" t="str">
        <f t="shared" si="4"/>
        <v>weekend</v>
      </c>
      <c r="G75">
        <f>SUMIFS('CHP EB'!$M$2:$M$384,'CHP EB'!$A$2:$A$384,'EB PM'!A75)</f>
        <v>0</v>
      </c>
    </row>
    <row r="76" spans="1:7" x14ac:dyDescent="0.25">
      <c r="A76" s="36">
        <f>PeMS!B77</f>
        <v>41714</v>
      </c>
      <c r="B76" t="str">
        <f>PeMS!F77</f>
        <v>weekend</v>
      </c>
      <c r="C76" t="str">
        <f t="shared" si="3"/>
        <v>weekend</v>
      </c>
      <c r="D76">
        <f>SUMIFS('CHP EB'!$G$2:$G$384,'CHP EB'!$A$2:$A$384,'EB PM'!A76,'CHP EB'!$M$2:$M$384,1)</f>
        <v>0</v>
      </c>
      <c r="E76" t="str">
        <f>IF(B76="holiday",B76,IF(B76="weekend",B76,IF(D76&gt;parameters!$B$7,"incident","non-incident")))</f>
        <v>weekend</v>
      </c>
      <c r="F76" t="str">
        <f t="shared" si="4"/>
        <v>weekend</v>
      </c>
      <c r="G76">
        <f>SUMIFS('CHP EB'!$M$2:$M$384,'CHP EB'!$A$2:$A$384,'EB PM'!A76)</f>
        <v>0</v>
      </c>
    </row>
    <row r="77" spans="1:7" x14ac:dyDescent="0.25">
      <c r="A77" s="36">
        <f>PeMS!B78</f>
        <v>41715</v>
      </c>
      <c r="B77" t="str">
        <f>PeMS!F78</f>
        <v>regular</v>
      </c>
      <c r="C77" t="str">
        <f t="shared" si="3"/>
        <v>regular</v>
      </c>
      <c r="D77">
        <f>SUMIFS('CHP EB'!$G$2:$G$384,'CHP EB'!$A$2:$A$384,'EB PM'!A77,'CHP EB'!$M$2:$M$384,1)</f>
        <v>0</v>
      </c>
      <c r="E77" t="str">
        <f>IF(B77="holiday",B77,IF(B77="weekend",B77,IF(D77&gt;parameters!$B$7,"incident","non-incident")))</f>
        <v>non-incident</v>
      </c>
      <c r="F77" t="str">
        <f t="shared" si="4"/>
        <v>regular</v>
      </c>
      <c r="G77">
        <f>SUMIFS('CHP EB'!$M$2:$M$384,'CHP EB'!$A$2:$A$384,'EB PM'!A77)</f>
        <v>0</v>
      </c>
    </row>
    <row r="78" spans="1:7" x14ac:dyDescent="0.25">
      <c r="A78" s="36">
        <f>PeMS!B79</f>
        <v>41716</v>
      </c>
      <c r="B78" t="str">
        <f>PeMS!F79</f>
        <v>regular</v>
      </c>
      <c r="C78" t="str">
        <f t="shared" si="3"/>
        <v>regular</v>
      </c>
      <c r="D78">
        <f>SUMIFS('CHP EB'!$G$2:$G$384,'CHP EB'!$A$2:$A$384,'EB PM'!A78,'CHP EB'!$M$2:$M$384,1)</f>
        <v>22</v>
      </c>
      <c r="E78" t="str">
        <f>IF(B78="holiday",B78,IF(B78="weekend",B78,IF(D78&gt;parameters!$B$7,"incident","non-incident")))</f>
        <v>incident</v>
      </c>
      <c r="F78" t="str">
        <f t="shared" si="4"/>
        <v>incident</v>
      </c>
      <c r="G78">
        <f>SUMIFS('CHP EB'!$M$2:$M$384,'CHP EB'!$A$2:$A$384,'EB PM'!A78)</f>
        <v>1</v>
      </c>
    </row>
    <row r="79" spans="1:7" x14ac:dyDescent="0.25">
      <c r="A79" s="36">
        <f>PeMS!B80</f>
        <v>41717</v>
      </c>
      <c r="B79" t="str">
        <f>PeMS!F80</f>
        <v>regular</v>
      </c>
      <c r="C79" t="str">
        <f t="shared" si="3"/>
        <v>regular</v>
      </c>
      <c r="D79">
        <f>SUMIFS('CHP EB'!$G$2:$G$384,'CHP EB'!$A$2:$A$384,'EB PM'!A79,'CHP EB'!$M$2:$M$384,1)</f>
        <v>140</v>
      </c>
      <c r="E79" t="str">
        <f>IF(B79="holiday",B79,IF(B79="weekend",B79,IF(D79&gt;parameters!$B$7,"incident","non-incident")))</f>
        <v>incident</v>
      </c>
      <c r="F79" t="str">
        <f t="shared" si="4"/>
        <v>incident</v>
      </c>
      <c r="G79">
        <f>SUMIFS('CHP EB'!$M$2:$M$384,'CHP EB'!$A$2:$A$384,'EB PM'!A79)</f>
        <v>2</v>
      </c>
    </row>
    <row r="80" spans="1:7" x14ac:dyDescent="0.25">
      <c r="A80" s="36">
        <f>PeMS!B81</f>
        <v>41718</v>
      </c>
      <c r="B80" t="str">
        <f>PeMS!F81</f>
        <v>regular</v>
      </c>
      <c r="C80" t="str">
        <f t="shared" si="3"/>
        <v>regular</v>
      </c>
      <c r="D80">
        <f>SUMIFS('CHP EB'!$G$2:$G$384,'CHP EB'!$A$2:$A$384,'EB PM'!A80,'CHP EB'!$M$2:$M$384,1)</f>
        <v>78</v>
      </c>
      <c r="E80" t="str">
        <f>IF(B80="holiday",B80,IF(B80="weekend",B80,IF(D80&gt;parameters!$B$7,"incident","non-incident")))</f>
        <v>incident</v>
      </c>
      <c r="F80" t="str">
        <f t="shared" si="4"/>
        <v>incident</v>
      </c>
      <c r="G80">
        <f>SUMIFS('CHP EB'!$M$2:$M$384,'CHP EB'!$A$2:$A$384,'EB PM'!A80)</f>
        <v>1</v>
      </c>
    </row>
    <row r="81" spans="1:7" x14ac:dyDescent="0.25">
      <c r="A81" s="36">
        <f>PeMS!B82</f>
        <v>41719</v>
      </c>
      <c r="B81" t="str">
        <f>PeMS!F82</f>
        <v>other</v>
      </c>
      <c r="C81" t="str">
        <f t="shared" si="3"/>
        <v>other</v>
      </c>
      <c r="D81">
        <f>SUMIFS('CHP EB'!$G$2:$G$384,'CHP EB'!$A$2:$A$384,'EB PM'!A81,'CHP EB'!$M$2:$M$384,1)</f>
        <v>324</v>
      </c>
      <c r="E81" t="str">
        <f>IF(B81="holiday",B81,IF(B81="weekend",B81,IF(D81&gt;parameters!$B$7,"incident","non-incident")))</f>
        <v>incident</v>
      </c>
      <c r="F81" t="str">
        <f t="shared" si="4"/>
        <v>incident</v>
      </c>
      <c r="G81">
        <f>SUMIFS('CHP EB'!$M$2:$M$384,'CHP EB'!$A$2:$A$384,'EB PM'!A81)</f>
        <v>2</v>
      </c>
    </row>
    <row r="82" spans="1:7" x14ac:dyDescent="0.25">
      <c r="A82" s="36">
        <f>PeMS!B83</f>
        <v>41720</v>
      </c>
      <c r="B82" t="str">
        <f>PeMS!F83</f>
        <v>weekend</v>
      </c>
      <c r="C82" t="str">
        <f t="shared" si="3"/>
        <v>weekend</v>
      </c>
      <c r="D82">
        <f>SUMIFS('CHP EB'!$G$2:$G$384,'CHP EB'!$A$2:$A$384,'EB PM'!A82,'CHP EB'!$M$2:$M$384,1)</f>
        <v>0</v>
      </c>
      <c r="E82" t="str">
        <f>IF(B82="holiday",B82,IF(B82="weekend",B82,IF(D82&gt;parameters!$B$7,"incident","non-incident")))</f>
        <v>weekend</v>
      </c>
      <c r="F82" t="str">
        <f t="shared" si="4"/>
        <v>weekend</v>
      </c>
      <c r="G82">
        <f>SUMIFS('CHP EB'!$M$2:$M$384,'CHP EB'!$A$2:$A$384,'EB PM'!A82)</f>
        <v>0</v>
      </c>
    </row>
    <row r="83" spans="1:7" x14ac:dyDescent="0.25">
      <c r="A83" s="36">
        <f>PeMS!B84</f>
        <v>41721</v>
      </c>
      <c r="B83" t="str">
        <f>PeMS!F84</f>
        <v>weekend</v>
      </c>
      <c r="C83" t="str">
        <f t="shared" si="3"/>
        <v>weekend</v>
      </c>
      <c r="D83">
        <f>SUMIFS('CHP EB'!$G$2:$G$384,'CHP EB'!$A$2:$A$384,'EB PM'!A83,'CHP EB'!$M$2:$M$384,1)</f>
        <v>0</v>
      </c>
      <c r="E83" t="str">
        <f>IF(B83="holiday",B83,IF(B83="weekend",B83,IF(D83&gt;parameters!$B$7,"incident","non-incident")))</f>
        <v>weekend</v>
      </c>
      <c r="F83" t="str">
        <f t="shared" si="4"/>
        <v>weekend</v>
      </c>
      <c r="G83">
        <f>SUMIFS('CHP EB'!$M$2:$M$384,'CHP EB'!$A$2:$A$384,'EB PM'!A83)</f>
        <v>0</v>
      </c>
    </row>
    <row r="84" spans="1:7" x14ac:dyDescent="0.25">
      <c r="A84" s="36">
        <f>PeMS!B85</f>
        <v>41722</v>
      </c>
      <c r="B84" t="str">
        <f>PeMS!F85</f>
        <v>incident</v>
      </c>
      <c r="C84" t="str">
        <f t="shared" si="3"/>
        <v>incident</v>
      </c>
      <c r="D84">
        <f>SUMIFS('CHP EB'!$G$2:$G$384,'CHP EB'!$A$2:$A$384,'EB PM'!A84,'CHP EB'!$M$2:$M$384,1)</f>
        <v>0</v>
      </c>
      <c r="E84" t="str">
        <f>IF(B84="holiday",B84,IF(B84="weekend",B84,IF(D84&gt;parameters!$B$7,"incident","non-incident")))</f>
        <v>non-incident</v>
      </c>
      <c r="F84" t="str">
        <f t="shared" si="4"/>
        <v>incident</v>
      </c>
      <c r="G84">
        <f>SUMIFS('CHP EB'!$M$2:$M$384,'CHP EB'!$A$2:$A$384,'EB PM'!A84)</f>
        <v>0</v>
      </c>
    </row>
    <row r="85" spans="1:7" x14ac:dyDescent="0.25">
      <c r="A85" s="36">
        <f>PeMS!B86</f>
        <v>41723</v>
      </c>
      <c r="B85" t="str">
        <f>PeMS!F86</f>
        <v>regular</v>
      </c>
      <c r="C85" t="str">
        <f t="shared" si="3"/>
        <v>regular</v>
      </c>
      <c r="D85">
        <f>SUMIFS('CHP EB'!$G$2:$G$384,'CHP EB'!$A$2:$A$384,'EB PM'!A85,'CHP EB'!$M$2:$M$384,1)</f>
        <v>22</v>
      </c>
      <c r="E85" t="str">
        <f>IF(B85="holiday",B85,IF(B85="weekend",B85,IF(D85&gt;parameters!$B$7,"incident","non-incident")))</f>
        <v>incident</v>
      </c>
      <c r="F85" t="str">
        <f t="shared" si="4"/>
        <v>incident</v>
      </c>
      <c r="G85">
        <f>SUMIFS('CHP EB'!$M$2:$M$384,'CHP EB'!$A$2:$A$384,'EB PM'!A85)</f>
        <v>1</v>
      </c>
    </row>
    <row r="86" spans="1:7" x14ac:dyDescent="0.25">
      <c r="A86" s="36">
        <f>PeMS!B87</f>
        <v>41724</v>
      </c>
      <c r="B86" t="str">
        <f>PeMS!F87</f>
        <v>regular</v>
      </c>
      <c r="C86" t="str">
        <f t="shared" si="3"/>
        <v>regular</v>
      </c>
      <c r="D86">
        <f>SUMIFS('CHP EB'!$G$2:$G$384,'CHP EB'!$A$2:$A$384,'EB PM'!A86,'CHP EB'!$M$2:$M$384,1)</f>
        <v>0</v>
      </c>
      <c r="E86" t="str">
        <f>IF(B86="holiday",B86,IF(B86="weekend",B86,IF(D86&gt;parameters!$B$7,"incident","non-incident")))</f>
        <v>non-incident</v>
      </c>
      <c r="F86" t="str">
        <f t="shared" si="4"/>
        <v>regular</v>
      </c>
      <c r="G86">
        <f>SUMIFS('CHP EB'!$M$2:$M$384,'CHP EB'!$A$2:$A$384,'EB PM'!A86)</f>
        <v>0</v>
      </c>
    </row>
    <row r="87" spans="1:7" x14ac:dyDescent="0.25">
      <c r="A87" s="36">
        <f>PeMS!B88</f>
        <v>41725</v>
      </c>
      <c r="B87" t="str">
        <f>PeMS!F88</f>
        <v>regular</v>
      </c>
      <c r="C87" t="str">
        <f t="shared" si="3"/>
        <v>regular</v>
      </c>
      <c r="D87">
        <f>SUMIFS('CHP EB'!$G$2:$G$384,'CHP EB'!$A$2:$A$384,'EB PM'!A87,'CHP EB'!$M$2:$M$384,1)</f>
        <v>0</v>
      </c>
      <c r="E87" t="str">
        <f>IF(B87="holiday",B87,IF(B87="weekend",B87,IF(D87&gt;parameters!$B$7,"incident","non-incident")))</f>
        <v>non-incident</v>
      </c>
      <c r="F87" t="str">
        <f t="shared" si="4"/>
        <v>regular</v>
      </c>
      <c r="G87">
        <f>SUMIFS('CHP EB'!$M$2:$M$384,'CHP EB'!$A$2:$A$384,'EB PM'!A87)</f>
        <v>0</v>
      </c>
    </row>
    <row r="88" spans="1:7" x14ac:dyDescent="0.25">
      <c r="A88" s="36">
        <f>PeMS!B89</f>
        <v>41726</v>
      </c>
      <c r="B88" t="str">
        <f>PeMS!F89</f>
        <v>regular</v>
      </c>
      <c r="C88" t="str">
        <f t="shared" si="3"/>
        <v>regular</v>
      </c>
      <c r="D88">
        <f>SUMIFS('CHP EB'!$G$2:$G$384,'CHP EB'!$A$2:$A$384,'EB PM'!A88,'CHP EB'!$M$2:$M$384,1)</f>
        <v>56</v>
      </c>
      <c r="E88" t="str">
        <f>IF(B88="holiday",B88,IF(B88="weekend",B88,IF(D88&gt;parameters!$B$7,"incident","non-incident")))</f>
        <v>incident</v>
      </c>
      <c r="F88" t="str">
        <f t="shared" si="4"/>
        <v>incident</v>
      </c>
      <c r="G88">
        <f>SUMIFS('CHP EB'!$M$2:$M$384,'CHP EB'!$A$2:$A$384,'EB PM'!A88)</f>
        <v>1</v>
      </c>
    </row>
    <row r="89" spans="1:7" x14ac:dyDescent="0.25">
      <c r="A89" s="36">
        <f>PeMS!B90</f>
        <v>41727</v>
      </c>
      <c r="B89" t="str">
        <f>PeMS!F90</f>
        <v>weekend</v>
      </c>
      <c r="C89" t="str">
        <f t="shared" si="3"/>
        <v>weekend</v>
      </c>
      <c r="D89">
        <f>SUMIFS('CHP EB'!$G$2:$G$384,'CHP EB'!$A$2:$A$384,'EB PM'!A89,'CHP EB'!$M$2:$M$384,1)</f>
        <v>0</v>
      </c>
      <c r="E89" t="str">
        <f>IF(B89="holiday",B89,IF(B89="weekend",B89,IF(D89&gt;parameters!$B$7,"incident","non-incident")))</f>
        <v>weekend</v>
      </c>
      <c r="F89" t="str">
        <f t="shared" si="4"/>
        <v>weekend</v>
      </c>
      <c r="G89">
        <f>SUMIFS('CHP EB'!$M$2:$M$384,'CHP EB'!$A$2:$A$384,'EB PM'!A89)</f>
        <v>0</v>
      </c>
    </row>
    <row r="90" spans="1:7" x14ac:dyDescent="0.25">
      <c r="A90" s="36">
        <f>PeMS!B91</f>
        <v>41728</v>
      </c>
      <c r="B90" t="str">
        <f>PeMS!F91</f>
        <v>weekend</v>
      </c>
      <c r="C90" t="str">
        <f t="shared" si="3"/>
        <v>weekend</v>
      </c>
      <c r="D90">
        <f>SUMIFS('CHP EB'!$G$2:$G$384,'CHP EB'!$A$2:$A$384,'EB PM'!A90,'CHP EB'!$M$2:$M$384,1)</f>
        <v>0</v>
      </c>
      <c r="E90" t="str">
        <f>IF(B90="holiday",B90,IF(B90="weekend",B90,IF(D90&gt;parameters!$B$7,"incident","non-incident")))</f>
        <v>weekend</v>
      </c>
      <c r="F90" t="str">
        <f t="shared" si="4"/>
        <v>weekend</v>
      </c>
      <c r="G90">
        <f>SUMIFS('CHP EB'!$M$2:$M$384,'CHP EB'!$A$2:$A$384,'EB PM'!A90)</f>
        <v>0</v>
      </c>
    </row>
    <row r="91" spans="1:7" x14ac:dyDescent="0.25">
      <c r="A91" s="36">
        <f>PeMS!B92</f>
        <v>41729</v>
      </c>
      <c r="B91" t="str">
        <f>PeMS!F92</f>
        <v>holiday</v>
      </c>
      <c r="C91" t="str">
        <f t="shared" si="3"/>
        <v>holiday</v>
      </c>
      <c r="D91">
        <f>SUMIFS('CHP EB'!$G$2:$G$384,'CHP EB'!$A$2:$A$384,'EB PM'!A91,'CHP EB'!$M$2:$M$384,1)</f>
        <v>0</v>
      </c>
      <c r="E91" t="str">
        <f>IF(B91="holiday",B91,IF(B91="weekend",B91,IF(D91&gt;parameters!$B$7,"incident","non-incident")))</f>
        <v>holiday</v>
      </c>
      <c r="F91" t="str">
        <f t="shared" si="4"/>
        <v>holiday</v>
      </c>
      <c r="G91">
        <f>SUMIFS('CHP EB'!$M$2:$M$384,'CHP EB'!$A$2:$A$384,'EB PM'!A91)</f>
        <v>0</v>
      </c>
    </row>
    <row r="92" spans="1:7" x14ac:dyDescent="0.25">
      <c r="A92" s="36">
        <f>PeMS!B93</f>
        <v>41730</v>
      </c>
      <c r="B92" t="str">
        <f>PeMS!F93</f>
        <v>bad data</v>
      </c>
      <c r="C92" t="str">
        <f t="shared" si="3"/>
        <v>other</v>
      </c>
      <c r="D92">
        <f>SUMIFS('CHP EB'!$G$2:$G$384,'CHP EB'!$A$2:$A$384,'EB PM'!A92,'CHP EB'!$M$2:$M$384,1)</f>
        <v>0</v>
      </c>
      <c r="E92" t="str">
        <f>IF(B92="holiday",B92,IF(B92="weekend",B92,IF(D92&gt;parameters!$B$7,"incident","non-incident")))</f>
        <v>non-incident</v>
      </c>
      <c r="F92" t="str">
        <f t="shared" si="4"/>
        <v>bad data</v>
      </c>
      <c r="G92">
        <f>SUMIFS('CHP EB'!$M$2:$M$384,'CHP EB'!$A$2:$A$384,'EB PM'!A92)</f>
        <v>0</v>
      </c>
    </row>
    <row r="93" spans="1:7" x14ac:dyDescent="0.25">
      <c r="A93" s="36">
        <f>PeMS!B94</f>
        <v>41731</v>
      </c>
      <c r="B93" t="str">
        <f>PeMS!F94</f>
        <v>regular</v>
      </c>
      <c r="C93" t="str">
        <f t="shared" si="3"/>
        <v>regular</v>
      </c>
      <c r="D93">
        <f>SUMIFS('CHP EB'!$G$2:$G$384,'CHP EB'!$A$2:$A$384,'EB PM'!A93,'CHP EB'!$M$2:$M$384,1)</f>
        <v>0</v>
      </c>
      <c r="E93" t="str">
        <f>IF(B93="holiday",B93,IF(B93="weekend",B93,IF(D93&gt;parameters!$B$7,"incident","non-incident")))</f>
        <v>non-incident</v>
      </c>
      <c r="F93" t="str">
        <f t="shared" si="4"/>
        <v>regular</v>
      </c>
      <c r="G93">
        <f>SUMIFS('CHP EB'!$M$2:$M$384,'CHP EB'!$A$2:$A$384,'EB PM'!A93)</f>
        <v>0</v>
      </c>
    </row>
    <row r="94" spans="1:7" x14ac:dyDescent="0.25">
      <c r="A94" s="36">
        <f>PeMS!B95</f>
        <v>41732</v>
      </c>
      <c r="B94" t="str">
        <f>PeMS!F95</f>
        <v>regular</v>
      </c>
      <c r="C94" t="str">
        <f t="shared" si="3"/>
        <v>regular</v>
      </c>
      <c r="D94">
        <f>SUMIFS('CHP EB'!$G$2:$G$384,'CHP EB'!$A$2:$A$384,'EB PM'!A94,'CHP EB'!$M$2:$M$384,1)</f>
        <v>0</v>
      </c>
      <c r="E94" t="str">
        <f>IF(B94="holiday",B94,IF(B94="weekend",B94,IF(D94&gt;parameters!$B$7,"incident","non-incident")))</f>
        <v>non-incident</v>
      </c>
      <c r="F94" t="str">
        <f t="shared" si="4"/>
        <v>regular</v>
      </c>
      <c r="G94">
        <f>SUMIFS('CHP EB'!$M$2:$M$384,'CHP EB'!$A$2:$A$384,'EB PM'!A94)</f>
        <v>0</v>
      </c>
    </row>
    <row r="95" spans="1:7" x14ac:dyDescent="0.25">
      <c r="A95" s="36">
        <f>PeMS!B96</f>
        <v>41733</v>
      </c>
      <c r="B95" t="str">
        <f>PeMS!F96</f>
        <v>regular</v>
      </c>
      <c r="C95" t="str">
        <f t="shared" si="3"/>
        <v>regular</v>
      </c>
      <c r="D95">
        <f>SUMIFS('CHP EB'!$G$2:$G$384,'CHP EB'!$A$2:$A$384,'EB PM'!A95,'CHP EB'!$M$2:$M$384,1)</f>
        <v>0</v>
      </c>
      <c r="E95" t="str">
        <f>IF(B95="holiday",B95,IF(B95="weekend",B95,IF(D95&gt;parameters!$B$7,"incident","non-incident")))</f>
        <v>non-incident</v>
      </c>
      <c r="F95" t="str">
        <f t="shared" si="4"/>
        <v>regular</v>
      </c>
      <c r="G95">
        <f>SUMIFS('CHP EB'!$M$2:$M$384,'CHP EB'!$A$2:$A$384,'EB PM'!A95)</f>
        <v>0</v>
      </c>
    </row>
    <row r="96" spans="1:7" x14ac:dyDescent="0.25">
      <c r="A96" s="36">
        <f>PeMS!B97</f>
        <v>41734</v>
      </c>
      <c r="B96" t="str">
        <f>PeMS!F97</f>
        <v>weekend</v>
      </c>
      <c r="C96" t="str">
        <f t="shared" si="3"/>
        <v>weekend</v>
      </c>
      <c r="D96">
        <f>SUMIFS('CHP EB'!$G$2:$G$384,'CHP EB'!$A$2:$A$384,'EB PM'!A96,'CHP EB'!$M$2:$M$384,1)</f>
        <v>0</v>
      </c>
      <c r="E96" t="str">
        <f>IF(B96="holiday",B96,IF(B96="weekend",B96,IF(D96&gt;parameters!$B$7,"incident","non-incident")))</f>
        <v>weekend</v>
      </c>
      <c r="F96" t="str">
        <f t="shared" si="4"/>
        <v>weekend</v>
      </c>
      <c r="G96">
        <f>SUMIFS('CHP EB'!$M$2:$M$384,'CHP EB'!$A$2:$A$384,'EB PM'!A96)</f>
        <v>0</v>
      </c>
    </row>
    <row r="97" spans="1:7" x14ac:dyDescent="0.25">
      <c r="A97" s="36">
        <f>PeMS!B98</f>
        <v>41735</v>
      </c>
      <c r="B97" t="str">
        <f>PeMS!F98</f>
        <v>weekend</v>
      </c>
      <c r="C97" t="str">
        <f t="shared" si="3"/>
        <v>weekend</v>
      </c>
      <c r="D97">
        <f>SUMIFS('CHP EB'!$G$2:$G$384,'CHP EB'!$A$2:$A$384,'EB PM'!A97,'CHP EB'!$M$2:$M$384,1)</f>
        <v>0</v>
      </c>
      <c r="E97" t="str">
        <f>IF(B97="holiday",B97,IF(B97="weekend",B97,IF(D97&gt;parameters!$B$7,"incident","non-incident")))</f>
        <v>weekend</v>
      </c>
      <c r="F97" t="str">
        <f t="shared" si="4"/>
        <v>weekend</v>
      </c>
      <c r="G97">
        <f>SUMIFS('CHP EB'!$M$2:$M$384,'CHP EB'!$A$2:$A$384,'EB PM'!A97)</f>
        <v>0</v>
      </c>
    </row>
    <row r="98" spans="1:7" x14ac:dyDescent="0.25">
      <c r="A98" s="36">
        <f>PeMS!B99</f>
        <v>41736</v>
      </c>
      <c r="B98" t="str">
        <f>PeMS!F99</f>
        <v>regular</v>
      </c>
      <c r="C98" t="str">
        <f t="shared" si="3"/>
        <v>regular</v>
      </c>
      <c r="D98">
        <f>SUMIFS('CHP EB'!$G$2:$G$384,'CHP EB'!$A$2:$A$384,'EB PM'!A98,'CHP EB'!$M$2:$M$384,1)</f>
        <v>0</v>
      </c>
      <c r="E98" t="str">
        <f>IF(B98="holiday",B98,IF(B98="weekend",B98,IF(D98&gt;parameters!$B$7,"incident","non-incident")))</f>
        <v>non-incident</v>
      </c>
      <c r="F98" t="str">
        <f t="shared" si="4"/>
        <v>regular</v>
      </c>
      <c r="G98">
        <f>SUMIFS('CHP EB'!$M$2:$M$384,'CHP EB'!$A$2:$A$384,'EB PM'!A98)</f>
        <v>0</v>
      </c>
    </row>
    <row r="99" spans="1:7" x14ac:dyDescent="0.25">
      <c r="A99" s="36">
        <f>PeMS!B100</f>
        <v>41737</v>
      </c>
      <c r="B99" t="str">
        <f>PeMS!F100</f>
        <v>regular</v>
      </c>
      <c r="C99" t="str">
        <f t="shared" si="3"/>
        <v>regular</v>
      </c>
      <c r="D99">
        <f>SUMIFS('CHP EB'!$G$2:$G$384,'CHP EB'!$A$2:$A$384,'EB PM'!A99,'CHP EB'!$M$2:$M$384,1)</f>
        <v>116</v>
      </c>
      <c r="E99" t="str">
        <f>IF(B99="holiday",B99,IF(B99="weekend",B99,IF(D99&gt;parameters!$B$7,"incident","non-incident")))</f>
        <v>incident</v>
      </c>
      <c r="F99" t="str">
        <f t="shared" si="4"/>
        <v>incident</v>
      </c>
      <c r="G99">
        <f>SUMIFS('CHP EB'!$M$2:$M$384,'CHP EB'!$A$2:$A$384,'EB PM'!A99)</f>
        <v>2</v>
      </c>
    </row>
    <row r="100" spans="1:7" x14ac:dyDescent="0.25">
      <c r="A100" s="36">
        <f>PeMS!B101</f>
        <v>41738</v>
      </c>
      <c r="B100" t="str">
        <f>PeMS!F101</f>
        <v>regular</v>
      </c>
      <c r="C100" t="str">
        <f t="shared" si="3"/>
        <v>regular</v>
      </c>
      <c r="D100">
        <f>SUMIFS('CHP EB'!$G$2:$G$384,'CHP EB'!$A$2:$A$384,'EB PM'!A100,'CHP EB'!$M$2:$M$384,1)</f>
        <v>51</v>
      </c>
      <c r="E100" t="str">
        <f>IF(B100="holiday",B100,IF(B100="weekend",B100,IF(D100&gt;parameters!$B$7,"incident","non-incident")))</f>
        <v>incident</v>
      </c>
      <c r="F100" t="str">
        <f t="shared" si="4"/>
        <v>incident</v>
      </c>
      <c r="G100">
        <f>SUMIFS('CHP EB'!$M$2:$M$384,'CHP EB'!$A$2:$A$384,'EB PM'!A100)</f>
        <v>1</v>
      </c>
    </row>
    <row r="101" spans="1:7" x14ac:dyDescent="0.25">
      <c r="A101" s="36">
        <f>PeMS!B102</f>
        <v>41739</v>
      </c>
      <c r="B101" t="str">
        <f>PeMS!F102</f>
        <v>regular</v>
      </c>
      <c r="C101" t="str">
        <f t="shared" si="3"/>
        <v>regular</v>
      </c>
      <c r="D101">
        <f>SUMIFS('CHP EB'!$G$2:$G$384,'CHP EB'!$A$2:$A$384,'EB PM'!A101,'CHP EB'!$M$2:$M$384,1)</f>
        <v>0</v>
      </c>
      <c r="E101" t="str">
        <f>IF(B101="holiday",B101,IF(B101="weekend",B101,IF(D101&gt;parameters!$B$7,"incident","non-incident")))</f>
        <v>non-incident</v>
      </c>
      <c r="F101" t="str">
        <f t="shared" si="4"/>
        <v>regular</v>
      </c>
      <c r="G101">
        <f>SUMIFS('CHP EB'!$M$2:$M$384,'CHP EB'!$A$2:$A$384,'EB PM'!A101)</f>
        <v>0</v>
      </c>
    </row>
    <row r="102" spans="1:7" x14ac:dyDescent="0.25">
      <c r="A102" s="36">
        <f>PeMS!B103</f>
        <v>41740</v>
      </c>
      <c r="B102" t="str">
        <f>PeMS!F103</f>
        <v>incident</v>
      </c>
      <c r="C102" t="str">
        <f t="shared" si="3"/>
        <v>incident</v>
      </c>
      <c r="D102">
        <f>SUMIFS('CHP EB'!$G$2:$G$384,'CHP EB'!$A$2:$A$384,'EB PM'!A102,'CHP EB'!$M$2:$M$384,1)</f>
        <v>88</v>
      </c>
      <c r="E102" t="str">
        <f>IF(B102="holiday",B102,IF(B102="weekend",B102,IF(D102&gt;parameters!$B$7,"incident","non-incident")))</f>
        <v>incident</v>
      </c>
      <c r="F102" t="str">
        <f t="shared" si="4"/>
        <v>incident</v>
      </c>
      <c r="G102">
        <f>SUMIFS('CHP EB'!$M$2:$M$384,'CHP EB'!$A$2:$A$384,'EB PM'!A102)</f>
        <v>3</v>
      </c>
    </row>
    <row r="103" spans="1:7" x14ac:dyDescent="0.25">
      <c r="A103" s="36">
        <f>PeMS!B104</f>
        <v>41741</v>
      </c>
      <c r="B103" t="str">
        <f>PeMS!F104</f>
        <v>weekend</v>
      </c>
      <c r="C103" t="str">
        <f t="shared" si="3"/>
        <v>weekend</v>
      </c>
      <c r="D103">
        <f>SUMIFS('CHP EB'!$G$2:$G$384,'CHP EB'!$A$2:$A$384,'EB PM'!A103,'CHP EB'!$M$2:$M$384,1)</f>
        <v>0</v>
      </c>
      <c r="E103" t="str">
        <f>IF(B103="holiday",B103,IF(B103="weekend",B103,IF(D103&gt;parameters!$B$7,"incident","non-incident")))</f>
        <v>weekend</v>
      </c>
      <c r="F103" t="str">
        <f t="shared" si="4"/>
        <v>weekend</v>
      </c>
      <c r="G103">
        <f>SUMIFS('CHP EB'!$M$2:$M$384,'CHP EB'!$A$2:$A$384,'EB PM'!A103)</f>
        <v>0</v>
      </c>
    </row>
    <row r="104" spans="1:7" x14ac:dyDescent="0.25">
      <c r="A104" s="36">
        <f>PeMS!B105</f>
        <v>41742</v>
      </c>
      <c r="B104" t="str">
        <f>PeMS!F105</f>
        <v>weekend</v>
      </c>
      <c r="C104" t="str">
        <f t="shared" si="3"/>
        <v>weekend</v>
      </c>
      <c r="D104">
        <f>SUMIFS('CHP EB'!$G$2:$G$384,'CHP EB'!$A$2:$A$384,'EB PM'!A104,'CHP EB'!$M$2:$M$384,1)</f>
        <v>0</v>
      </c>
      <c r="E104" t="str">
        <f>IF(B104="holiday",B104,IF(B104="weekend",B104,IF(D104&gt;parameters!$B$7,"incident","non-incident")))</f>
        <v>weekend</v>
      </c>
      <c r="F104" t="str">
        <f t="shared" si="4"/>
        <v>weekend</v>
      </c>
      <c r="G104">
        <f>SUMIFS('CHP EB'!$M$2:$M$384,'CHP EB'!$A$2:$A$384,'EB PM'!A104)</f>
        <v>0</v>
      </c>
    </row>
    <row r="105" spans="1:7" x14ac:dyDescent="0.25">
      <c r="A105" s="36">
        <f>PeMS!B106</f>
        <v>41743</v>
      </c>
      <c r="B105" t="str">
        <f>PeMS!F106</f>
        <v>regular</v>
      </c>
      <c r="C105" t="str">
        <f t="shared" si="3"/>
        <v>regular</v>
      </c>
      <c r="D105">
        <f>SUMIFS('CHP EB'!$G$2:$G$384,'CHP EB'!$A$2:$A$384,'EB PM'!A105,'CHP EB'!$M$2:$M$384,1)</f>
        <v>0</v>
      </c>
      <c r="E105" t="str">
        <f>IF(B105="holiday",B105,IF(B105="weekend",B105,IF(D105&gt;parameters!$B$7,"incident","non-incident")))</f>
        <v>non-incident</v>
      </c>
      <c r="F105" t="str">
        <f t="shared" si="4"/>
        <v>regular</v>
      </c>
      <c r="G105">
        <f>SUMIFS('CHP EB'!$M$2:$M$384,'CHP EB'!$A$2:$A$384,'EB PM'!A105)</f>
        <v>0</v>
      </c>
    </row>
    <row r="106" spans="1:7" x14ac:dyDescent="0.25">
      <c r="A106" s="36">
        <f>PeMS!B107</f>
        <v>41744</v>
      </c>
      <c r="B106" t="str">
        <f>PeMS!F107</f>
        <v>incident</v>
      </c>
      <c r="C106" t="str">
        <f t="shared" si="3"/>
        <v>incident</v>
      </c>
      <c r="D106">
        <f>SUMIFS('CHP EB'!$G$2:$G$384,'CHP EB'!$A$2:$A$384,'EB PM'!A106,'CHP EB'!$M$2:$M$384,1)</f>
        <v>57</v>
      </c>
      <c r="E106" t="str">
        <f>IF(B106="holiday",B106,IF(B106="weekend",B106,IF(D106&gt;parameters!$B$7,"incident","non-incident")))</f>
        <v>incident</v>
      </c>
      <c r="F106" t="str">
        <f t="shared" si="4"/>
        <v>incident</v>
      </c>
      <c r="G106">
        <f>SUMIFS('CHP EB'!$M$2:$M$384,'CHP EB'!$A$2:$A$384,'EB PM'!A106)</f>
        <v>1</v>
      </c>
    </row>
    <row r="107" spans="1:7" x14ac:dyDescent="0.25">
      <c r="A107" s="36">
        <f>PeMS!B108</f>
        <v>41745</v>
      </c>
      <c r="B107" t="str">
        <f>PeMS!F108</f>
        <v>regular</v>
      </c>
      <c r="C107" t="str">
        <f t="shared" si="3"/>
        <v>regular</v>
      </c>
      <c r="D107">
        <f>SUMIFS('CHP EB'!$G$2:$G$384,'CHP EB'!$A$2:$A$384,'EB PM'!A107,'CHP EB'!$M$2:$M$384,1)</f>
        <v>186</v>
      </c>
      <c r="E107" t="str">
        <f>IF(B107="holiday",B107,IF(B107="weekend",B107,IF(D107&gt;parameters!$B$7,"incident","non-incident")))</f>
        <v>incident</v>
      </c>
      <c r="F107" t="str">
        <f t="shared" si="4"/>
        <v>incident</v>
      </c>
      <c r="G107">
        <f>SUMIFS('CHP EB'!$M$2:$M$384,'CHP EB'!$A$2:$A$384,'EB PM'!A107)</f>
        <v>1</v>
      </c>
    </row>
    <row r="108" spans="1:7" x14ac:dyDescent="0.25">
      <c r="A108" s="36">
        <f>PeMS!B109</f>
        <v>41746</v>
      </c>
      <c r="B108" t="str">
        <f>PeMS!F109</f>
        <v>regular</v>
      </c>
      <c r="C108" t="str">
        <f t="shared" si="3"/>
        <v>regular</v>
      </c>
      <c r="D108">
        <f>SUMIFS('CHP EB'!$G$2:$G$384,'CHP EB'!$A$2:$A$384,'EB PM'!A108,'CHP EB'!$M$2:$M$384,1)</f>
        <v>41</v>
      </c>
      <c r="E108" t="str">
        <f>IF(B108="holiday",B108,IF(B108="weekend",B108,IF(D108&gt;parameters!$B$7,"incident","non-incident")))</f>
        <v>incident</v>
      </c>
      <c r="F108" t="str">
        <f t="shared" si="4"/>
        <v>incident</v>
      </c>
      <c r="G108">
        <f>SUMIFS('CHP EB'!$M$2:$M$384,'CHP EB'!$A$2:$A$384,'EB PM'!A108)</f>
        <v>1</v>
      </c>
    </row>
    <row r="109" spans="1:7" x14ac:dyDescent="0.25">
      <c r="A109" s="36">
        <f>PeMS!B110</f>
        <v>41747</v>
      </c>
      <c r="B109" t="str">
        <f>PeMS!F110</f>
        <v>holiday</v>
      </c>
      <c r="C109" t="str">
        <f t="shared" si="3"/>
        <v>holiday</v>
      </c>
      <c r="D109">
        <f>SUMIFS('CHP EB'!$G$2:$G$384,'CHP EB'!$A$2:$A$384,'EB PM'!A109,'CHP EB'!$M$2:$M$384,1)</f>
        <v>32</v>
      </c>
      <c r="E109" t="str">
        <f>IF(B109="holiday",B109,IF(B109="weekend",B109,IF(D109&gt;parameters!$B$7,"incident","non-incident")))</f>
        <v>holiday</v>
      </c>
      <c r="F109" t="str">
        <f t="shared" si="4"/>
        <v>holiday</v>
      </c>
      <c r="G109">
        <f>SUMIFS('CHP EB'!$M$2:$M$384,'CHP EB'!$A$2:$A$384,'EB PM'!A109)</f>
        <v>1</v>
      </c>
    </row>
    <row r="110" spans="1:7" x14ac:dyDescent="0.25">
      <c r="A110" s="36">
        <f>PeMS!B111</f>
        <v>41748</v>
      </c>
      <c r="B110" t="str">
        <f>PeMS!F111</f>
        <v>weekend</v>
      </c>
      <c r="C110" t="str">
        <f t="shared" si="3"/>
        <v>weekend</v>
      </c>
      <c r="D110">
        <f>SUMIFS('CHP EB'!$G$2:$G$384,'CHP EB'!$A$2:$A$384,'EB PM'!A110,'CHP EB'!$M$2:$M$384,1)</f>
        <v>0</v>
      </c>
      <c r="E110" t="str">
        <f>IF(B110="holiday",B110,IF(B110="weekend",B110,IF(D110&gt;parameters!$B$7,"incident","non-incident")))</f>
        <v>weekend</v>
      </c>
      <c r="F110" t="str">
        <f t="shared" si="4"/>
        <v>weekend</v>
      </c>
      <c r="G110">
        <f>SUMIFS('CHP EB'!$M$2:$M$384,'CHP EB'!$A$2:$A$384,'EB PM'!A110)</f>
        <v>0</v>
      </c>
    </row>
    <row r="111" spans="1:7" x14ac:dyDescent="0.25">
      <c r="A111" s="36">
        <f>PeMS!B112</f>
        <v>41749</v>
      </c>
      <c r="B111" t="str">
        <f>PeMS!F112</f>
        <v>weekend</v>
      </c>
      <c r="C111" t="str">
        <f t="shared" si="3"/>
        <v>weekend</v>
      </c>
      <c r="D111">
        <f>SUMIFS('CHP EB'!$G$2:$G$384,'CHP EB'!$A$2:$A$384,'EB PM'!A111,'CHP EB'!$M$2:$M$384,1)</f>
        <v>0</v>
      </c>
      <c r="E111" t="str">
        <f>IF(B111="holiday",B111,IF(B111="weekend",B111,IF(D111&gt;parameters!$B$7,"incident","non-incident")))</f>
        <v>weekend</v>
      </c>
      <c r="F111" t="str">
        <f t="shared" si="4"/>
        <v>weekend</v>
      </c>
      <c r="G111">
        <f>SUMIFS('CHP EB'!$M$2:$M$384,'CHP EB'!$A$2:$A$384,'EB PM'!A111)</f>
        <v>0</v>
      </c>
    </row>
    <row r="112" spans="1:7" x14ac:dyDescent="0.25">
      <c r="A112" s="36">
        <f>PeMS!B113</f>
        <v>41750</v>
      </c>
      <c r="B112" t="str">
        <f>PeMS!F113</f>
        <v>holiday</v>
      </c>
      <c r="C112" t="str">
        <f t="shared" si="3"/>
        <v>holiday</v>
      </c>
      <c r="D112">
        <f>SUMIFS('CHP EB'!$G$2:$G$384,'CHP EB'!$A$2:$A$384,'EB PM'!A112,'CHP EB'!$M$2:$M$384,1)</f>
        <v>0</v>
      </c>
      <c r="E112" t="str">
        <f>IF(B112="holiday",B112,IF(B112="weekend",B112,IF(D112&gt;parameters!$B$7,"incident","non-incident")))</f>
        <v>holiday</v>
      </c>
      <c r="F112" t="str">
        <f t="shared" si="4"/>
        <v>holiday</v>
      </c>
      <c r="G112">
        <f>SUMIFS('CHP EB'!$M$2:$M$384,'CHP EB'!$A$2:$A$384,'EB PM'!A112)</f>
        <v>0</v>
      </c>
    </row>
    <row r="113" spans="1:7" x14ac:dyDescent="0.25">
      <c r="A113" s="36">
        <f>PeMS!B114</f>
        <v>41751</v>
      </c>
      <c r="B113" t="str">
        <f>PeMS!F114</f>
        <v>regular</v>
      </c>
      <c r="C113" t="str">
        <f t="shared" si="3"/>
        <v>regular</v>
      </c>
      <c r="D113">
        <f>SUMIFS('CHP EB'!$G$2:$G$384,'CHP EB'!$A$2:$A$384,'EB PM'!A113,'CHP EB'!$M$2:$M$384,1)</f>
        <v>0</v>
      </c>
      <c r="E113" t="str">
        <f>IF(B113="holiday",B113,IF(B113="weekend",B113,IF(D113&gt;parameters!$B$7,"incident","non-incident")))</f>
        <v>non-incident</v>
      </c>
      <c r="F113" t="str">
        <f t="shared" si="4"/>
        <v>regular</v>
      </c>
      <c r="G113">
        <f>SUMIFS('CHP EB'!$M$2:$M$384,'CHP EB'!$A$2:$A$384,'EB PM'!A113)</f>
        <v>0</v>
      </c>
    </row>
    <row r="114" spans="1:7" x14ac:dyDescent="0.25">
      <c r="A114" s="36">
        <f>PeMS!B115</f>
        <v>41752</v>
      </c>
      <c r="B114" t="str">
        <f>PeMS!F115</f>
        <v>regular</v>
      </c>
      <c r="C114" t="str">
        <f t="shared" si="3"/>
        <v>regular</v>
      </c>
      <c r="D114">
        <f>SUMIFS('CHP EB'!$G$2:$G$384,'CHP EB'!$A$2:$A$384,'EB PM'!A114,'CHP EB'!$M$2:$M$384,1)</f>
        <v>94</v>
      </c>
      <c r="E114" t="str">
        <f>IF(B114="holiday",B114,IF(B114="weekend",B114,IF(D114&gt;parameters!$B$7,"incident","non-incident")))</f>
        <v>incident</v>
      </c>
      <c r="F114" t="str">
        <f t="shared" si="4"/>
        <v>incident</v>
      </c>
      <c r="G114">
        <f>SUMIFS('CHP EB'!$M$2:$M$384,'CHP EB'!$A$2:$A$384,'EB PM'!A114)</f>
        <v>1</v>
      </c>
    </row>
    <row r="115" spans="1:7" x14ac:dyDescent="0.25">
      <c r="A115" s="36">
        <f>PeMS!B116</f>
        <v>41753</v>
      </c>
      <c r="B115" t="str">
        <f>PeMS!F116</f>
        <v>other</v>
      </c>
      <c r="C115" t="str">
        <f t="shared" si="3"/>
        <v>other</v>
      </c>
      <c r="D115">
        <f>SUMIFS('CHP EB'!$G$2:$G$384,'CHP EB'!$A$2:$A$384,'EB PM'!A115,'CHP EB'!$M$2:$M$384,1)</f>
        <v>3729</v>
      </c>
      <c r="E115" t="str">
        <f>IF(B115="holiday",B115,IF(B115="weekend",B115,IF(D115&gt;parameters!$B$7,"incident","non-incident")))</f>
        <v>incident</v>
      </c>
      <c r="F115" t="str">
        <f t="shared" si="4"/>
        <v>incident</v>
      </c>
      <c r="G115">
        <f>SUMIFS('CHP EB'!$M$2:$M$384,'CHP EB'!$A$2:$A$384,'EB PM'!A115)</f>
        <v>2</v>
      </c>
    </row>
    <row r="116" spans="1:7" x14ac:dyDescent="0.25">
      <c r="A116" s="36">
        <f>PeMS!B117</f>
        <v>41754</v>
      </c>
      <c r="B116" t="str">
        <f>PeMS!F117</f>
        <v>regular</v>
      </c>
      <c r="C116" t="str">
        <f t="shared" si="3"/>
        <v>regular</v>
      </c>
      <c r="D116">
        <f>SUMIFS('CHP EB'!$G$2:$G$384,'CHP EB'!$A$2:$A$384,'EB PM'!A116,'CHP EB'!$M$2:$M$384,1)</f>
        <v>0</v>
      </c>
      <c r="E116" t="str">
        <f>IF(B116="holiday",B116,IF(B116="weekend",B116,IF(D116&gt;parameters!$B$7,"incident","non-incident")))</f>
        <v>non-incident</v>
      </c>
      <c r="F116" t="str">
        <f t="shared" si="4"/>
        <v>regular</v>
      </c>
      <c r="G116">
        <f>SUMIFS('CHP EB'!$M$2:$M$384,'CHP EB'!$A$2:$A$384,'EB PM'!A116)</f>
        <v>0</v>
      </c>
    </row>
    <row r="117" spans="1:7" x14ac:dyDescent="0.25">
      <c r="A117" s="36">
        <f>PeMS!B118</f>
        <v>41755</v>
      </c>
      <c r="B117" t="str">
        <f>PeMS!F118</f>
        <v>weekend</v>
      </c>
      <c r="C117" t="str">
        <f t="shared" si="3"/>
        <v>weekend</v>
      </c>
      <c r="D117">
        <f>SUMIFS('CHP EB'!$G$2:$G$384,'CHP EB'!$A$2:$A$384,'EB PM'!A117,'CHP EB'!$M$2:$M$384,1)</f>
        <v>0</v>
      </c>
      <c r="E117" t="str">
        <f>IF(B117="holiday",B117,IF(B117="weekend",B117,IF(D117&gt;parameters!$B$7,"incident","non-incident")))</f>
        <v>weekend</v>
      </c>
      <c r="F117" t="str">
        <f t="shared" si="4"/>
        <v>weekend</v>
      </c>
      <c r="G117">
        <f>SUMIFS('CHP EB'!$M$2:$M$384,'CHP EB'!$A$2:$A$384,'EB PM'!A117)</f>
        <v>0</v>
      </c>
    </row>
    <row r="118" spans="1:7" x14ac:dyDescent="0.25">
      <c r="A118" s="36">
        <f>PeMS!B119</f>
        <v>41756</v>
      </c>
      <c r="B118" t="str">
        <f>PeMS!F119</f>
        <v>weekend</v>
      </c>
      <c r="C118" t="str">
        <f t="shared" si="3"/>
        <v>weekend</v>
      </c>
      <c r="D118">
        <f>SUMIFS('CHP EB'!$G$2:$G$384,'CHP EB'!$A$2:$A$384,'EB PM'!A118,'CHP EB'!$M$2:$M$384,1)</f>
        <v>0</v>
      </c>
      <c r="E118" t="str">
        <f>IF(B118="holiday",B118,IF(B118="weekend",B118,IF(D118&gt;parameters!$B$7,"incident","non-incident")))</f>
        <v>weekend</v>
      </c>
      <c r="F118" t="str">
        <f t="shared" si="4"/>
        <v>weekend</v>
      </c>
      <c r="G118">
        <f>SUMIFS('CHP EB'!$M$2:$M$384,'CHP EB'!$A$2:$A$384,'EB PM'!A118)</f>
        <v>0</v>
      </c>
    </row>
    <row r="119" spans="1:7" x14ac:dyDescent="0.25">
      <c r="A119" s="36">
        <f>PeMS!B120</f>
        <v>41757</v>
      </c>
      <c r="B119" t="str">
        <f>PeMS!F120</f>
        <v>regular</v>
      </c>
      <c r="C119" t="str">
        <f t="shared" si="3"/>
        <v>regular</v>
      </c>
      <c r="D119">
        <f>SUMIFS('CHP EB'!$G$2:$G$384,'CHP EB'!$A$2:$A$384,'EB PM'!A119,'CHP EB'!$M$2:$M$384,1)</f>
        <v>0</v>
      </c>
      <c r="E119" t="str">
        <f>IF(B119="holiday",B119,IF(B119="weekend",B119,IF(D119&gt;parameters!$B$7,"incident","non-incident")))</f>
        <v>non-incident</v>
      </c>
      <c r="F119" t="str">
        <f t="shared" si="4"/>
        <v>regular</v>
      </c>
      <c r="G119">
        <f>SUMIFS('CHP EB'!$M$2:$M$384,'CHP EB'!$A$2:$A$384,'EB PM'!A119)</f>
        <v>0</v>
      </c>
    </row>
    <row r="120" spans="1:7" x14ac:dyDescent="0.25">
      <c r="A120" s="36">
        <f>PeMS!B121</f>
        <v>41758</v>
      </c>
      <c r="B120" t="str">
        <f>PeMS!F121</f>
        <v>regular</v>
      </c>
      <c r="C120" t="str">
        <f t="shared" si="3"/>
        <v>regular</v>
      </c>
      <c r="D120">
        <f>SUMIFS('CHP EB'!$G$2:$G$384,'CHP EB'!$A$2:$A$384,'EB PM'!A120,'CHP EB'!$M$2:$M$384,1)</f>
        <v>0</v>
      </c>
      <c r="E120" t="str">
        <f>IF(B120="holiday",B120,IF(B120="weekend",B120,IF(D120&gt;parameters!$B$7,"incident","non-incident")))</f>
        <v>non-incident</v>
      </c>
      <c r="F120" t="str">
        <f t="shared" si="4"/>
        <v>regular</v>
      </c>
      <c r="G120">
        <f>SUMIFS('CHP EB'!$M$2:$M$384,'CHP EB'!$A$2:$A$384,'EB PM'!A120)</f>
        <v>0</v>
      </c>
    </row>
    <row r="121" spans="1:7" x14ac:dyDescent="0.25">
      <c r="A121" s="36">
        <f>PeMS!B122</f>
        <v>41759</v>
      </c>
      <c r="B121" t="str">
        <f>PeMS!F122</f>
        <v>regular</v>
      </c>
      <c r="C121" t="str">
        <f t="shared" si="3"/>
        <v>regular</v>
      </c>
      <c r="D121">
        <f>SUMIFS('CHP EB'!$G$2:$G$384,'CHP EB'!$A$2:$A$384,'EB PM'!A121,'CHP EB'!$M$2:$M$384,1)</f>
        <v>0</v>
      </c>
      <c r="E121" t="str">
        <f>IF(B121="holiday",B121,IF(B121="weekend",B121,IF(D121&gt;parameters!$B$7,"incident","non-incident")))</f>
        <v>non-incident</v>
      </c>
      <c r="F121" t="str">
        <f t="shared" si="4"/>
        <v>regular</v>
      </c>
      <c r="G121">
        <f>SUMIFS('CHP EB'!$M$2:$M$384,'CHP EB'!$A$2:$A$384,'EB PM'!A121)</f>
        <v>0</v>
      </c>
    </row>
    <row r="122" spans="1:7" x14ac:dyDescent="0.25">
      <c r="A122" s="36">
        <f>PeMS!B123</f>
        <v>41760</v>
      </c>
      <c r="B122" t="str">
        <f>PeMS!F123</f>
        <v>incident</v>
      </c>
      <c r="C122" t="str">
        <f t="shared" si="3"/>
        <v>incident</v>
      </c>
      <c r="D122">
        <f>SUMIFS('CHP EB'!$G$2:$G$384,'CHP EB'!$A$2:$A$384,'EB PM'!A122,'CHP EB'!$M$2:$M$384,1)</f>
        <v>81</v>
      </c>
      <c r="E122" t="str">
        <f>IF(B122="holiday",B122,IF(B122="weekend",B122,IF(D122&gt;parameters!$B$7,"incident","non-incident")))</f>
        <v>incident</v>
      </c>
      <c r="F122" t="str">
        <f t="shared" si="4"/>
        <v>incident</v>
      </c>
      <c r="G122">
        <f>SUMIFS('CHP EB'!$M$2:$M$384,'CHP EB'!$A$2:$A$384,'EB PM'!A122)</f>
        <v>1</v>
      </c>
    </row>
    <row r="123" spans="1:7" x14ac:dyDescent="0.25">
      <c r="A123" s="36">
        <f>PeMS!B124</f>
        <v>41761</v>
      </c>
      <c r="B123" t="str">
        <f>PeMS!F124</f>
        <v>regular</v>
      </c>
      <c r="C123" t="str">
        <f t="shared" si="3"/>
        <v>regular</v>
      </c>
      <c r="D123">
        <f>SUMIFS('CHP EB'!$G$2:$G$384,'CHP EB'!$A$2:$A$384,'EB PM'!A123,'CHP EB'!$M$2:$M$384,1)</f>
        <v>58</v>
      </c>
      <c r="E123" t="str">
        <f>IF(B123="holiday",B123,IF(B123="weekend",B123,IF(D123&gt;parameters!$B$7,"incident","non-incident")))</f>
        <v>incident</v>
      </c>
      <c r="F123" t="str">
        <f t="shared" si="4"/>
        <v>incident</v>
      </c>
      <c r="G123">
        <f>SUMIFS('CHP EB'!$M$2:$M$384,'CHP EB'!$A$2:$A$384,'EB PM'!A123)</f>
        <v>2</v>
      </c>
    </row>
    <row r="124" spans="1:7" x14ac:dyDescent="0.25">
      <c r="A124" s="36">
        <f>PeMS!B125</f>
        <v>41762</v>
      </c>
      <c r="B124" t="str">
        <f>PeMS!F125</f>
        <v>weekend</v>
      </c>
      <c r="C124" t="str">
        <f t="shared" si="3"/>
        <v>weekend</v>
      </c>
      <c r="D124">
        <f>SUMIFS('CHP EB'!$G$2:$G$384,'CHP EB'!$A$2:$A$384,'EB PM'!A124,'CHP EB'!$M$2:$M$384,1)</f>
        <v>0</v>
      </c>
      <c r="E124" t="str">
        <f>IF(B124="holiday",B124,IF(B124="weekend",B124,IF(D124&gt;parameters!$B$7,"incident","non-incident")))</f>
        <v>weekend</v>
      </c>
      <c r="F124" t="str">
        <f t="shared" si="4"/>
        <v>weekend</v>
      </c>
      <c r="G124">
        <f>SUMIFS('CHP EB'!$M$2:$M$384,'CHP EB'!$A$2:$A$384,'EB PM'!A124)</f>
        <v>0</v>
      </c>
    </row>
    <row r="125" spans="1:7" x14ac:dyDescent="0.25">
      <c r="A125" s="36">
        <f>PeMS!B126</f>
        <v>41763</v>
      </c>
      <c r="B125" t="str">
        <f>PeMS!F126</f>
        <v>weekend</v>
      </c>
      <c r="C125" t="str">
        <f t="shared" si="3"/>
        <v>weekend</v>
      </c>
      <c r="D125">
        <f>SUMIFS('CHP EB'!$G$2:$G$384,'CHP EB'!$A$2:$A$384,'EB PM'!A125,'CHP EB'!$M$2:$M$384,1)</f>
        <v>0</v>
      </c>
      <c r="E125" t="str">
        <f>IF(B125="holiday",B125,IF(B125="weekend",B125,IF(D125&gt;parameters!$B$7,"incident","non-incident")))</f>
        <v>weekend</v>
      </c>
      <c r="F125" t="str">
        <f t="shared" si="4"/>
        <v>weekend</v>
      </c>
      <c r="G125">
        <f>SUMIFS('CHP EB'!$M$2:$M$384,'CHP EB'!$A$2:$A$384,'EB PM'!A125)</f>
        <v>0</v>
      </c>
    </row>
    <row r="126" spans="1:7" x14ac:dyDescent="0.25">
      <c r="A126" s="36">
        <f>PeMS!B127</f>
        <v>41764</v>
      </c>
      <c r="B126" t="str">
        <f>PeMS!F127</f>
        <v>regular</v>
      </c>
      <c r="C126" t="str">
        <f t="shared" si="3"/>
        <v>regular</v>
      </c>
      <c r="D126">
        <f>SUMIFS('CHP EB'!$G$2:$G$384,'CHP EB'!$A$2:$A$384,'EB PM'!A126,'CHP EB'!$M$2:$M$384,1)</f>
        <v>0</v>
      </c>
      <c r="E126" t="str">
        <f>IF(B126="holiday",B126,IF(B126="weekend",B126,IF(D126&gt;parameters!$B$7,"incident","non-incident")))</f>
        <v>non-incident</v>
      </c>
      <c r="F126" t="str">
        <f t="shared" si="4"/>
        <v>regular</v>
      </c>
      <c r="G126">
        <f>SUMIFS('CHP EB'!$M$2:$M$384,'CHP EB'!$A$2:$A$384,'EB PM'!A126)</f>
        <v>0</v>
      </c>
    </row>
    <row r="127" spans="1:7" x14ac:dyDescent="0.25">
      <c r="A127" s="36">
        <f>PeMS!B128</f>
        <v>41765</v>
      </c>
      <c r="B127" t="str">
        <f>PeMS!F128</f>
        <v>regular</v>
      </c>
      <c r="C127" t="str">
        <f t="shared" si="3"/>
        <v>regular</v>
      </c>
      <c r="D127">
        <f>SUMIFS('CHP EB'!$G$2:$G$384,'CHP EB'!$A$2:$A$384,'EB PM'!A127,'CHP EB'!$M$2:$M$384,1)</f>
        <v>41</v>
      </c>
      <c r="E127" t="str">
        <f>IF(B127="holiday",B127,IF(B127="weekend",B127,IF(D127&gt;parameters!$B$7,"incident","non-incident")))</f>
        <v>incident</v>
      </c>
      <c r="F127" t="str">
        <f t="shared" si="4"/>
        <v>incident</v>
      </c>
      <c r="G127">
        <f>SUMIFS('CHP EB'!$M$2:$M$384,'CHP EB'!$A$2:$A$384,'EB PM'!A127)</f>
        <v>1</v>
      </c>
    </row>
    <row r="128" spans="1:7" x14ac:dyDescent="0.25">
      <c r="A128" s="36">
        <f>PeMS!B129</f>
        <v>41766</v>
      </c>
      <c r="B128" t="str">
        <f>PeMS!F129</f>
        <v>regular</v>
      </c>
      <c r="C128" t="str">
        <f t="shared" si="3"/>
        <v>regular</v>
      </c>
      <c r="D128">
        <f>SUMIFS('CHP EB'!$G$2:$G$384,'CHP EB'!$A$2:$A$384,'EB PM'!A128,'CHP EB'!$M$2:$M$384,1)</f>
        <v>0</v>
      </c>
      <c r="E128" t="str">
        <f>IF(B128="holiday",B128,IF(B128="weekend",B128,IF(D128&gt;parameters!$B$7,"incident","non-incident")))</f>
        <v>non-incident</v>
      </c>
      <c r="F128" t="str">
        <f t="shared" si="4"/>
        <v>regular</v>
      </c>
      <c r="G128">
        <f>SUMIFS('CHP EB'!$M$2:$M$384,'CHP EB'!$A$2:$A$384,'EB PM'!A128)</f>
        <v>0</v>
      </c>
    </row>
    <row r="129" spans="1:7" x14ac:dyDescent="0.25">
      <c r="A129" s="36">
        <f>PeMS!B130</f>
        <v>41767</v>
      </c>
      <c r="B129" t="str">
        <f>PeMS!F130</f>
        <v>regular</v>
      </c>
      <c r="C129" t="str">
        <f t="shared" si="3"/>
        <v>regular</v>
      </c>
      <c r="D129">
        <f>SUMIFS('CHP EB'!$G$2:$G$384,'CHP EB'!$A$2:$A$384,'EB PM'!A129,'CHP EB'!$M$2:$M$384,1)</f>
        <v>50</v>
      </c>
      <c r="E129" t="str">
        <f>IF(B129="holiday",B129,IF(B129="weekend",B129,IF(D129&gt;parameters!$B$7,"incident","non-incident")))</f>
        <v>incident</v>
      </c>
      <c r="F129" t="str">
        <f t="shared" si="4"/>
        <v>incident</v>
      </c>
      <c r="G129">
        <f>SUMIFS('CHP EB'!$M$2:$M$384,'CHP EB'!$A$2:$A$384,'EB PM'!A129)</f>
        <v>1</v>
      </c>
    </row>
    <row r="130" spans="1:7" x14ac:dyDescent="0.25">
      <c r="A130" s="36">
        <f>PeMS!B131</f>
        <v>41768</v>
      </c>
      <c r="B130" t="str">
        <f>PeMS!F131</f>
        <v>regular</v>
      </c>
      <c r="C130" t="str">
        <f t="shared" si="3"/>
        <v>regular</v>
      </c>
      <c r="D130">
        <f>SUMIFS('CHP EB'!$G$2:$G$384,'CHP EB'!$A$2:$A$384,'EB PM'!A130,'CHP EB'!$M$2:$M$384,1)</f>
        <v>0</v>
      </c>
      <c r="E130" t="str">
        <f>IF(B130="holiday",B130,IF(B130="weekend",B130,IF(D130&gt;parameters!$B$7,"incident","non-incident")))</f>
        <v>non-incident</v>
      </c>
      <c r="F130" t="str">
        <f t="shared" si="4"/>
        <v>regular</v>
      </c>
      <c r="G130">
        <f>SUMIFS('CHP EB'!$M$2:$M$384,'CHP EB'!$A$2:$A$384,'EB PM'!A130)</f>
        <v>1</v>
      </c>
    </row>
    <row r="131" spans="1:7" x14ac:dyDescent="0.25">
      <c r="A131" s="36">
        <f>PeMS!B132</f>
        <v>41769</v>
      </c>
      <c r="B131" t="str">
        <f>PeMS!F132</f>
        <v>weekend</v>
      </c>
      <c r="C131" t="str">
        <f t="shared" ref="C131:C152" si="5">IF(B131="bad data","other",IF(B131="no data","other",B131))</f>
        <v>weekend</v>
      </c>
      <c r="D131">
        <f>SUMIFS('CHP EB'!$G$2:$G$384,'CHP EB'!$A$2:$A$384,'EB PM'!A131,'CHP EB'!$M$2:$M$384,1)</f>
        <v>0</v>
      </c>
      <c r="E131" t="str">
        <f>IF(B131="holiday",B131,IF(B131="weekend",B131,IF(D131&gt;parameters!$B$7,"incident","non-incident")))</f>
        <v>weekend</v>
      </c>
      <c r="F131" t="str">
        <f t="shared" si="4"/>
        <v>weekend</v>
      </c>
      <c r="G131">
        <f>SUMIFS('CHP EB'!$M$2:$M$384,'CHP EB'!$A$2:$A$384,'EB PM'!A131)</f>
        <v>0</v>
      </c>
    </row>
    <row r="132" spans="1:7" x14ac:dyDescent="0.25">
      <c r="A132" s="36">
        <f>PeMS!B133</f>
        <v>41770</v>
      </c>
      <c r="B132" t="str">
        <f>PeMS!F133</f>
        <v>weekend</v>
      </c>
      <c r="C132" t="str">
        <f t="shared" si="5"/>
        <v>weekend</v>
      </c>
      <c r="D132">
        <f>SUMIFS('CHP EB'!$G$2:$G$384,'CHP EB'!$A$2:$A$384,'EB PM'!A132,'CHP EB'!$M$2:$M$384,1)</f>
        <v>0</v>
      </c>
      <c r="E132" t="str">
        <f>IF(B132="holiday",B132,IF(B132="weekend",B132,IF(D132&gt;parameters!$B$7,"incident","non-incident")))</f>
        <v>weekend</v>
      </c>
      <c r="F132" t="str">
        <f t="shared" si="4"/>
        <v>weekend</v>
      </c>
      <c r="G132">
        <f>SUMIFS('CHP EB'!$M$2:$M$384,'CHP EB'!$A$2:$A$384,'EB PM'!A132)</f>
        <v>0</v>
      </c>
    </row>
    <row r="133" spans="1:7" x14ac:dyDescent="0.25">
      <c r="A133" s="36">
        <f>PeMS!B134</f>
        <v>41771</v>
      </c>
      <c r="B133" t="str">
        <f>PeMS!F134</f>
        <v>regular</v>
      </c>
      <c r="C133" t="str">
        <f t="shared" si="5"/>
        <v>regular</v>
      </c>
      <c r="D133">
        <f>SUMIFS('CHP EB'!$G$2:$G$384,'CHP EB'!$A$2:$A$384,'EB PM'!A133,'CHP EB'!$M$2:$M$384,1)</f>
        <v>27</v>
      </c>
      <c r="E133" t="str">
        <f>IF(B133="holiday",B133,IF(B133="weekend",B133,IF(D133&gt;parameters!$B$7,"incident","non-incident")))</f>
        <v>incident</v>
      </c>
      <c r="F133" t="str">
        <f t="shared" ref="F133:F152" si="6">IF(E133="incident","incident",B133)</f>
        <v>incident</v>
      </c>
      <c r="G133">
        <f>SUMIFS('CHP EB'!$M$2:$M$384,'CHP EB'!$A$2:$A$384,'EB PM'!A133)</f>
        <v>1</v>
      </c>
    </row>
    <row r="134" spans="1:7" x14ac:dyDescent="0.25">
      <c r="A134" s="36">
        <f>PeMS!B135</f>
        <v>41772</v>
      </c>
      <c r="B134" t="str">
        <f>PeMS!F135</f>
        <v>incident</v>
      </c>
      <c r="C134" t="str">
        <f t="shared" si="5"/>
        <v>incident</v>
      </c>
      <c r="D134">
        <f>SUMIFS('CHP EB'!$G$2:$G$384,'CHP EB'!$A$2:$A$384,'EB PM'!A134,'CHP EB'!$M$2:$M$384,1)</f>
        <v>89</v>
      </c>
      <c r="E134" t="str">
        <f>IF(B134="holiday",B134,IF(B134="weekend",B134,IF(D134&gt;parameters!$B$7,"incident","non-incident")))</f>
        <v>incident</v>
      </c>
      <c r="F134" t="str">
        <f t="shared" si="6"/>
        <v>incident</v>
      </c>
      <c r="G134">
        <f>SUMIFS('CHP EB'!$M$2:$M$384,'CHP EB'!$A$2:$A$384,'EB PM'!A134)</f>
        <v>1</v>
      </c>
    </row>
    <row r="135" spans="1:7" x14ac:dyDescent="0.25">
      <c r="A135" s="36">
        <f>PeMS!B136</f>
        <v>41773</v>
      </c>
      <c r="B135" t="str">
        <f>PeMS!F136</f>
        <v>incident</v>
      </c>
      <c r="C135" t="str">
        <f t="shared" si="5"/>
        <v>incident</v>
      </c>
      <c r="D135">
        <f>SUMIFS('CHP EB'!$G$2:$G$384,'CHP EB'!$A$2:$A$384,'EB PM'!A135,'CHP EB'!$M$2:$M$384,1)</f>
        <v>0</v>
      </c>
      <c r="E135" t="str">
        <f>IF(B135="holiday",B135,IF(B135="weekend",B135,IF(D135&gt;parameters!$B$7,"incident","non-incident")))</f>
        <v>non-incident</v>
      </c>
      <c r="F135" t="str">
        <f t="shared" si="6"/>
        <v>incident</v>
      </c>
      <c r="G135">
        <f>SUMIFS('CHP EB'!$M$2:$M$384,'CHP EB'!$A$2:$A$384,'EB PM'!A135)</f>
        <v>0</v>
      </c>
    </row>
    <row r="136" spans="1:7" x14ac:dyDescent="0.25">
      <c r="A136" s="36">
        <f>PeMS!B137</f>
        <v>41774</v>
      </c>
      <c r="B136" t="str">
        <f>PeMS!F137</f>
        <v>regular</v>
      </c>
      <c r="C136" t="str">
        <f t="shared" si="5"/>
        <v>regular</v>
      </c>
      <c r="D136">
        <f>SUMIFS('CHP EB'!$G$2:$G$384,'CHP EB'!$A$2:$A$384,'EB PM'!A136,'CHP EB'!$M$2:$M$384,1)</f>
        <v>215</v>
      </c>
      <c r="E136" t="str">
        <f>IF(B136="holiday",B136,IF(B136="weekend",B136,IF(D136&gt;parameters!$B$7,"incident","non-incident")))</f>
        <v>incident</v>
      </c>
      <c r="F136" t="str">
        <f t="shared" si="6"/>
        <v>incident</v>
      </c>
      <c r="G136">
        <f>SUMIFS('CHP EB'!$M$2:$M$384,'CHP EB'!$A$2:$A$384,'EB PM'!A136)</f>
        <v>2</v>
      </c>
    </row>
    <row r="137" spans="1:7" x14ac:dyDescent="0.25">
      <c r="A137" s="36">
        <f>PeMS!B138</f>
        <v>41775</v>
      </c>
      <c r="B137" t="str">
        <f>PeMS!F138</f>
        <v>incident</v>
      </c>
      <c r="C137" t="str">
        <f t="shared" si="5"/>
        <v>incident</v>
      </c>
      <c r="D137">
        <f>SUMIFS('CHP EB'!$G$2:$G$384,'CHP EB'!$A$2:$A$384,'EB PM'!A137,'CHP EB'!$M$2:$M$384,1)</f>
        <v>0</v>
      </c>
      <c r="E137" t="str">
        <f>IF(B137="holiday",B137,IF(B137="weekend",B137,IF(D137&gt;parameters!$B$7,"incident","non-incident")))</f>
        <v>non-incident</v>
      </c>
      <c r="F137" t="str">
        <f t="shared" si="6"/>
        <v>incident</v>
      </c>
      <c r="G137">
        <f>SUMIFS('CHP EB'!$M$2:$M$384,'CHP EB'!$A$2:$A$384,'EB PM'!A137)</f>
        <v>0</v>
      </c>
    </row>
    <row r="138" spans="1:7" x14ac:dyDescent="0.25">
      <c r="A138" s="36">
        <f>PeMS!B139</f>
        <v>41776</v>
      </c>
      <c r="B138" t="str">
        <f>PeMS!F139</f>
        <v>weekend</v>
      </c>
      <c r="C138" t="str">
        <f t="shared" si="5"/>
        <v>weekend</v>
      </c>
      <c r="D138">
        <f>SUMIFS('CHP EB'!$G$2:$G$384,'CHP EB'!$A$2:$A$384,'EB PM'!A138,'CHP EB'!$M$2:$M$384,1)</f>
        <v>0</v>
      </c>
      <c r="E138" t="str">
        <f>IF(B138="holiday",B138,IF(B138="weekend",B138,IF(D138&gt;parameters!$B$7,"incident","non-incident")))</f>
        <v>weekend</v>
      </c>
      <c r="F138" t="str">
        <f t="shared" si="6"/>
        <v>weekend</v>
      </c>
      <c r="G138">
        <f>SUMIFS('CHP EB'!$M$2:$M$384,'CHP EB'!$A$2:$A$384,'EB PM'!A138)</f>
        <v>0</v>
      </c>
    </row>
    <row r="139" spans="1:7" x14ac:dyDescent="0.25">
      <c r="A139" s="36">
        <f>PeMS!B140</f>
        <v>41777</v>
      </c>
      <c r="B139" t="str">
        <f>PeMS!F140</f>
        <v>weekend</v>
      </c>
      <c r="C139" t="str">
        <f t="shared" si="5"/>
        <v>weekend</v>
      </c>
      <c r="D139">
        <f>SUMIFS('CHP EB'!$G$2:$G$384,'CHP EB'!$A$2:$A$384,'EB PM'!A139,'CHP EB'!$M$2:$M$384,1)</f>
        <v>0</v>
      </c>
      <c r="E139" t="str">
        <f>IF(B139="holiday",B139,IF(B139="weekend",B139,IF(D139&gt;parameters!$B$7,"incident","non-incident")))</f>
        <v>weekend</v>
      </c>
      <c r="F139" t="str">
        <f t="shared" si="6"/>
        <v>weekend</v>
      </c>
      <c r="G139">
        <f>SUMIFS('CHP EB'!$M$2:$M$384,'CHP EB'!$A$2:$A$384,'EB PM'!A139)</f>
        <v>0</v>
      </c>
    </row>
    <row r="140" spans="1:7" x14ac:dyDescent="0.25">
      <c r="A140" s="36">
        <f>PeMS!B141</f>
        <v>41778</v>
      </c>
      <c r="B140" t="str">
        <f>PeMS!F141</f>
        <v>other</v>
      </c>
      <c r="C140" t="str">
        <f t="shared" si="5"/>
        <v>other</v>
      </c>
      <c r="D140">
        <f>SUMIFS('CHP EB'!$G$2:$G$384,'CHP EB'!$A$2:$A$384,'EB PM'!A140,'CHP EB'!$M$2:$M$384,1)</f>
        <v>150</v>
      </c>
      <c r="E140" t="str">
        <f>IF(B140="holiday",B140,IF(B140="weekend",B140,IF(D140&gt;parameters!$B$7,"incident","non-incident")))</f>
        <v>incident</v>
      </c>
      <c r="F140" t="str">
        <f t="shared" si="6"/>
        <v>incident</v>
      </c>
      <c r="G140">
        <f>SUMIFS('CHP EB'!$M$2:$M$384,'CHP EB'!$A$2:$A$384,'EB PM'!A140)</f>
        <v>1</v>
      </c>
    </row>
    <row r="141" spans="1:7" x14ac:dyDescent="0.25">
      <c r="A141" s="36">
        <f>PeMS!B142</f>
        <v>41779</v>
      </c>
      <c r="B141" t="str">
        <f>PeMS!F142</f>
        <v>regular</v>
      </c>
      <c r="C141" t="str">
        <f t="shared" si="5"/>
        <v>regular</v>
      </c>
      <c r="D141">
        <f>SUMIFS('CHP EB'!$G$2:$G$384,'CHP EB'!$A$2:$A$384,'EB PM'!A141,'CHP EB'!$M$2:$M$384,1)</f>
        <v>0</v>
      </c>
      <c r="E141" t="str">
        <f>IF(B141="holiday",B141,IF(B141="weekend",B141,IF(D141&gt;parameters!$B$7,"incident","non-incident")))</f>
        <v>non-incident</v>
      </c>
      <c r="F141" t="str">
        <f t="shared" si="6"/>
        <v>regular</v>
      </c>
      <c r="G141">
        <f>SUMIFS('CHP EB'!$M$2:$M$384,'CHP EB'!$A$2:$A$384,'EB PM'!A141)</f>
        <v>0</v>
      </c>
    </row>
    <row r="142" spans="1:7" x14ac:dyDescent="0.25">
      <c r="A142" s="36">
        <f>PeMS!B143</f>
        <v>41780</v>
      </c>
      <c r="B142" t="str">
        <f>PeMS!F143</f>
        <v>NO DATA</v>
      </c>
      <c r="C142" t="str">
        <f t="shared" si="5"/>
        <v>other</v>
      </c>
      <c r="D142">
        <f>SUMIFS('CHP EB'!$G$2:$G$384,'CHP EB'!$A$2:$A$384,'EB PM'!A142,'CHP EB'!$M$2:$M$384,1)</f>
        <v>57</v>
      </c>
      <c r="E142" t="str">
        <f>IF(B142="holiday",B142,IF(B142="weekend",B142,IF(D142&gt;parameters!$B$7,"incident","non-incident")))</f>
        <v>incident</v>
      </c>
      <c r="F142" t="str">
        <f t="shared" si="6"/>
        <v>incident</v>
      </c>
      <c r="G142">
        <f>SUMIFS('CHP EB'!$M$2:$M$384,'CHP EB'!$A$2:$A$384,'EB PM'!A142)</f>
        <v>1</v>
      </c>
    </row>
    <row r="143" spans="1:7" x14ac:dyDescent="0.25">
      <c r="A143" s="36">
        <f>PeMS!B144</f>
        <v>41781</v>
      </c>
      <c r="B143" t="str">
        <f>PeMS!F144</f>
        <v>NO DATA</v>
      </c>
      <c r="C143" t="str">
        <f t="shared" si="5"/>
        <v>other</v>
      </c>
      <c r="D143">
        <f>SUMIFS('CHP EB'!$G$2:$G$384,'CHP EB'!$A$2:$A$384,'EB PM'!A143,'CHP EB'!$M$2:$M$384,1)</f>
        <v>0</v>
      </c>
      <c r="E143" t="str">
        <f>IF(B143="holiday",B143,IF(B143="weekend",B143,IF(D143&gt;parameters!$B$7,"incident","non-incident")))</f>
        <v>non-incident</v>
      </c>
      <c r="F143" t="str">
        <f t="shared" si="6"/>
        <v>NO DATA</v>
      </c>
      <c r="G143">
        <f>SUMIFS('CHP EB'!$M$2:$M$384,'CHP EB'!$A$2:$A$384,'EB PM'!A143)</f>
        <v>0</v>
      </c>
    </row>
    <row r="144" spans="1:7" x14ac:dyDescent="0.25">
      <c r="A144" s="36">
        <f>PeMS!B145</f>
        <v>41782</v>
      </c>
      <c r="B144" t="str">
        <f>PeMS!F145</f>
        <v>other</v>
      </c>
      <c r="C144" t="str">
        <f t="shared" si="5"/>
        <v>other</v>
      </c>
      <c r="D144">
        <f>SUMIFS('CHP EB'!$G$2:$G$384,'CHP EB'!$A$2:$A$384,'EB PM'!A144,'CHP EB'!$M$2:$M$384,1)</f>
        <v>28</v>
      </c>
      <c r="E144" t="str">
        <f>IF(B144="holiday",B144,IF(B144="weekend",B144,IF(D144&gt;parameters!$B$7,"incident","non-incident")))</f>
        <v>incident</v>
      </c>
      <c r="F144" t="str">
        <f t="shared" si="6"/>
        <v>incident</v>
      </c>
      <c r="G144">
        <f>SUMIFS('CHP EB'!$M$2:$M$384,'CHP EB'!$A$2:$A$384,'EB PM'!A144)</f>
        <v>1</v>
      </c>
    </row>
    <row r="145" spans="1:7" x14ac:dyDescent="0.25">
      <c r="A145" s="36">
        <f>PeMS!B146</f>
        <v>41783</v>
      </c>
      <c r="B145" t="str">
        <f>PeMS!F146</f>
        <v>weekend</v>
      </c>
      <c r="C145" t="str">
        <f t="shared" si="5"/>
        <v>weekend</v>
      </c>
      <c r="D145">
        <f>SUMIFS('CHP EB'!$G$2:$G$384,'CHP EB'!$A$2:$A$384,'EB PM'!A145,'CHP EB'!$M$2:$M$384,1)</f>
        <v>0</v>
      </c>
      <c r="E145" t="str">
        <f>IF(B145="holiday",B145,IF(B145="weekend",B145,IF(D145&gt;parameters!$B$7,"incident","non-incident")))</f>
        <v>weekend</v>
      </c>
      <c r="F145" t="str">
        <f t="shared" si="6"/>
        <v>weekend</v>
      </c>
      <c r="G145">
        <f>SUMIFS('CHP EB'!$M$2:$M$384,'CHP EB'!$A$2:$A$384,'EB PM'!A145)</f>
        <v>0</v>
      </c>
    </row>
    <row r="146" spans="1:7" x14ac:dyDescent="0.25">
      <c r="A146" s="36">
        <f>PeMS!B147</f>
        <v>41784</v>
      </c>
      <c r="B146" t="str">
        <f>PeMS!F147</f>
        <v>weekend</v>
      </c>
      <c r="C146" t="str">
        <f t="shared" si="5"/>
        <v>weekend</v>
      </c>
      <c r="D146">
        <f>SUMIFS('CHP EB'!$G$2:$G$384,'CHP EB'!$A$2:$A$384,'EB PM'!A146,'CHP EB'!$M$2:$M$384,1)</f>
        <v>0</v>
      </c>
      <c r="E146" t="str">
        <f>IF(B146="holiday",B146,IF(B146="weekend",B146,IF(D146&gt;parameters!$B$7,"incident","non-incident")))</f>
        <v>weekend</v>
      </c>
      <c r="F146" t="str">
        <f t="shared" si="6"/>
        <v>weekend</v>
      </c>
      <c r="G146">
        <f>SUMIFS('CHP EB'!$M$2:$M$384,'CHP EB'!$A$2:$A$384,'EB PM'!A146)</f>
        <v>0</v>
      </c>
    </row>
    <row r="147" spans="1:7" x14ac:dyDescent="0.25">
      <c r="A147" s="36">
        <f>PeMS!B148</f>
        <v>41785</v>
      </c>
      <c r="B147" t="str">
        <f>PeMS!F148</f>
        <v>holiday</v>
      </c>
      <c r="C147" t="str">
        <f t="shared" si="5"/>
        <v>holiday</v>
      </c>
      <c r="D147">
        <f>SUMIFS('CHP EB'!$G$2:$G$384,'CHP EB'!$A$2:$A$384,'EB PM'!A147,'CHP EB'!$M$2:$M$384,1)</f>
        <v>0</v>
      </c>
      <c r="E147" t="str">
        <f>IF(B147="holiday",B147,IF(B147="weekend",B147,IF(D147&gt;parameters!$B$7,"incident","non-incident")))</f>
        <v>holiday</v>
      </c>
      <c r="F147" t="str">
        <f t="shared" si="6"/>
        <v>holiday</v>
      </c>
      <c r="G147">
        <f>SUMIFS('CHP EB'!$M$2:$M$384,'CHP EB'!$A$2:$A$384,'EB PM'!A147)</f>
        <v>0</v>
      </c>
    </row>
    <row r="148" spans="1:7" x14ac:dyDescent="0.25">
      <c r="A148" s="36">
        <f>PeMS!B149</f>
        <v>41786</v>
      </c>
      <c r="B148" t="str">
        <f>PeMS!F149</f>
        <v>incident</v>
      </c>
      <c r="C148" t="str">
        <f t="shared" si="5"/>
        <v>incident</v>
      </c>
      <c r="D148">
        <f>SUMIFS('CHP EB'!$G$2:$G$384,'CHP EB'!$A$2:$A$384,'EB PM'!A148,'CHP EB'!$M$2:$M$384,1)</f>
        <v>232</v>
      </c>
      <c r="E148" t="str">
        <f>IF(B148="holiday",B148,IF(B148="weekend",B148,IF(D148&gt;parameters!$B$7,"incident","non-incident")))</f>
        <v>incident</v>
      </c>
      <c r="F148" t="str">
        <f t="shared" si="6"/>
        <v>incident</v>
      </c>
      <c r="G148">
        <f>SUMIFS('CHP EB'!$M$2:$M$384,'CHP EB'!$A$2:$A$384,'EB PM'!A148)</f>
        <v>1</v>
      </c>
    </row>
    <row r="149" spans="1:7" x14ac:dyDescent="0.25">
      <c r="A149" s="36">
        <f>PeMS!B150</f>
        <v>41787</v>
      </c>
      <c r="B149" t="str">
        <f>PeMS!F150</f>
        <v>regular</v>
      </c>
      <c r="C149" t="str">
        <f t="shared" si="5"/>
        <v>regular</v>
      </c>
      <c r="D149">
        <f>SUMIFS('CHP EB'!$G$2:$G$384,'CHP EB'!$A$2:$A$384,'EB PM'!A149,'CHP EB'!$M$2:$M$384,1)</f>
        <v>42</v>
      </c>
      <c r="E149" t="str">
        <f>IF(B149="holiday",B149,IF(B149="weekend",B149,IF(D149&gt;parameters!$B$7,"incident","non-incident")))</f>
        <v>incident</v>
      </c>
      <c r="F149" t="str">
        <f t="shared" si="6"/>
        <v>incident</v>
      </c>
      <c r="G149">
        <f>SUMIFS('CHP EB'!$M$2:$M$384,'CHP EB'!$A$2:$A$384,'EB PM'!A149)</f>
        <v>1</v>
      </c>
    </row>
    <row r="150" spans="1:7" x14ac:dyDescent="0.25">
      <c r="A150" s="36">
        <f>PeMS!B151</f>
        <v>41788</v>
      </c>
      <c r="B150" t="str">
        <f>PeMS!F151</f>
        <v>incident</v>
      </c>
      <c r="C150" t="str">
        <f t="shared" si="5"/>
        <v>incident</v>
      </c>
      <c r="D150">
        <f>SUMIFS('CHP EB'!$G$2:$G$384,'CHP EB'!$A$2:$A$384,'EB PM'!A150,'CHP EB'!$M$2:$M$384,1)</f>
        <v>0</v>
      </c>
      <c r="E150" t="str">
        <f>IF(B150="holiday",B150,IF(B150="weekend",B150,IF(D150&gt;parameters!$B$7,"incident","non-incident")))</f>
        <v>non-incident</v>
      </c>
      <c r="F150" t="str">
        <f t="shared" si="6"/>
        <v>incident</v>
      </c>
      <c r="G150">
        <f>SUMIFS('CHP EB'!$M$2:$M$384,'CHP EB'!$A$2:$A$384,'EB PM'!A150)</f>
        <v>0</v>
      </c>
    </row>
    <row r="151" spans="1:7" x14ac:dyDescent="0.25">
      <c r="A151" s="36">
        <f>PeMS!B152</f>
        <v>41789</v>
      </c>
      <c r="B151" t="str">
        <f>PeMS!F152</f>
        <v>incident</v>
      </c>
      <c r="C151" t="str">
        <f t="shared" si="5"/>
        <v>incident</v>
      </c>
      <c r="D151">
        <f>SUMIFS('CHP EB'!$G$2:$G$384,'CHP EB'!$A$2:$A$384,'EB PM'!A151,'CHP EB'!$M$2:$M$384,1)</f>
        <v>43</v>
      </c>
      <c r="E151" t="str">
        <f>IF(B151="holiday",B151,IF(B151="weekend",B151,IF(D151&gt;parameters!$B$7,"incident","non-incident")))</f>
        <v>incident</v>
      </c>
      <c r="F151" t="str">
        <f t="shared" si="6"/>
        <v>incident</v>
      </c>
      <c r="G151">
        <f>SUMIFS('CHP EB'!$M$2:$M$384,'CHP EB'!$A$2:$A$384,'EB PM'!A151)</f>
        <v>2</v>
      </c>
    </row>
    <row r="152" spans="1:7" x14ac:dyDescent="0.25">
      <c r="A152" s="36">
        <f>PeMS!B153</f>
        <v>41790</v>
      </c>
      <c r="B152" t="str">
        <f>PeMS!F153</f>
        <v>weekend</v>
      </c>
      <c r="C152" t="str">
        <f t="shared" si="5"/>
        <v>weekend</v>
      </c>
      <c r="D152">
        <f>SUMIFS('CHP EB'!$G$2:$G$384,'CHP EB'!$A$2:$A$384,'EB PM'!A152,'CHP EB'!$M$2:$M$384,1)</f>
        <v>0</v>
      </c>
      <c r="E152" t="str">
        <f>IF(B152="holiday",B152,IF(B152="weekend",B152,IF(D152&gt;parameters!$B$7,"incident","non-incident")))</f>
        <v>weekend</v>
      </c>
      <c r="F152" t="str">
        <f t="shared" si="6"/>
        <v>weekend</v>
      </c>
      <c r="G152">
        <f>SUMIFS('CHP EB'!$M$2:$M$384,'CHP EB'!$A$2:$A$384,'EB PM'!A152)</f>
        <v>0</v>
      </c>
    </row>
    <row r="153" spans="1:7" x14ac:dyDescent="0.25">
      <c r="A153" s="36"/>
    </row>
    <row r="154" spans="1:7" x14ac:dyDescent="0.25">
      <c r="A154" s="36"/>
    </row>
    <row r="155" spans="1:7" x14ac:dyDescent="0.25">
      <c r="A155" s="36"/>
    </row>
    <row r="156" spans="1:7" x14ac:dyDescent="0.25">
      <c r="A156" s="36"/>
    </row>
    <row r="157" spans="1:7" x14ac:dyDescent="0.25">
      <c r="A157" s="36"/>
    </row>
    <row r="158" spans="1:7" x14ac:dyDescent="0.25">
      <c r="A158" s="36"/>
    </row>
    <row r="159" spans="1:7" x14ac:dyDescent="0.25">
      <c r="A159" s="36"/>
    </row>
    <row r="160" spans="1:7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</sheetData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1"/>
  <sheetViews>
    <sheetView topLeftCell="C1" zoomScale="70" zoomScaleNormal="70" workbookViewId="0">
      <pane ySplit="2" topLeftCell="A3" activePane="bottomLeft" state="frozen"/>
      <selection pane="bottomLeft" activeCell="E26" sqref="E26"/>
    </sheetView>
  </sheetViews>
  <sheetFormatPr defaultColWidth="11.42578125" defaultRowHeight="15" x14ac:dyDescent="0.25"/>
  <cols>
    <col min="2" max="2" width="0" style="3" hidden="1" customWidth="1"/>
    <col min="3" max="5" width="11.42578125" style="3"/>
    <col min="8" max="8" width="11.42578125" style="25"/>
    <col min="11" max="11" width="12.5703125" customWidth="1"/>
    <col min="12" max="16" width="11.42578125" style="28"/>
    <col min="17" max="17" width="11.85546875" style="27" bestFit="1" customWidth="1"/>
    <col min="24" max="24" width="29.28515625" bestFit="1" customWidth="1"/>
    <col min="25" max="25" width="26.42578125" bestFit="1" customWidth="1"/>
    <col min="26" max="26" width="26.85546875" bestFit="1" customWidth="1"/>
    <col min="27" max="27" width="14.28515625" style="27" bestFit="1" customWidth="1"/>
  </cols>
  <sheetData>
    <row r="1" spans="1:30" x14ac:dyDescent="0.25">
      <c r="A1" s="1" t="s">
        <v>0</v>
      </c>
      <c r="B1" s="1"/>
      <c r="C1" s="1"/>
      <c r="D1"/>
      <c r="E1"/>
      <c r="F1" s="57" t="s">
        <v>1</v>
      </c>
      <c r="G1" s="57"/>
      <c r="H1" s="57"/>
      <c r="I1" s="57"/>
      <c r="J1" s="57"/>
      <c r="K1" s="57"/>
      <c r="L1" s="2" t="s">
        <v>2</v>
      </c>
      <c r="M1" s="57" t="s">
        <v>3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30" x14ac:dyDescent="0.25">
      <c r="B2" s="3" t="s">
        <v>4</v>
      </c>
      <c r="C2" s="4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7" t="s">
        <v>9</v>
      </c>
      <c r="K2" s="8" t="s">
        <v>10</v>
      </c>
      <c r="L2" s="5" t="s">
        <v>5</v>
      </c>
      <c r="M2" s="5" t="s">
        <v>6</v>
      </c>
      <c r="N2" s="5" t="s">
        <v>7</v>
      </c>
      <c r="O2" s="9" t="s">
        <v>8</v>
      </c>
      <c r="P2" s="10" t="s">
        <v>11</v>
      </c>
      <c r="Q2" s="8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11" t="s">
        <v>19</v>
      </c>
      <c r="Y2" s="12" t="s">
        <v>20</v>
      </c>
      <c r="Z2" s="12" t="s">
        <v>21</v>
      </c>
      <c r="AA2" s="13" t="s">
        <v>22</v>
      </c>
      <c r="AD2" s="7"/>
    </row>
    <row r="3" spans="1:30" s="23" customFormat="1" x14ac:dyDescent="0.25">
      <c r="A3" s="14">
        <f>C3</f>
        <v>41640</v>
      </c>
      <c r="B3" s="15">
        <v>41640</v>
      </c>
      <c r="C3" s="15">
        <f>IF(VALUE(B3),B3,C2)</f>
        <v>41640</v>
      </c>
      <c r="D3" s="15"/>
      <c r="E3" s="15"/>
      <c r="F3" s="16"/>
      <c r="G3" s="16"/>
      <c r="H3" s="17"/>
      <c r="I3" s="16"/>
      <c r="J3" s="16"/>
      <c r="K3" s="18"/>
      <c r="L3" s="19">
        <v>0.4597222222222222</v>
      </c>
      <c r="M3" s="19">
        <f>L3+N3/(60*24)</f>
        <v>0.49305555555555552</v>
      </c>
      <c r="N3" s="16">
        <v>48</v>
      </c>
      <c r="O3" s="20">
        <v>25.6</v>
      </c>
      <c r="P3" s="20">
        <f>INT(O3)</f>
        <v>25</v>
      </c>
      <c r="Q3" s="18" t="s">
        <v>23</v>
      </c>
      <c r="R3" s="16"/>
      <c r="S3" s="16"/>
      <c r="T3" s="16"/>
      <c r="U3" s="16"/>
      <c r="V3" s="16"/>
      <c r="W3" s="16"/>
      <c r="X3" s="21">
        <f>SUM(R3:W3)</f>
        <v>0</v>
      </c>
      <c r="Y3" s="21">
        <v>1</v>
      </c>
      <c r="Z3" s="21"/>
      <c r="AA3" s="22"/>
      <c r="AD3" s="16"/>
    </row>
    <row r="4" spans="1:30" s="23" customFormat="1" x14ac:dyDescent="0.25">
      <c r="A4" s="14">
        <f t="shared" ref="A4:A67" si="0">C4</f>
        <v>41640</v>
      </c>
      <c r="B4" s="15"/>
      <c r="C4" s="15">
        <f t="shared" ref="C4:C67" si="1">IF(VALUE(B4),B4,C3)</f>
        <v>41640</v>
      </c>
      <c r="D4" s="15"/>
      <c r="E4" s="15"/>
      <c r="F4" s="16"/>
      <c r="G4" s="16"/>
      <c r="H4" s="17"/>
      <c r="I4" s="16"/>
      <c r="J4" s="16"/>
      <c r="K4" s="18"/>
      <c r="L4" s="19">
        <v>0.52222222222222225</v>
      </c>
      <c r="M4" s="19">
        <f t="shared" ref="M4:M67" si="2">L4+N4/(60*24)</f>
        <v>0.56388888888888888</v>
      </c>
      <c r="N4" s="16">
        <v>60</v>
      </c>
      <c r="O4" s="20">
        <v>36.700000000000003</v>
      </c>
      <c r="P4" s="20">
        <f t="shared" ref="P4:P67" si="3">INT(O4)</f>
        <v>36</v>
      </c>
      <c r="Q4" s="18" t="s">
        <v>24</v>
      </c>
      <c r="R4" s="16">
        <v>1</v>
      </c>
      <c r="S4" s="16"/>
      <c r="T4" s="16"/>
      <c r="U4" s="16"/>
      <c r="V4" s="16"/>
      <c r="W4" s="16"/>
      <c r="X4" s="21">
        <f t="shared" ref="X4:X67" si="4">SUM(R4:W4)</f>
        <v>1</v>
      </c>
      <c r="Y4" s="21"/>
      <c r="Z4" s="21"/>
      <c r="AA4" s="22"/>
      <c r="AD4" s="16"/>
    </row>
    <row r="5" spans="1:30" s="23" customFormat="1" x14ac:dyDescent="0.25">
      <c r="A5" s="14">
        <f t="shared" si="0"/>
        <v>41640</v>
      </c>
      <c r="B5" s="15"/>
      <c r="C5" s="15">
        <f t="shared" si="1"/>
        <v>41640</v>
      </c>
      <c r="D5" s="15"/>
      <c r="E5" s="15"/>
      <c r="F5" s="16"/>
      <c r="G5" s="16"/>
      <c r="H5" s="17"/>
      <c r="I5" s="16"/>
      <c r="J5" s="16"/>
      <c r="K5" s="18"/>
      <c r="L5" s="19">
        <v>0.57986111111111105</v>
      </c>
      <c r="M5" s="19">
        <f t="shared" si="2"/>
        <v>0.62291666666666656</v>
      </c>
      <c r="N5" s="16">
        <v>62</v>
      </c>
      <c r="O5" s="20">
        <v>43.5</v>
      </c>
      <c r="P5" s="20">
        <f t="shared" si="3"/>
        <v>43</v>
      </c>
      <c r="Q5" s="18" t="s">
        <v>25</v>
      </c>
      <c r="R5" s="16">
        <v>1</v>
      </c>
      <c r="S5" s="16"/>
      <c r="T5" s="16"/>
      <c r="U5" s="16"/>
      <c r="V5" s="16"/>
      <c r="W5" s="16"/>
      <c r="X5" s="21">
        <f t="shared" si="4"/>
        <v>1</v>
      </c>
      <c r="Y5" s="21"/>
      <c r="Z5" s="21"/>
      <c r="AA5" s="22" t="s">
        <v>26</v>
      </c>
      <c r="AD5" s="16"/>
    </row>
    <row r="6" spans="1:30" s="23" customFormat="1" x14ac:dyDescent="0.25">
      <c r="A6" s="14">
        <f t="shared" si="0"/>
        <v>41640</v>
      </c>
      <c r="B6" s="15"/>
      <c r="C6" s="15">
        <f t="shared" si="1"/>
        <v>41640</v>
      </c>
      <c r="D6" s="15"/>
      <c r="E6" s="15"/>
      <c r="F6" s="16"/>
      <c r="G6" s="16"/>
      <c r="H6" s="17"/>
      <c r="I6" s="16"/>
      <c r="J6" s="16"/>
      <c r="K6" s="18"/>
      <c r="L6" s="19">
        <v>0.25833333333333336</v>
      </c>
      <c r="M6" s="19">
        <f t="shared" si="2"/>
        <v>0.28402777777777782</v>
      </c>
      <c r="N6" s="16">
        <v>37</v>
      </c>
      <c r="O6" s="20">
        <v>0</v>
      </c>
      <c r="P6" s="20">
        <f t="shared" si="3"/>
        <v>0</v>
      </c>
      <c r="Q6" s="18" t="s">
        <v>27</v>
      </c>
      <c r="R6" s="16"/>
      <c r="S6" s="16"/>
      <c r="T6" s="16">
        <v>1</v>
      </c>
      <c r="U6" s="16">
        <v>1</v>
      </c>
      <c r="V6" s="16"/>
      <c r="W6" s="16"/>
      <c r="X6" s="21">
        <f t="shared" si="4"/>
        <v>2</v>
      </c>
      <c r="Y6" s="21"/>
      <c r="Z6" s="21"/>
      <c r="AA6" s="22"/>
      <c r="AD6" s="16"/>
    </row>
    <row r="7" spans="1:30" s="23" customFormat="1" x14ac:dyDescent="0.25">
      <c r="A7" s="14">
        <f t="shared" si="0"/>
        <v>41641</v>
      </c>
      <c r="B7" s="15">
        <v>41641</v>
      </c>
      <c r="C7" s="15">
        <f t="shared" si="1"/>
        <v>41641</v>
      </c>
      <c r="D7" s="15"/>
      <c r="E7" s="15"/>
      <c r="F7" s="16"/>
      <c r="G7" s="16"/>
      <c r="H7" s="17"/>
      <c r="I7" s="16"/>
      <c r="J7" s="16"/>
      <c r="K7" s="18"/>
      <c r="L7" s="19">
        <v>0.60069444444444442</v>
      </c>
      <c r="M7" s="19">
        <f t="shared" si="2"/>
        <v>0.62847222222222221</v>
      </c>
      <c r="N7" s="16">
        <v>40</v>
      </c>
      <c r="O7" s="20">
        <v>38.1</v>
      </c>
      <c r="P7" s="20">
        <f t="shared" si="3"/>
        <v>38</v>
      </c>
      <c r="Q7" s="18" t="s">
        <v>17</v>
      </c>
      <c r="R7" s="16"/>
      <c r="S7" s="16"/>
      <c r="T7" s="16"/>
      <c r="U7" s="16"/>
      <c r="V7" s="16">
        <v>1</v>
      </c>
      <c r="W7" s="16"/>
      <c r="X7" s="21">
        <f t="shared" si="4"/>
        <v>1</v>
      </c>
      <c r="Y7" s="21"/>
      <c r="Z7" s="21"/>
      <c r="AA7" s="22"/>
      <c r="AD7" s="16"/>
    </row>
    <row r="8" spans="1:30" s="23" customFormat="1" x14ac:dyDescent="0.25">
      <c r="A8" s="14">
        <f>C8</f>
        <v>41641</v>
      </c>
      <c r="B8" s="15"/>
      <c r="C8" s="15">
        <f t="shared" si="1"/>
        <v>41641</v>
      </c>
      <c r="D8" s="15"/>
      <c r="E8" s="15"/>
      <c r="F8" s="16"/>
      <c r="G8" s="16"/>
      <c r="H8" s="17"/>
      <c r="I8" s="16"/>
      <c r="J8" s="16"/>
      <c r="K8" s="18"/>
      <c r="L8" s="19">
        <v>0.4770833333333333</v>
      </c>
      <c r="M8" s="19">
        <f t="shared" si="2"/>
        <v>0.51666666666666661</v>
      </c>
      <c r="N8" s="16">
        <v>57</v>
      </c>
      <c r="O8" s="20">
        <v>33.200000000000003</v>
      </c>
      <c r="P8" s="20">
        <f t="shared" si="3"/>
        <v>33</v>
      </c>
      <c r="Q8" s="18" t="s">
        <v>28</v>
      </c>
      <c r="R8" s="16"/>
      <c r="S8" s="16"/>
      <c r="T8" s="16"/>
      <c r="U8" s="16">
        <v>1</v>
      </c>
      <c r="V8" s="16">
        <v>1</v>
      </c>
      <c r="W8" s="16"/>
      <c r="X8" s="21">
        <f t="shared" si="4"/>
        <v>2</v>
      </c>
      <c r="Y8" s="21"/>
      <c r="Z8" s="21"/>
      <c r="AA8" s="22" t="s">
        <v>29</v>
      </c>
      <c r="AD8" s="16"/>
    </row>
    <row r="9" spans="1:30" s="23" customFormat="1" x14ac:dyDescent="0.25">
      <c r="A9" s="14">
        <f t="shared" si="0"/>
        <v>41641</v>
      </c>
      <c r="B9" s="15"/>
      <c r="C9" s="15">
        <f t="shared" si="1"/>
        <v>41641</v>
      </c>
      <c r="D9" s="15"/>
      <c r="E9" s="15"/>
      <c r="F9" s="16"/>
      <c r="G9" s="16"/>
      <c r="H9" s="17"/>
      <c r="I9" s="16"/>
      <c r="J9" s="16"/>
      <c r="K9" s="18"/>
      <c r="L9" s="19">
        <v>0.625</v>
      </c>
      <c r="M9" s="19">
        <f t="shared" si="2"/>
        <v>0.66319444444444442</v>
      </c>
      <c r="N9" s="16">
        <v>55</v>
      </c>
      <c r="O9" s="20">
        <v>41.9</v>
      </c>
      <c r="P9" s="20">
        <f t="shared" si="3"/>
        <v>41</v>
      </c>
      <c r="Q9" s="18" t="s">
        <v>30</v>
      </c>
      <c r="R9" s="16"/>
      <c r="S9" s="16"/>
      <c r="T9" s="16"/>
      <c r="U9" s="16">
        <v>1</v>
      </c>
      <c r="V9" s="16"/>
      <c r="W9" s="16"/>
      <c r="X9" s="21">
        <f t="shared" si="4"/>
        <v>1</v>
      </c>
      <c r="Y9" s="21"/>
      <c r="Z9" s="21"/>
      <c r="AA9" s="22"/>
      <c r="AD9" s="16"/>
    </row>
    <row r="10" spans="1:30" s="23" customFormat="1" x14ac:dyDescent="0.25">
      <c r="A10" s="14">
        <f t="shared" si="0"/>
        <v>41641</v>
      </c>
      <c r="B10" s="15"/>
      <c r="C10" s="15">
        <f t="shared" si="1"/>
        <v>41641</v>
      </c>
      <c r="D10" s="15"/>
      <c r="E10" s="15"/>
      <c r="F10" s="16"/>
      <c r="G10" s="16"/>
      <c r="H10" s="17"/>
      <c r="I10" s="16"/>
      <c r="J10" s="16"/>
      <c r="K10" s="18"/>
      <c r="L10" s="19">
        <v>0.59236111111111112</v>
      </c>
      <c r="M10" s="19">
        <f t="shared" si="2"/>
        <v>0.65</v>
      </c>
      <c r="N10" s="16">
        <v>83</v>
      </c>
      <c r="O10" s="20">
        <v>25.3</v>
      </c>
      <c r="P10" s="20">
        <f t="shared" si="3"/>
        <v>25</v>
      </c>
      <c r="Q10" s="18" t="s">
        <v>25</v>
      </c>
      <c r="R10" s="16">
        <v>1</v>
      </c>
      <c r="S10" s="16"/>
      <c r="T10" s="16"/>
      <c r="U10" s="16"/>
      <c r="V10" s="16"/>
      <c r="W10" s="16"/>
      <c r="X10" s="21">
        <f t="shared" si="4"/>
        <v>1</v>
      </c>
      <c r="Y10" s="21"/>
      <c r="Z10" s="21"/>
      <c r="AA10" s="22" t="s">
        <v>31</v>
      </c>
      <c r="AD10" s="16"/>
    </row>
    <row r="11" spans="1:30" s="23" customFormat="1" x14ac:dyDescent="0.25">
      <c r="A11" s="14">
        <f t="shared" si="0"/>
        <v>41641</v>
      </c>
      <c r="B11" s="15"/>
      <c r="C11" s="15">
        <f t="shared" si="1"/>
        <v>41641</v>
      </c>
      <c r="D11" s="15"/>
      <c r="E11" s="15"/>
      <c r="F11" s="16"/>
      <c r="G11" s="16"/>
      <c r="H11" s="17"/>
      <c r="I11" s="16"/>
      <c r="J11" s="16"/>
      <c r="K11" s="18"/>
      <c r="L11" s="19">
        <v>0.24930555555555556</v>
      </c>
      <c r="M11" s="19">
        <f t="shared" si="2"/>
        <v>0.27083333333333331</v>
      </c>
      <c r="N11" s="16">
        <v>31</v>
      </c>
      <c r="O11" s="20">
        <v>34.200000000000003</v>
      </c>
      <c r="P11" s="20">
        <f t="shared" si="3"/>
        <v>34</v>
      </c>
      <c r="Q11" s="18" t="s">
        <v>32</v>
      </c>
      <c r="R11" s="16">
        <v>1</v>
      </c>
      <c r="S11" s="16"/>
      <c r="T11" s="16"/>
      <c r="U11" s="16"/>
      <c r="V11" s="16"/>
      <c r="W11" s="16"/>
      <c r="X11" s="21">
        <f t="shared" si="4"/>
        <v>1</v>
      </c>
      <c r="Y11" s="21"/>
      <c r="Z11" s="21"/>
      <c r="AA11" s="22"/>
      <c r="AD11" s="16"/>
    </row>
    <row r="12" spans="1:30" s="23" customFormat="1" x14ac:dyDescent="0.25">
      <c r="A12" s="14">
        <f t="shared" si="0"/>
        <v>41642</v>
      </c>
      <c r="B12" s="15">
        <v>41642</v>
      </c>
      <c r="C12" s="15">
        <f t="shared" si="1"/>
        <v>41642</v>
      </c>
      <c r="D12" s="15"/>
      <c r="E12" s="15"/>
      <c r="F12" s="16"/>
      <c r="G12" s="16"/>
      <c r="H12" s="17"/>
      <c r="I12" s="16"/>
      <c r="J12" s="16"/>
      <c r="K12" s="18"/>
      <c r="L12" s="19">
        <v>0.70416666666666661</v>
      </c>
      <c r="M12" s="19">
        <f t="shared" si="2"/>
        <v>0.7270833333333333</v>
      </c>
      <c r="N12" s="16">
        <v>33</v>
      </c>
      <c r="O12" s="20">
        <v>18.899999999999999</v>
      </c>
      <c r="P12" s="20">
        <f t="shared" si="3"/>
        <v>18</v>
      </c>
      <c r="Q12" s="18" t="s">
        <v>32</v>
      </c>
      <c r="R12" s="16">
        <v>1</v>
      </c>
      <c r="S12" s="16"/>
      <c r="T12" s="16"/>
      <c r="U12" s="16"/>
      <c r="V12" s="16"/>
      <c r="W12" s="16"/>
      <c r="X12" s="21">
        <f t="shared" si="4"/>
        <v>1</v>
      </c>
      <c r="Y12" s="21"/>
      <c r="Z12" s="21"/>
      <c r="AA12" s="22" t="s">
        <v>33</v>
      </c>
      <c r="AD12" s="16"/>
    </row>
    <row r="13" spans="1:30" s="23" customFormat="1" x14ac:dyDescent="0.25">
      <c r="A13" s="14">
        <f t="shared" si="0"/>
        <v>41642</v>
      </c>
      <c r="B13" s="15"/>
      <c r="C13" s="15">
        <f t="shared" si="1"/>
        <v>41642</v>
      </c>
      <c r="D13" s="15"/>
      <c r="E13" s="15"/>
      <c r="F13" s="16"/>
      <c r="G13" s="16"/>
      <c r="H13" s="17"/>
      <c r="I13" s="16"/>
      <c r="J13" s="16"/>
      <c r="K13" s="18"/>
      <c r="L13" s="19">
        <v>9.3055555555555558E-2</v>
      </c>
      <c r="M13" s="19">
        <f t="shared" si="2"/>
        <v>0.11944444444444445</v>
      </c>
      <c r="N13" s="16">
        <v>38</v>
      </c>
      <c r="O13" s="20">
        <v>32.9</v>
      </c>
      <c r="P13" s="20">
        <f t="shared" si="3"/>
        <v>32</v>
      </c>
      <c r="Q13" s="18" t="s">
        <v>34</v>
      </c>
      <c r="R13" s="16">
        <v>1</v>
      </c>
      <c r="S13" s="16">
        <v>1</v>
      </c>
      <c r="T13" s="16"/>
      <c r="U13" s="16"/>
      <c r="V13" s="16"/>
      <c r="W13" s="16"/>
      <c r="X13" s="21">
        <f t="shared" si="4"/>
        <v>2</v>
      </c>
      <c r="Y13" s="21"/>
      <c r="Z13" s="21"/>
      <c r="AA13" s="22"/>
      <c r="AD13" s="16"/>
    </row>
    <row r="14" spans="1:30" s="23" customFormat="1" x14ac:dyDescent="0.25">
      <c r="A14" s="14">
        <f t="shared" si="0"/>
        <v>41642</v>
      </c>
      <c r="B14" s="15"/>
      <c r="C14" s="15">
        <f t="shared" si="1"/>
        <v>41642</v>
      </c>
      <c r="D14" s="15"/>
      <c r="E14" s="15"/>
      <c r="F14" s="16"/>
      <c r="G14" s="16"/>
      <c r="H14" s="17"/>
      <c r="I14" s="16"/>
      <c r="J14" s="16"/>
      <c r="K14" s="18"/>
      <c r="L14" s="19">
        <v>8.819444444444445E-2</v>
      </c>
      <c r="M14" s="19">
        <f t="shared" si="2"/>
        <v>0.10486111111111111</v>
      </c>
      <c r="N14" s="16">
        <v>24</v>
      </c>
      <c r="O14" s="20">
        <v>11.1</v>
      </c>
      <c r="P14" s="20">
        <f t="shared" si="3"/>
        <v>11</v>
      </c>
      <c r="Q14" s="18" t="s">
        <v>25</v>
      </c>
      <c r="R14" s="16">
        <v>1</v>
      </c>
      <c r="S14" s="16"/>
      <c r="T14" s="16"/>
      <c r="U14" s="16"/>
      <c r="V14" s="16"/>
      <c r="W14" s="16"/>
      <c r="X14" s="21">
        <f t="shared" si="4"/>
        <v>1</v>
      </c>
      <c r="Y14" s="21"/>
      <c r="Z14" s="21"/>
      <c r="AA14" s="22"/>
      <c r="AD14" s="16"/>
    </row>
    <row r="15" spans="1:30" s="23" customFormat="1" x14ac:dyDescent="0.25">
      <c r="A15" s="14">
        <f t="shared" si="0"/>
        <v>41642</v>
      </c>
      <c r="B15" s="15"/>
      <c r="C15" s="15">
        <f t="shared" si="1"/>
        <v>41642</v>
      </c>
      <c r="D15" s="15"/>
      <c r="E15" s="15"/>
      <c r="F15" s="16"/>
      <c r="G15" s="16"/>
      <c r="H15" s="17"/>
      <c r="I15" s="16"/>
      <c r="J15" s="16"/>
      <c r="K15" s="18"/>
      <c r="L15" s="19">
        <v>0.47500000000000003</v>
      </c>
      <c r="M15" s="19">
        <f t="shared" si="2"/>
        <v>0.50486111111111109</v>
      </c>
      <c r="N15" s="16">
        <v>43</v>
      </c>
      <c r="O15" s="20">
        <v>14.2</v>
      </c>
      <c r="P15" s="20">
        <f t="shared" si="3"/>
        <v>14</v>
      </c>
      <c r="Q15" s="18" t="s">
        <v>30</v>
      </c>
      <c r="R15" s="16"/>
      <c r="S15" s="16"/>
      <c r="T15" s="16"/>
      <c r="U15" s="16">
        <v>1</v>
      </c>
      <c r="V15" s="16"/>
      <c r="W15" s="16"/>
      <c r="X15" s="21">
        <f t="shared" si="4"/>
        <v>1</v>
      </c>
      <c r="Y15" s="21"/>
      <c r="Z15" s="21"/>
      <c r="AA15" s="22"/>
      <c r="AD15" s="16"/>
    </row>
    <row r="16" spans="1:30" s="23" customFormat="1" x14ac:dyDescent="0.25">
      <c r="A16" s="14">
        <f t="shared" si="0"/>
        <v>41643</v>
      </c>
      <c r="B16" s="15">
        <v>41643</v>
      </c>
      <c r="C16" s="15">
        <f t="shared" si="1"/>
        <v>41643</v>
      </c>
      <c r="D16" s="15"/>
      <c r="E16" s="15"/>
      <c r="F16" s="16"/>
      <c r="G16" s="16"/>
      <c r="H16" s="17"/>
      <c r="I16" s="16"/>
      <c r="J16" s="16"/>
      <c r="K16" s="18"/>
      <c r="L16" s="19">
        <v>0.72083333333333333</v>
      </c>
      <c r="M16" s="19">
        <f t="shared" si="2"/>
        <v>0.74097222222222225</v>
      </c>
      <c r="N16" s="16">
        <v>29</v>
      </c>
      <c r="O16" s="20">
        <v>41.9</v>
      </c>
      <c r="P16" s="20">
        <f t="shared" si="3"/>
        <v>41</v>
      </c>
      <c r="Q16" s="18" t="s">
        <v>27</v>
      </c>
      <c r="R16" s="16"/>
      <c r="S16" s="16"/>
      <c r="T16" s="16">
        <v>1</v>
      </c>
      <c r="U16" s="16">
        <v>1</v>
      </c>
      <c r="V16" s="16"/>
      <c r="W16" s="16"/>
      <c r="X16" s="21">
        <f t="shared" si="4"/>
        <v>2</v>
      </c>
      <c r="Y16" s="21"/>
      <c r="Z16" s="21"/>
      <c r="AA16" s="22"/>
      <c r="AD16" s="16"/>
    </row>
    <row r="17" spans="1:30" s="23" customFormat="1" x14ac:dyDescent="0.25">
      <c r="A17" s="14">
        <f t="shared" si="0"/>
        <v>41645</v>
      </c>
      <c r="B17" s="15">
        <v>41645</v>
      </c>
      <c r="C17" s="15">
        <f t="shared" si="1"/>
        <v>41645</v>
      </c>
      <c r="D17" s="15"/>
      <c r="E17" s="15"/>
      <c r="F17" s="16"/>
      <c r="G17" s="16"/>
      <c r="H17" s="17"/>
      <c r="I17" s="16"/>
      <c r="J17" s="16"/>
      <c r="K17" s="18"/>
      <c r="L17" s="19">
        <v>0.3527777777777778</v>
      </c>
      <c r="M17" s="19">
        <f t="shared" si="2"/>
        <v>0.37916666666666671</v>
      </c>
      <c r="N17" s="16">
        <v>38</v>
      </c>
      <c r="O17" s="20">
        <v>29.8</v>
      </c>
      <c r="P17" s="20">
        <f t="shared" si="3"/>
        <v>29</v>
      </c>
      <c r="Q17" s="18" t="s">
        <v>17</v>
      </c>
      <c r="R17" s="16"/>
      <c r="S17" s="16"/>
      <c r="T17" s="16"/>
      <c r="U17" s="16"/>
      <c r="V17" s="16">
        <v>1</v>
      </c>
      <c r="W17" s="16"/>
      <c r="X17" s="21">
        <f t="shared" si="4"/>
        <v>1</v>
      </c>
      <c r="Y17" s="21"/>
      <c r="Z17" s="21"/>
      <c r="AA17" s="22"/>
      <c r="AD17" s="16"/>
    </row>
    <row r="18" spans="1:30" s="23" customFormat="1" x14ac:dyDescent="0.25">
      <c r="A18" s="14">
        <f t="shared" si="0"/>
        <v>41645</v>
      </c>
      <c r="B18" s="15"/>
      <c r="C18" s="15">
        <f t="shared" si="1"/>
        <v>41645</v>
      </c>
      <c r="D18" s="15"/>
      <c r="E18" s="15"/>
      <c r="F18" s="16"/>
      <c r="G18" s="16"/>
      <c r="H18" s="17"/>
      <c r="I18" s="16"/>
      <c r="J18" s="16"/>
      <c r="K18" s="18"/>
      <c r="L18" s="19">
        <v>0.83819444444444446</v>
      </c>
      <c r="M18" s="19">
        <f t="shared" si="2"/>
        <v>0.93055555555555558</v>
      </c>
      <c r="N18" s="16">
        <v>133</v>
      </c>
      <c r="O18" s="20">
        <v>22.5</v>
      </c>
      <c r="P18" s="20">
        <f t="shared" si="3"/>
        <v>22</v>
      </c>
      <c r="Q18" s="18" t="s">
        <v>35</v>
      </c>
      <c r="R18" s="16"/>
      <c r="S18" s="16"/>
      <c r="T18" s="16"/>
      <c r="U18" s="16"/>
      <c r="V18" s="16"/>
      <c r="W18" s="16"/>
      <c r="X18" s="21">
        <f t="shared" si="4"/>
        <v>0</v>
      </c>
      <c r="Y18" s="21">
        <v>1</v>
      </c>
      <c r="Z18" s="21"/>
      <c r="AA18" s="22"/>
      <c r="AD18" s="16"/>
    </row>
    <row r="19" spans="1:30" s="23" customFormat="1" x14ac:dyDescent="0.25">
      <c r="A19" s="14">
        <f t="shared" si="0"/>
        <v>41645</v>
      </c>
      <c r="B19" s="15"/>
      <c r="C19" s="15">
        <f t="shared" si="1"/>
        <v>41645</v>
      </c>
      <c r="D19" s="15"/>
      <c r="E19" s="15"/>
      <c r="F19" s="16"/>
      <c r="G19" s="16"/>
      <c r="H19" s="17"/>
      <c r="I19" s="16"/>
      <c r="J19" s="16"/>
      <c r="K19" s="18"/>
      <c r="L19" s="19">
        <v>0.42152777777777778</v>
      </c>
      <c r="M19" s="19">
        <f t="shared" si="2"/>
        <v>0.44861111111111113</v>
      </c>
      <c r="N19" s="16">
        <v>39</v>
      </c>
      <c r="O19" s="20">
        <v>32.200000000000003</v>
      </c>
      <c r="P19" s="20">
        <f t="shared" si="3"/>
        <v>32</v>
      </c>
      <c r="Q19" s="18" t="s">
        <v>30</v>
      </c>
      <c r="R19" s="16"/>
      <c r="S19" s="16"/>
      <c r="T19" s="16"/>
      <c r="U19" s="16">
        <v>1</v>
      </c>
      <c r="V19" s="16"/>
      <c r="W19" s="16"/>
      <c r="X19" s="21">
        <f t="shared" si="4"/>
        <v>1</v>
      </c>
      <c r="Y19" s="21"/>
      <c r="Z19" s="21"/>
      <c r="AA19" s="22"/>
      <c r="AD19" s="16"/>
    </row>
    <row r="20" spans="1:30" s="23" customFormat="1" x14ac:dyDescent="0.25">
      <c r="A20" s="14">
        <f t="shared" si="0"/>
        <v>41648</v>
      </c>
      <c r="B20" s="15">
        <v>41648</v>
      </c>
      <c r="C20" s="15">
        <f t="shared" si="1"/>
        <v>41648</v>
      </c>
      <c r="D20" s="15"/>
      <c r="E20" s="15"/>
      <c r="F20" s="16"/>
      <c r="G20" s="16"/>
      <c r="H20" s="17"/>
      <c r="I20" s="16"/>
      <c r="J20" s="16"/>
      <c r="K20" s="18"/>
      <c r="L20" s="19">
        <v>0.58611111111111114</v>
      </c>
      <c r="M20" s="19">
        <f t="shared" si="2"/>
        <v>0.60277777777777786</v>
      </c>
      <c r="N20" s="16">
        <v>24</v>
      </c>
      <c r="O20" s="20">
        <v>35.200000000000003</v>
      </c>
      <c r="P20" s="20">
        <f t="shared" si="3"/>
        <v>35</v>
      </c>
      <c r="Q20" s="18" t="s">
        <v>17</v>
      </c>
      <c r="R20" s="16"/>
      <c r="S20" s="16"/>
      <c r="T20" s="16"/>
      <c r="U20" s="16"/>
      <c r="V20" s="16">
        <v>1</v>
      </c>
      <c r="W20" s="16"/>
      <c r="X20" s="21">
        <f t="shared" si="4"/>
        <v>1</v>
      </c>
      <c r="Y20" s="21"/>
      <c r="Z20" s="21"/>
      <c r="AA20" s="22"/>
      <c r="AD20" s="16"/>
    </row>
    <row r="21" spans="1:30" s="23" customFormat="1" x14ac:dyDescent="0.25">
      <c r="A21" s="14">
        <f t="shared" si="0"/>
        <v>41649</v>
      </c>
      <c r="B21" s="15">
        <v>41649</v>
      </c>
      <c r="C21" s="15">
        <f t="shared" si="1"/>
        <v>41649</v>
      </c>
      <c r="D21" s="15"/>
      <c r="E21" s="15"/>
      <c r="F21" s="16"/>
      <c r="G21" s="16"/>
      <c r="H21" s="17"/>
      <c r="I21" s="16"/>
      <c r="J21" s="16"/>
      <c r="K21" s="18"/>
      <c r="L21" s="19">
        <v>0.37013888888888885</v>
      </c>
      <c r="M21" s="19">
        <f t="shared" si="2"/>
        <v>0.38680555555555551</v>
      </c>
      <c r="N21" s="16">
        <v>24</v>
      </c>
      <c r="O21" s="20">
        <v>39.9</v>
      </c>
      <c r="P21" s="20">
        <f t="shared" si="3"/>
        <v>39</v>
      </c>
      <c r="Q21" s="18" t="s">
        <v>14</v>
      </c>
      <c r="R21" s="16"/>
      <c r="S21" s="16">
        <v>1</v>
      </c>
      <c r="T21" s="16"/>
      <c r="U21" s="16"/>
      <c r="V21" s="16"/>
      <c r="W21" s="16"/>
      <c r="X21" s="21">
        <f t="shared" si="4"/>
        <v>1</v>
      </c>
      <c r="Y21" s="21"/>
      <c r="Z21" s="21"/>
      <c r="AA21" s="22"/>
      <c r="AD21" s="16"/>
    </row>
    <row r="22" spans="1:30" s="23" customFormat="1" x14ac:dyDescent="0.25">
      <c r="A22" s="14">
        <f t="shared" si="0"/>
        <v>41650</v>
      </c>
      <c r="B22" s="15">
        <v>41650</v>
      </c>
      <c r="C22" s="15">
        <f t="shared" si="1"/>
        <v>41650</v>
      </c>
      <c r="D22" s="15"/>
      <c r="E22" s="15"/>
      <c r="F22" s="16"/>
      <c r="G22" s="16"/>
      <c r="H22" s="17"/>
      <c r="I22" s="16"/>
      <c r="J22" s="16"/>
      <c r="K22" s="18"/>
      <c r="L22" s="19">
        <v>0.32916666666666666</v>
      </c>
      <c r="M22" s="19">
        <f t="shared" si="2"/>
        <v>0.36180555555555555</v>
      </c>
      <c r="N22" s="16">
        <v>47</v>
      </c>
      <c r="O22" s="20">
        <v>4.9000000000000004</v>
      </c>
      <c r="P22" s="20">
        <f t="shared" si="3"/>
        <v>4</v>
      </c>
      <c r="Q22" s="18" t="s">
        <v>32</v>
      </c>
      <c r="R22" s="16">
        <v>1</v>
      </c>
      <c r="S22" s="16"/>
      <c r="T22" s="16"/>
      <c r="U22" s="16"/>
      <c r="V22" s="16"/>
      <c r="W22" s="16"/>
      <c r="X22" s="21">
        <f t="shared" si="4"/>
        <v>1</v>
      </c>
      <c r="Y22" s="21"/>
      <c r="Z22" s="21"/>
      <c r="AA22" s="22"/>
      <c r="AD22" s="16"/>
    </row>
    <row r="23" spans="1:30" s="23" customFormat="1" x14ac:dyDescent="0.25">
      <c r="A23" s="14">
        <f t="shared" si="0"/>
        <v>41650</v>
      </c>
      <c r="B23" s="15"/>
      <c r="C23" s="15">
        <f t="shared" si="1"/>
        <v>41650</v>
      </c>
      <c r="D23" s="15"/>
      <c r="E23" s="15"/>
      <c r="F23" s="16"/>
      <c r="G23" s="16"/>
      <c r="H23" s="17"/>
      <c r="I23" s="16"/>
      <c r="J23" s="16"/>
      <c r="K23" s="18"/>
      <c r="L23" s="19">
        <v>0.76736111111111116</v>
      </c>
      <c r="M23" s="19">
        <f t="shared" si="2"/>
        <v>0.78541666666666676</v>
      </c>
      <c r="N23" s="16">
        <v>26</v>
      </c>
      <c r="O23" s="20">
        <v>25.3</v>
      </c>
      <c r="P23" s="20">
        <f t="shared" si="3"/>
        <v>25</v>
      </c>
      <c r="Q23" s="18" t="s">
        <v>32</v>
      </c>
      <c r="R23" s="16">
        <v>1</v>
      </c>
      <c r="S23" s="16"/>
      <c r="T23" s="16"/>
      <c r="U23" s="16"/>
      <c r="V23" s="16"/>
      <c r="W23" s="16"/>
      <c r="X23" s="21">
        <f t="shared" si="4"/>
        <v>1</v>
      </c>
      <c r="Y23" s="21"/>
      <c r="Z23" s="21"/>
      <c r="AA23" s="22"/>
      <c r="AD23" s="16"/>
    </row>
    <row r="24" spans="1:30" s="23" customFormat="1" x14ac:dyDescent="0.25">
      <c r="A24" s="14">
        <f t="shared" si="0"/>
        <v>41650</v>
      </c>
      <c r="B24" s="15"/>
      <c r="C24" s="15">
        <f t="shared" si="1"/>
        <v>41650</v>
      </c>
      <c r="D24" s="15"/>
      <c r="E24" s="15"/>
      <c r="F24" s="16"/>
      <c r="G24" s="16"/>
      <c r="H24" s="17"/>
      <c r="I24" s="16"/>
      <c r="J24" s="16"/>
      <c r="K24" s="18"/>
      <c r="L24" s="19">
        <v>0.3215277777777778</v>
      </c>
      <c r="M24" s="19">
        <f t="shared" si="2"/>
        <v>0.38541666666666669</v>
      </c>
      <c r="N24" s="16">
        <v>92</v>
      </c>
      <c r="O24" s="20">
        <v>42.4</v>
      </c>
      <c r="P24" s="20">
        <f t="shared" si="3"/>
        <v>42</v>
      </c>
      <c r="Q24" s="18" t="s">
        <v>28</v>
      </c>
      <c r="R24" s="16"/>
      <c r="S24" s="16"/>
      <c r="T24" s="16"/>
      <c r="U24" s="16">
        <v>1</v>
      </c>
      <c r="V24" s="16">
        <v>1</v>
      </c>
      <c r="W24" s="16"/>
      <c r="X24" s="21">
        <f t="shared" si="4"/>
        <v>2</v>
      </c>
      <c r="Y24" s="21"/>
      <c r="Z24" s="21"/>
      <c r="AA24" s="22"/>
      <c r="AD24" s="16"/>
    </row>
    <row r="25" spans="1:30" s="23" customFormat="1" x14ac:dyDescent="0.25">
      <c r="A25" s="14">
        <f t="shared" si="0"/>
        <v>41651</v>
      </c>
      <c r="B25" s="15">
        <v>41651</v>
      </c>
      <c r="C25" s="15">
        <f t="shared" si="1"/>
        <v>41651</v>
      </c>
      <c r="D25" s="15"/>
      <c r="E25" s="15"/>
      <c r="F25" s="16"/>
      <c r="G25" s="16"/>
      <c r="H25" s="17"/>
      <c r="I25" s="16"/>
      <c r="J25" s="16"/>
      <c r="K25" s="18"/>
      <c r="L25" s="19">
        <v>0.32430555555555557</v>
      </c>
      <c r="M25" s="19">
        <f t="shared" si="2"/>
        <v>0.3354166666666667</v>
      </c>
      <c r="N25" s="16">
        <v>16</v>
      </c>
      <c r="O25" s="20">
        <v>0.8</v>
      </c>
      <c r="P25" s="20">
        <f t="shared" si="3"/>
        <v>0</v>
      </c>
      <c r="Q25" s="18" t="s">
        <v>30</v>
      </c>
      <c r="R25" s="16"/>
      <c r="S25" s="16"/>
      <c r="T25" s="16"/>
      <c r="U25" s="16">
        <v>1</v>
      </c>
      <c r="V25" s="16"/>
      <c r="W25" s="16"/>
      <c r="X25" s="21">
        <f t="shared" si="4"/>
        <v>1</v>
      </c>
      <c r="Y25" s="21"/>
      <c r="Z25" s="21"/>
      <c r="AA25" s="22"/>
      <c r="AD25" s="16"/>
    </row>
    <row r="26" spans="1:30" s="23" customFormat="1" x14ac:dyDescent="0.25">
      <c r="A26" s="14">
        <f t="shared" si="0"/>
        <v>41651</v>
      </c>
      <c r="B26" s="15"/>
      <c r="C26" s="15">
        <f t="shared" si="1"/>
        <v>41651</v>
      </c>
      <c r="D26" s="15"/>
      <c r="E26" s="15"/>
      <c r="F26" s="16"/>
      <c r="G26" s="16"/>
      <c r="H26" s="17"/>
      <c r="I26" s="16"/>
      <c r="J26" s="16"/>
      <c r="K26" s="18"/>
      <c r="L26" s="19">
        <v>0.83680555555555547</v>
      </c>
      <c r="M26" s="19">
        <f t="shared" si="2"/>
        <v>0.88124999999999987</v>
      </c>
      <c r="N26" s="16">
        <v>64</v>
      </c>
      <c r="O26" s="20">
        <v>35.799999999999997</v>
      </c>
      <c r="P26" s="20">
        <f t="shared" si="3"/>
        <v>35</v>
      </c>
      <c r="Q26" s="18" t="s">
        <v>27</v>
      </c>
      <c r="R26" s="16"/>
      <c r="S26" s="16"/>
      <c r="T26" s="16">
        <v>1</v>
      </c>
      <c r="U26" s="16">
        <v>1</v>
      </c>
      <c r="V26" s="16"/>
      <c r="W26" s="16"/>
      <c r="X26" s="21">
        <f t="shared" si="4"/>
        <v>2</v>
      </c>
      <c r="Y26" s="21"/>
      <c r="Z26" s="21"/>
      <c r="AA26" s="22"/>
      <c r="AD26" s="16"/>
    </row>
    <row r="27" spans="1:30" x14ac:dyDescent="0.25">
      <c r="A27" s="14">
        <f t="shared" si="0"/>
        <v>41652</v>
      </c>
      <c r="B27" s="3">
        <v>41652</v>
      </c>
      <c r="C27" s="15">
        <f t="shared" si="1"/>
        <v>41652</v>
      </c>
      <c r="F27" s="24">
        <v>0.35416666666666669</v>
      </c>
      <c r="G27" s="24">
        <v>0.41666666666666669</v>
      </c>
      <c r="H27" s="25">
        <f>G27-F27</f>
        <v>6.25E-2</v>
      </c>
      <c r="I27">
        <v>40</v>
      </c>
      <c r="J27">
        <v>3</v>
      </c>
      <c r="K27" t="s">
        <v>36</v>
      </c>
      <c r="L27" s="26">
        <v>0.35625000000000001</v>
      </c>
      <c r="M27" s="19">
        <f t="shared" si="2"/>
        <v>0.44374999999999998</v>
      </c>
      <c r="N27" s="16">
        <v>126</v>
      </c>
      <c r="O27" s="20">
        <v>40.9</v>
      </c>
      <c r="P27" s="20">
        <f t="shared" si="3"/>
        <v>40</v>
      </c>
      <c r="Q27" s="27" t="s">
        <v>30</v>
      </c>
      <c r="U27" s="16">
        <v>1</v>
      </c>
      <c r="X27" s="21">
        <f t="shared" si="4"/>
        <v>1</v>
      </c>
    </row>
    <row r="28" spans="1:30" x14ac:dyDescent="0.25">
      <c r="A28" s="14">
        <f t="shared" si="0"/>
        <v>41652</v>
      </c>
      <c r="C28" s="15">
        <f t="shared" si="1"/>
        <v>41652</v>
      </c>
      <c r="F28" s="24"/>
      <c r="G28" s="24"/>
      <c r="L28" s="26">
        <v>0.28888888888888892</v>
      </c>
      <c r="M28" s="19">
        <f t="shared" si="2"/>
        <v>0.31388888888888894</v>
      </c>
      <c r="N28" s="16">
        <v>36</v>
      </c>
      <c r="O28" s="20">
        <v>34.200000000000003</v>
      </c>
      <c r="P28" s="20">
        <f t="shared" si="3"/>
        <v>34</v>
      </c>
      <c r="Q28" s="27" t="s">
        <v>30</v>
      </c>
      <c r="U28" s="16">
        <v>1</v>
      </c>
      <c r="X28" s="21">
        <f t="shared" si="4"/>
        <v>1</v>
      </c>
    </row>
    <row r="29" spans="1:30" x14ac:dyDescent="0.25">
      <c r="A29" s="14">
        <f t="shared" si="0"/>
        <v>41652</v>
      </c>
      <c r="C29" s="15">
        <f t="shared" si="1"/>
        <v>41652</v>
      </c>
      <c r="F29" s="24"/>
      <c r="G29" s="24"/>
      <c r="L29" s="26">
        <v>0.90416666666666667</v>
      </c>
      <c r="M29" s="19">
        <f t="shared" si="2"/>
        <v>0.91805555555555551</v>
      </c>
      <c r="N29" s="16">
        <v>20</v>
      </c>
      <c r="O29" s="20">
        <v>32.200000000000003</v>
      </c>
      <c r="P29" s="20">
        <f t="shared" si="3"/>
        <v>32</v>
      </c>
      <c r="Q29" s="27" t="s">
        <v>32</v>
      </c>
      <c r="R29">
        <v>1</v>
      </c>
      <c r="U29" s="16"/>
      <c r="X29" s="21">
        <f t="shared" si="4"/>
        <v>1</v>
      </c>
    </row>
    <row r="30" spans="1:30" x14ac:dyDescent="0.25">
      <c r="A30" s="14">
        <f t="shared" si="0"/>
        <v>41653</v>
      </c>
      <c r="B30" s="3">
        <v>41653</v>
      </c>
      <c r="C30" s="15">
        <f t="shared" si="1"/>
        <v>41653</v>
      </c>
      <c r="F30" s="24"/>
      <c r="G30" s="24"/>
      <c r="L30" s="26">
        <v>0.39027777777777778</v>
      </c>
      <c r="M30" s="19">
        <f t="shared" si="2"/>
        <v>0.41388888888888886</v>
      </c>
      <c r="N30" s="16">
        <v>34</v>
      </c>
      <c r="O30" s="20">
        <v>33.200000000000003</v>
      </c>
      <c r="P30" s="20">
        <f t="shared" si="3"/>
        <v>33</v>
      </c>
      <c r="Q30" s="27" t="s">
        <v>30</v>
      </c>
      <c r="U30" s="16">
        <v>1</v>
      </c>
      <c r="X30" s="21">
        <f t="shared" si="4"/>
        <v>1</v>
      </c>
    </row>
    <row r="31" spans="1:30" x14ac:dyDescent="0.25">
      <c r="A31" s="14">
        <f t="shared" si="0"/>
        <v>41653</v>
      </c>
      <c r="C31" s="15">
        <f t="shared" si="1"/>
        <v>41653</v>
      </c>
      <c r="F31" s="24"/>
      <c r="G31" s="24"/>
      <c r="L31" s="26">
        <v>0.60138888888888886</v>
      </c>
      <c r="M31" s="19">
        <f t="shared" si="2"/>
        <v>0.63194444444444442</v>
      </c>
      <c r="N31" s="16">
        <v>44</v>
      </c>
      <c r="O31" s="20">
        <v>45.8</v>
      </c>
      <c r="P31" s="20">
        <f t="shared" si="3"/>
        <v>45</v>
      </c>
      <c r="Q31" s="27" t="s">
        <v>17</v>
      </c>
      <c r="U31" s="16"/>
      <c r="V31">
        <v>1</v>
      </c>
      <c r="X31" s="21">
        <f t="shared" si="4"/>
        <v>1</v>
      </c>
    </row>
    <row r="32" spans="1:30" x14ac:dyDescent="0.25">
      <c r="A32" s="14">
        <f t="shared" si="0"/>
        <v>41653</v>
      </c>
      <c r="C32" s="15">
        <f t="shared" si="1"/>
        <v>41653</v>
      </c>
      <c r="F32" s="24"/>
      <c r="G32" s="24"/>
      <c r="L32" s="26">
        <v>0.58194444444444449</v>
      </c>
      <c r="M32" s="19">
        <f t="shared" si="2"/>
        <v>0.65277777777777779</v>
      </c>
      <c r="N32" s="16">
        <v>102</v>
      </c>
      <c r="O32" s="20">
        <v>27.4</v>
      </c>
      <c r="P32" s="20">
        <f t="shared" si="3"/>
        <v>27</v>
      </c>
      <c r="Q32" s="27" t="s">
        <v>17</v>
      </c>
      <c r="U32" s="16"/>
      <c r="V32">
        <v>1</v>
      </c>
      <c r="X32" s="21">
        <f t="shared" si="4"/>
        <v>1</v>
      </c>
    </row>
    <row r="33" spans="1:27" x14ac:dyDescent="0.25">
      <c r="A33" s="14">
        <f t="shared" si="0"/>
        <v>41653</v>
      </c>
      <c r="C33" s="15">
        <f t="shared" si="1"/>
        <v>41653</v>
      </c>
      <c r="F33" s="24"/>
      <c r="G33" s="24"/>
      <c r="L33" s="26">
        <v>0.48749999999999999</v>
      </c>
      <c r="M33" s="19">
        <f t="shared" si="2"/>
        <v>0.49861111111111112</v>
      </c>
      <c r="N33" s="16">
        <v>16</v>
      </c>
      <c r="O33" s="20">
        <v>23.2</v>
      </c>
      <c r="P33" s="20">
        <f t="shared" si="3"/>
        <v>23</v>
      </c>
      <c r="Q33" s="27" t="s">
        <v>35</v>
      </c>
      <c r="U33" s="16"/>
      <c r="X33" s="21">
        <f t="shared" si="4"/>
        <v>0</v>
      </c>
      <c r="Y33">
        <v>1</v>
      </c>
    </row>
    <row r="34" spans="1:27" x14ac:dyDescent="0.25">
      <c r="A34" s="14">
        <f t="shared" si="0"/>
        <v>41654</v>
      </c>
      <c r="B34" s="3">
        <v>41654</v>
      </c>
      <c r="C34" s="15">
        <f t="shared" si="1"/>
        <v>41654</v>
      </c>
      <c r="F34" s="24"/>
      <c r="G34" s="24"/>
      <c r="L34" s="26">
        <v>0.27499999999999997</v>
      </c>
      <c r="M34" s="19">
        <f t="shared" si="2"/>
        <v>0.30208333333333331</v>
      </c>
      <c r="N34" s="16">
        <v>39</v>
      </c>
      <c r="O34" s="20">
        <v>41.9</v>
      </c>
      <c r="P34" s="20">
        <f t="shared" si="3"/>
        <v>41</v>
      </c>
      <c r="Q34" s="27" t="s">
        <v>30</v>
      </c>
      <c r="U34" s="16">
        <v>1</v>
      </c>
      <c r="X34" s="21">
        <f t="shared" si="4"/>
        <v>1</v>
      </c>
    </row>
    <row r="35" spans="1:27" x14ac:dyDescent="0.25">
      <c r="A35" s="14">
        <f t="shared" si="0"/>
        <v>41654</v>
      </c>
      <c r="C35" s="15">
        <f t="shared" si="1"/>
        <v>41654</v>
      </c>
      <c r="F35" s="24"/>
      <c r="G35" s="24"/>
      <c r="L35" s="26">
        <v>0.63888888888888895</v>
      </c>
      <c r="M35" s="19">
        <f t="shared" si="2"/>
        <v>0.66250000000000009</v>
      </c>
      <c r="N35" s="16">
        <v>34</v>
      </c>
      <c r="O35" s="20">
        <v>11.1</v>
      </c>
      <c r="P35" s="20">
        <f t="shared" si="3"/>
        <v>11</v>
      </c>
      <c r="Q35" s="27" t="s">
        <v>34</v>
      </c>
      <c r="R35">
        <v>1</v>
      </c>
      <c r="S35">
        <v>1</v>
      </c>
      <c r="U35" s="16"/>
      <c r="X35" s="21">
        <f t="shared" si="4"/>
        <v>2</v>
      </c>
    </row>
    <row r="36" spans="1:27" x14ac:dyDescent="0.25">
      <c r="A36" s="14">
        <f t="shared" si="0"/>
        <v>41654</v>
      </c>
      <c r="C36" s="15">
        <f t="shared" si="1"/>
        <v>41654</v>
      </c>
      <c r="F36" s="24"/>
      <c r="G36" s="24"/>
      <c r="L36" s="26">
        <v>0.71250000000000002</v>
      </c>
      <c r="M36" s="19">
        <f t="shared" si="2"/>
        <v>0.75416666666666665</v>
      </c>
      <c r="N36" s="16">
        <v>60</v>
      </c>
      <c r="O36" s="20">
        <v>18.899999999999999</v>
      </c>
      <c r="P36" s="20">
        <f t="shared" si="3"/>
        <v>18</v>
      </c>
      <c r="Q36" s="27" t="s">
        <v>30</v>
      </c>
      <c r="U36" s="16">
        <v>1</v>
      </c>
      <c r="X36" s="21">
        <f t="shared" si="4"/>
        <v>1</v>
      </c>
    </row>
    <row r="37" spans="1:27" x14ac:dyDescent="0.25">
      <c r="A37" s="14">
        <f t="shared" si="0"/>
        <v>41655</v>
      </c>
      <c r="B37" s="3">
        <v>41655</v>
      </c>
      <c r="C37" s="15">
        <f t="shared" si="1"/>
        <v>41655</v>
      </c>
      <c r="F37" s="24"/>
      <c r="G37" s="24"/>
      <c r="L37" s="26">
        <v>0.57291666666666663</v>
      </c>
      <c r="M37" s="19">
        <f t="shared" si="2"/>
        <v>0.59444444444444444</v>
      </c>
      <c r="N37" s="16">
        <v>31</v>
      </c>
      <c r="O37" s="20">
        <v>6</v>
      </c>
      <c r="P37" s="20">
        <f t="shared" si="3"/>
        <v>6</v>
      </c>
      <c r="Q37" s="27" t="s">
        <v>37</v>
      </c>
      <c r="T37">
        <v>1</v>
      </c>
      <c r="U37" s="16"/>
      <c r="X37" s="21">
        <f t="shared" si="4"/>
        <v>1</v>
      </c>
    </row>
    <row r="38" spans="1:27" x14ac:dyDescent="0.25">
      <c r="A38" s="14">
        <f t="shared" si="0"/>
        <v>41655</v>
      </c>
      <c r="C38" s="15">
        <f t="shared" si="1"/>
        <v>41655</v>
      </c>
      <c r="F38" s="24"/>
      <c r="G38" s="24"/>
      <c r="L38" s="26">
        <v>0.74305555555555547</v>
      </c>
      <c r="M38" s="19">
        <f t="shared" si="2"/>
        <v>0.76111111111111107</v>
      </c>
      <c r="N38" s="16">
        <v>26</v>
      </c>
      <c r="O38" s="20">
        <v>38.200000000000003</v>
      </c>
      <c r="P38" s="20">
        <f t="shared" si="3"/>
        <v>38</v>
      </c>
      <c r="Q38" s="27" t="s">
        <v>17</v>
      </c>
      <c r="U38" s="16"/>
      <c r="V38">
        <v>1</v>
      </c>
      <c r="X38" s="21">
        <f t="shared" si="4"/>
        <v>1</v>
      </c>
    </row>
    <row r="39" spans="1:27" x14ac:dyDescent="0.25">
      <c r="A39" s="14">
        <f t="shared" si="0"/>
        <v>41655</v>
      </c>
      <c r="C39" s="15">
        <f t="shared" si="1"/>
        <v>41655</v>
      </c>
      <c r="F39" s="24"/>
      <c r="G39" s="24"/>
      <c r="L39" s="26">
        <v>0.74513888888888891</v>
      </c>
      <c r="M39" s="19">
        <f t="shared" si="2"/>
        <v>0.77222222222222225</v>
      </c>
      <c r="N39" s="16">
        <v>39</v>
      </c>
      <c r="O39" s="20">
        <v>32.200000000000003</v>
      </c>
      <c r="P39" s="20">
        <f t="shared" si="3"/>
        <v>32</v>
      </c>
      <c r="Q39" s="27" t="s">
        <v>28</v>
      </c>
      <c r="U39" s="16">
        <v>1</v>
      </c>
      <c r="V39">
        <v>1</v>
      </c>
      <c r="X39" s="21">
        <f t="shared" si="4"/>
        <v>2</v>
      </c>
    </row>
    <row r="40" spans="1:27" x14ac:dyDescent="0.25">
      <c r="A40" s="14">
        <f t="shared" si="0"/>
        <v>41656</v>
      </c>
      <c r="B40" s="3">
        <v>41656</v>
      </c>
      <c r="C40" s="15">
        <f t="shared" si="1"/>
        <v>41656</v>
      </c>
      <c r="F40" s="24"/>
      <c r="G40" s="24"/>
      <c r="L40" s="26">
        <v>0.25833333333333336</v>
      </c>
      <c r="M40" s="19">
        <f t="shared" si="2"/>
        <v>0.29236111111111113</v>
      </c>
      <c r="N40" s="16">
        <v>49</v>
      </c>
      <c r="O40" s="20">
        <v>8.1</v>
      </c>
      <c r="P40" s="20">
        <f t="shared" si="3"/>
        <v>8</v>
      </c>
      <c r="Q40" s="27" t="s">
        <v>30</v>
      </c>
      <c r="U40" s="16">
        <v>1</v>
      </c>
      <c r="X40" s="21">
        <f t="shared" si="4"/>
        <v>1</v>
      </c>
    </row>
    <row r="41" spans="1:27" x14ac:dyDescent="0.25">
      <c r="A41" s="14">
        <f t="shared" si="0"/>
        <v>41656</v>
      </c>
      <c r="C41" s="15">
        <f t="shared" si="1"/>
        <v>41656</v>
      </c>
      <c r="F41" s="24"/>
      <c r="G41" s="24"/>
      <c r="L41" s="26">
        <v>0.2590277777777778</v>
      </c>
      <c r="M41" s="19">
        <f t="shared" si="2"/>
        <v>0.27847222222222223</v>
      </c>
      <c r="N41" s="16">
        <v>28</v>
      </c>
      <c r="O41" s="20">
        <v>41.9</v>
      </c>
      <c r="P41" s="20">
        <f t="shared" si="3"/>
        <v>41</v>
      </c>
      <c r="Q41" s="27" t="s">
        <v>30</v>
      </c>
      <c r="U41" s="16">
        <v>1</v>
      </c>
      <c r="X41" s="21">
        <f t="shared" si="4"/>
        <v>1</v>
      </c>
    </row>
    <row r="42" spans="1:27" x14ac:dyDescent="0.25">
      <c r="A42" s="14">
        <f t="shared" si="0"/>
        <v>41656</v>
      </c>
      <c r="C42" s="15">
        <f t="shared" si="1"/>
        <v>41656</v>
      </c>
      <c r="F42" s="24"/>
      <c r="G42" s="24"/>
      <c r="L42" s="26">
        <v>0.62152777777777779</v>
      </c>
      <c r="M42" s="19">
        <f t="shared" si="2"/>
        <v>0.63958333333333339</v>
      </c>
      <c r="N42" s="16">
        <v>26</v>
      </c>
      <c r="O42" s="20">
        <v>40.9</v>
      </c>
      <c r="P42" s="20">
        <f t="shared" si="3"/>
        <v>40</v>
      </c>
      <c r="Q42" s="27" t="s">
        <v>27</v>
      </c>
      <c r="T42">
        <v>1</v>
      </c>
      <c r="U42" s="16">
        <v>1</v>
      </c>
      <c r="X42" s="21">
        <f t="shared" si="4"/>
        <v>2</v>
      </c>
    </row>
    <row r="43" spans="1:27" x14ac:dyDescent="0.25">
      <c r="A43" s="14">
        <f t="shared" si="0"/>
        <v>41656</v>
      </c>
      <c r="C43" s="15">
        <f t="shared" si="1"/>
        <v>41656</v>
      </c>
      <c r="F43" s="24"/>
      <c r="G43" s="24"/>
      <c r="L43" s="26">
        <v>0.69652777777777775</v>
      </c>
      <c r="M43" s="19">
        <f t="shared" si="2"/>
        <v>0.71388888888888891</v>
      </c>
      <c r="N43" s="16">
        <v>25</v>
      </c>
      <c r="O43" s="20">
        <v>29.8</v>
      </c>
      <c r="P43" s="20">
        <f t="shared" si="3"/>
        <v>29</v>
      </c>
      <c r="Q43" s="27" t="s">
        <v>30</v>
      </c>
      <c r="U43" s="16">
        <v>1</v>
      </c>
      <c r="X43" s="21">
        <f t="shared" si="4"/>
        <v>1</v>
      </c>
    </row>
    <row r="44" spans="1:27" x14ac:dyDescent="0.25">
      <c r="A44" s="14">
        <f t="shared" si="0"/>
        <v>41656</v>
      </c>
      <c r="C44" s="15">
        <f t="shared" si="1"/>
        <v>41656</v>
      </c>
      <c r="F44" s="24"/>
      <c r="G44" s="24"/>
      <c r="L44" s="26">
        <v>0.84375</v>
      </c>
      <c r="M44" s="19">
        <f t="shared" si="2"/>
        <v>0.91319444444444442</v>
      </c>
      <c r="N44" s="16">
        <v>100</v>
      </c>
      <c r="O44" s="20">
        <v>44.5</v>
      </c>
      <c r="P44" s="20">
        <f t="shared" si="3"/>
        <v>44</v>
      </c>
      <c r="Q44" s="27" t="s">
        <v>17</v>
      </c>
      <c r="U44" s="16"/>
      <c r="V44">
        <v>1</v>
      </c>
      <c r="X44" s="21">
        <f t="shared" si="4"/>
        <v>1</v>
      </c>
    </row>
    <row r="45" spans="1:27" x14ac:dyDescent="0.25">
      <c r="A45" s="14">
        <f t="shared" si="0"/>
        <v>41657</v>
      </c>
      <c r="B45" s="3">
        <v>41657</v>
      </c>
      <c r="C45" s="15">
        <f t="shared" si="1"/>
        <v>41657</v>
      </c>
      <c r="F45" s="24"/>
      <c r="G45" s="24"/>
      <c r="L45" s="26">
        <v>0.40833333333333338</v>
      </c>
      <c r="M45" s="19">
        <f t="shared" si="2"/>
        <v>0.64444444444444449</v>
      </c>
      <c r="N45" s="16">
        <v>340</v>
      </c>
      <c r="O45" s="20">
        <v>22.5</v>
      </c>
      <c r="P45" s="20">
        <f t="shared" si="3"/>
        <v>22</v>
      </c>
      <c r="Q45" s="27" t="s">
        <v>38</v>
      </c>
      <c r="R45">
        <v>1</v>
      </c>
      <c r="U45" s="16"/>
      <c r="X45" s="21">
        <f t="shared" si="4"/>
        <v>1</v>
      </c>
      <c r="Y45">
        <v>1</v>
      </c>
    </row>
    <row r="46" spans="1:27" x14ac:dyDescent="0.25">
      <c r="A46" s="14">
        <f t="shared" si="0"/>
        <v>41657</v>
      </c>
      <c r="C46" s="15">
        <f t="shared" si="1"/>
        <v>41657</v>
      </c>
      <c r="F46" s="24"/>
      <c r="G46" s="24"/>
      <c r="L46" s="26">
        <v>0.45763888888888887</v>
      </c>
      <c r="M46" s="19">
        <f t="shared" si="2"/>
        <v>0.47499999999999998</v>
      </c>
      <c r="N46" s="16">
        <v>25</v>
      </c>
      <c r="O46" s="20">
        <v>36.700000000000003</v>
      </c>
      <c r="P46" s="20">
        <f t="shared" si="3"/>
        <v>36</v>
      </c>
      <c r="Q46" s="27" t="s">
        <v>28</v>
      </c>
      <c r="U46" s="16">
        <v>1</v>
      </c>
      <c r="V46">
        <v>1</v>
      </c>
      <c r="X46" s="21">
        <f t="shared" si="4"/>
        <v>2</v>
      </c>
      <c r="AA46" s="27" t="s">
        <v>39</v>
      </c>
    </row>
    <row r="47" spans="1:27" x14ac:dyDescent="0.25">
      <c r="A47" s="14">
        <f t="shared" si="0"/>
        <v>41657</v>
      </c>
      <c r="C47" s="15">
        <f t="shared" si="1"/>
        <v>41657</v>
      </c>
      <c r="F47" s="24"/>
      <c r="G47" s="24"/>
      <c r="L47" s="26">
        <v>0.52083333333333337</v>
      </c>
      <c r="M47" s="19">
        <f t="shared" si="2"/>
        <v>0.61736111111111114</v>
      </c>
      <c r="N47" s="16">
        <v>139</v>
      </c>
      <c r="O47" s="20">
        <v>22.5</v>
      </c>
      <c r="P47" s="20">
        <f t="shared" si="3"/>
        <v>22</v>
      </c>
      <c r="Q47" s="27" t="s">
        <v>40</v>
      </c>
      <c r="R47">
        <v>1</v>
      </c>
      <c r="U47" s="16"/>
      <c r="X47" s="21">
        <f t="shared" si="4"/>
        <v>1</v>
      </c>
      <c r="Y47">
        <v>1</v>
      </c>
    </row>
    <row r="48" spans="1:27" x14ac:dyDescent="0.25">
      <c r="A48" s="14">
        <f t="shared" si="0"/>
        <v>41657</v>
      </c>
      <c r="C48" s="15">
        <f t="shared" si="1"/>
        <v>41657</v>
      </c>
      <c r="F48" s="24"/>
      <c r="G48" s="24"/>
      <c r="L48" s="26">
        <v>0.64374999999999993</v>
      </c>
      <c r="M48" s="19">
        <f t="shared" si="2"/>
        <v>0.65555555555555545</v>
      </c>
      <c r="N48" s="16">
        <v>17</v>
      </c>
      <c r="O48" s="20">
        <v>22.5</v>
      </c>
      <c r="P48" s="20">
        <f t="shared" si="3"/>
        <v>22</v>
      </c>
      <c r="Q48" s="27" t="s">
        <v>30</v>
      </c>
      <c r="U48" s="16">
        <v>1</v>
      </c>
      <c r="X48" s="21">
        <f t="shared" si="4"/>
        <v>1</v>
      </c>
    </row>
    <row r="49" spans="1:27" x14ac:dyDescent="0.25">
      <c r="A49" s="14">
        <f t="shared" si="0"/>
        <v>41658</v>
      </c>
      <c r="B49" s="3">
        <v>41658</v>
      </c>
      <c r="C49" s="15">
        <f t="shared" si="1"/>
        <v>41658</v>
      </c>
      <c r="F49" s="24"/>
      <c r="G49" s="24"/>
      <c r="L49" s="26">
        <v>0.25208333333333333</v>
      </c>
      <c r="M49" s="19">
        <f t="shared" si="2"/>
        <v>0.29444444444444445</v>
      </c>
      <c r="N49" s="16">
        <v>61</v>
      </c>
      <c r="O49" s="20">
        <v>29.8</v>
      </c>
      <c r="P49" s="20">
        <f t="shared" si="3"/>
        <v>29</v>
      </c>
      <c r="Q49" s="27" t="s">
        <v>17</v>
      </c>
      <c r="U49" s="16"/>
      <c r="V49">
        <v>1</v>
      </c>
      <c r="X49" s="21">
        <f t="shared" si="4"/>
        <v>1</v>
      </c>
    </row>
    <row r="50" spans="1:27" x14ac:dyDescent="0.25">
      <c r="A50" s="14">
        <f t="shared" si="0"/>
        <v>41658</v>
      </c>
      <c r="C50" s="15">
        <f t="shared" si="1"/>
        <v>41658</v>
      </c>
      <c r="F50" s="24"/>
      <c r="G50" s="24"/>
      <c r="L50" s="26">
        <v>0.62083333333333335</v>
      </c>
      <c r="M50" s="19">
        <f t="shared" si="2"/>
        <v>0.63124999999999998</v>
      </c>
      <c r="N50" s="16">
        <v>15</v>
      </c>
      <c r="O50" s="20">
        <v>11.1</v>
      </c>
      <c r="P50" s="20">
        <f t="shared" si="3"/>
        <v>11</v>
      </c>
      <c r="Q50" s="27" t="s">
        <v>41</v>
      </c>
      <c r="S50">
        <v>1</v>
      </c>
      <c r="T50">
        <v>1</v>
      </c>
      <c r="U50" s="16"/>
      <c r="X50" s="21">
        <f t="shared" si="4"/>
        <v>2</v>
      </c>
    </row>
    <row r="51" spans="1:27" x14ac:dyDescent="0.25">
      <c r="A51" s="14">
        <f t="shared" si="0"/>
        <v>41659</v>
      </c>
      <c r="B51" s="3">
        <v>41659</v>
      </c>
      <c r="C51" s="15">
        <f t="shared" si="1"/>
        <v>41659</v>
      </c>
      <c r="F51" s="24"/>
      <c r="G51" s="24"/>
      <c r="L51" s="26">
        <v>0.41250000000000003</v>
      </c>
      <c r="M51" s="19">
        <f t="shared" si="2"/>
        <v>0.44583333333333336</v>
      </c>
      <c r="N51" s="16">
        <v>48</v>
      </c>
      <c r="O51" s="20">
        <v>39.9</v>
      </c>
      <c r="P51" s="20">
        <f t="shared" si="3"/>
        <v>39</v>
      </c>
      <c r="Q51" s="27" t="s">
        <v>42</v>
      </c>
      <c r="T51">
        <v>1</v>
      </c>
      <c r="U51" s="16"/>
      <c r="X51" s="21">
        <f t="shared" si="4"/>
        <v>1</v>
      </c>
    </row>
    <row r="52" spans="1:27" x14ac:dyDescent="0.25">
      <c r="A52" s="14">
        <f t="shared" si="0"/>
        <v>41660</v>
      </c>
      <c r="B52" s="3">
        <v>41660</v>
      </c>
      <c r="C52" s="15">
        <f t="shared" si="1"/>
        <v>41660</v>
      </c>
      <c r="F52" s="24"/>
      <c r="G52" s="24"/>
      <c r="L52" s="26">
        <v>0.42638888888888887</v>
      </c>
      <c r="M52" s="19">
        <f t="shared" si="2"/>
        <v>0.44722222222222219</v>
      </c>
      <c r="N52" s="16">
        <v>30</v>
      </c>
      <c r="O52" s="20">
        <v>33.299999999999997</v>
      </c>
      <c r="P52" s="20">
        <f t="shared" si="3"/>
        <v>33</v>
      </c>
      <c r="Q52" s="27" t="s">
        <v>30</v>
      </c>
      <c r="U52" s="16">
        <v>1</v>
      </c>
      <c r="X52" s="21">
        <f t="shared" si="4"/>
        <v>1</v>
      </c>
    </row>
    <row r="53" spans="1:27" x14ac:dyDescent="0.25">
      <c r="A53" s="14">
        <f t="shared" si="0"/>
        <v>41661</v>
      </c>
      <c r="B53" s="3">
        <v>41661</v>
      </c>
      <c r="C53" s="15">
        <f t="shared" si="1"/>
        <v>41661</v>
      </c>
      <c r="F53" s="24"/>
      <c r="G53" s="24"/>
      <c r="L53" s="26">
        <v>0.69791666666666663</v>
      </c>
      <c r="M53" s="19">
        <f t="shared" si="2"/>
        <v>0.71180555555555547</v>
      </c>
      <c r="N53" s="16">
        <v>20</v>
      </c>
      <c r="O53" s="20">
        <v>18.899999999999999</v>
      </c>
      <c r="P53" s="20">
        <f t="shared" si="3"/>
        <v>18</v>
      </c>
      <c r="Q53" s="27" t="s">
        <v>28</v>
      </c>
      <c r="U53" s="16">
        <v>1</v>
      </c>
      <c r="V53">
        <v>1</v>
      </c>
      <c r="X53" s="21">
        <f t="shared" si="4"/>
        <v>2</v>
      </c>
    </row>
    <row r="54" spans="1:27" x14ac:dyDescent="0.25">
      <c r="A54" s="14">
        <f t="shared" si="0"/>
        <v>41661</v>
      </c>
      <c r="C54" s="15">
        <f t="shared" si="1"/>
        <v>41661</v>
      </c>
      <c r="F54" s="24"/>
      <c r="G54" s="24"/>
      <c r="L54" s="26">
        <v>0.7597222222222223</v>
      </c>
      <c r="M54" s="19">
        <f t="shared" si="2"/>
        <v>0.78819444444444453</v>
      </c>
      <c r="N54" s="16">
        <v>41</v>
      </c>
      <c r="O54" s="20">
        <v>36.700000000000003</v>
      </c>
      <c r="P54" s="20">
        <f t="shared" si="3"/>
        <v>36</v>
      </c>
      <c r="Q54" s="27" t="s">
        <v>28</v>
      </c>
      <c r="U54" s="16">
        <v>1</v>
      </c>
      <c r="V54">
        <v>1</v>
      </c>
      <c r="X54" s="21">
        <f t="shared" si="4"/>
        <v>2</v>
      </c>
    </row>
    <row r="55" spans="1:27" x14ac:dyDescent="0.25">
      <c r="A55" s="14">
        <f t="shared" si="0"/>
        <v>41661</v>
      </c>
      <c r="C55" s="15">
        <f t="shared" si="1"/>
        <v>41661</v>
      </c>
      <c r="F55" s="24"/>
      <c r="G55" s="24"/>
      <c r="L55" s="26">
        <v>0.76388888888888884</v>
      </c>
      <c r="M55" s="19">
        <f t="shared" si="2"/>
        <v>0.80624999999999991</v>
      </c>
      <c r="N55" s="16">
        <v>61</v>
      </c>
      <c r="O55" s="20">
        <v>39.9</v>
      </c>
      <c r="P55" s="20">
        <f t="shared" si="3"/>
        <v>39</v>
      </c>
      <c r="Q55" s="27" t="s">
        <v>17</v>
      </c>
      <c r="U55" s="16"/>
      <c r="V55">
        <v>1</v>
      </c>
      <c r="X55" s="21">
        <f t="shared" si="4"/>
        <v>1</v>
      </c>
      <c r="AA55" s="27" t="s">
        <v>43</v>
      </c>
    </row>
    <row r="56" spans="1:27" x14ac:dyDescent="0.25">
      <c r="A56" s="14">
        <f t="shared" si="0"/>
        <v>41661</v>
      </c>
      <c r="C56" s="15">
        <f t="shared" si="1"/>
        <v>41661</v>
      </c>
      <c r="F56" s="24"/>
      <c r="G56" s="24"/>
      <c r="L56" s="26">
        <v>0.76527777777777783</v>
      </c>
      <c r="M56" s="19">
        <f t="shared" si="2"/>
        <v>0.79513888888888895</v>
      </c>
      <c r="N56" s="16">
        <v>43</v>
      </c>
      <c r="O56" s="20">
        <v>35.6</v>
      </c>
      <c r="P56" s="20">
        <f t="shared" si="3"/>
        <v>35</v>
      </c>
      <c r="Q56" s="27" t="s">
        <v>37</v>
      </c>
      <c r="T56">
        <v>1</v>
      </c>
      <c r="U56" s="16"/>
      <c r="X56" s="21">
        <f t="shared" si="4"/>
        <v>1</v>
      </c>
      <c r="AA56" s="27" t="s">
        <v>43</v>
      </c>
    </row>
    <row r="57" spans="1:27" x14ac:dyDescent="0.25">
      <c r="A57" s="14">
        <f t="shared" si="0"/>
        <v>41662</v>
      </c>
      <c r="B57" s="3">
        <v>41662</v>
      </c>
      <c r="C57" s="15">
        <f t="shared" si="1"/>
        <v>41662</v>
      </c>
      <c r="F57" s="24">
        <v>0.70833333333333337</v>
      </c>
      <c r="G57" s="24">
        <v>0.77083333333333337</v>
      </c>
      <c r="H57" s="25">
        <f t="shared" ref="H57:H458" si="5">G57-F57</f>
        <v>6.25E-2</v>
      </c>
      <c r="I57">
        <v>32</v>
      </c>
      <c r="J57">
        <v>7</v>
      </c>
      <c r="K57" t="s">
        <v>36</v>
      </c>
      <c r="L57" s="28" t="s">
        <v>44</v>
      </c>
      <c r="M57" s="19"/>
      <c r="P57" s="20">
        <f t="shared" si="3"/>
        <v>0</v>
      </c>
      <c r="X57" s="21">
        <f t="shared" si="4"/>
        <v>0</v>
      </c>
    </row>
    <row r="58" spans="1:27" x14ac:dyDescent="0.25">
      <c r="A58" s="14">
        <f t="shared" si="0"/>
        <v>41662</v>
      </c>
      <c r="C58" s="15">
        <f t="shared" si="1"/>
        <v>41662</v>
      </c>
      <c r="F58" s="24"/>
      <c r="G58" s="24"/>
      <c r="L58" s="26">
        <v>1.5972222222222224E-2</v>
      </c>
      <c r="M58" s="19">
        <f t="shared" si="2"/>
        <v>3.4722222222222224E-2</v>
      </c>
      <c r="N58" s="16">
        <v>27</v>
      </c>
      <c r="O58" s="20">
        <v>36.700000000000003</v>
      </c>
      <c r="P58" s="20">
        <f t="shared" si="3"/>
        <v>36</v>
      </c>
      <c r="Q58" s="27" t="s">
        <v>17</v>
      </c>
      <c r="V58">
        <v>1</v>
      </c>
      <c r="X58" s="21">
        <f t="shared" si="4"/>
        <v>1</v>
      </c>
    </row>
    <row r="59" spans="1:27" x14ac:dyDescent="0.25">
      <c r="A59" s="14">
        <f t="shared" si="0"/>
        <v>41662</v>
      </c>
      <c r="C59" s="15">
        <f t="shared" si="1"/>
        <v>41662</v>
      </c>
      <c r="F59" s="24"/>
      <c r="G59" s="24"/>
      <c r="L59" s="26">
        <v>0.29444444444444445</v>
      </c>
      <c r="M59" s="19">
        <f t="shared" si="2"/>
        <v>0.3979166666666667</v>
      </c>
      <c r="N59" s="16">
        <v>149</v>
      </c>
      <c r="O59" s="20">
        <v>9.4</v>
      </c>
      <c r="P59" s="20">
        <f t="shared" si="3"/>
        <v>9</v>
      </c>
      <c r="Q59" s="27" t="s">
        <v>45</v>
      </c>
      <c r="X59" s="21">
        <f t="shared" si="4"/>
        <v>0</v>
      </c>
      <c r="Z59">
        <v>1</v>
      </c>
    </row>
    <row r="60" spans="1:27" x14ac:dyDescent="0.25">
      <c r="A60" s="14">
        <f t="shared" si="0"/>
        <v>41662</v>
      </c>
      <c r="C60" s="15">
        <f t="shared" si="1"/>
        <v>41662</v>
      </c>
      <c r="F60" s="24"/>
      <c r="G60" s="24"/>
      <c r="L60" s="26">
        <v>0.61527777777777781</v>
      </c>
      <c r="M60" s="19">
        <f t="shared" si="2"/>
        <v>0.62708333333333333</v>
      </c>
      <c r="N60" s="16">
        <v>17</v>
      </c>
      <c r="O60" s="20">
        <v>28.5</v>
      </c>
      <c r="P60" s="20">
        <f t="shared" si="3"/>
        <v>28</v>
      </c>
      <c r="Q60" s="27" t="s">
        <v>37</v>
      </c>
      <c r="T60">
        <v>1</v>
      </c>
      <c r="X60" s="21">
        <f t="shared" si="4"/>
        <v>1</v>
      </c>
    </row>
    <row r="61" spans="1:27" x14ac:dyDescent="0.25">
      <c r="A61" s="14">
        <f t="shared" si="0"/>
        <v>41663</v>
      </c>
      <c r="B61" s="3">
        <v>41663</v>
      </c>
      <c r="C61" s="15">
        <f t="shared" si="1"/>
        <v>41663</v>
      </c>
      <c r="F61" s="24">
        <v>0.72916666666666663</v>
      </c>
      <c r="G61" s="24">
        <v>0.75</v>
      </c>
      <c r="H61" s="25">
        <f t="shared" si="5"/>
        <v>2.083333333333337E-2</v>
      </c>
      <c r="I61">
        <v>30</v>
      </c>
      <c r="J61">
        <v>7</v>
      </c>
      <c r="K61" t="s">
        <v>46</v>
      </c>
      <c r="L61" s="26">
        <v>0.72986111111111107</v>
      </c>
      <c r="M61" s="19">
        <f t="shared" si="2"/>
        <v>0.75624999999999998</v>
      </c>
      <c r="N61" s="16">
        <v>38</v>
      </c>
      <c r="O61" s="20">
        <v>29.3</v>
      </c>
      <c r="P61" s="20">
        <f t="shared" si="3"/>
        <v>29</v>
      </c>
      <c r="Q61" s="27" t="s">
        <v>30</v>
      </c>
      <c r="U61">
        <v>1</v>
      </c>
      <c r="X61" s="21">
        <f t="shared" si="4"/>
        <v>1</v>
      </c>
    </row>
    <row r="62" spans="1:27" x14ac:dyDescent="0.25">
      <c r="A62" s="14">
        <f t="shared" si="0"/>
        <v>41663</v>
      </c>
      <c r="C62" s="15">
        <f t="shared" si="1"/>
        <v>41663</v>
      </c>
      <c r="F62" s="24"/>
      <c r="G62" s="24"/>
      <c r="L62" s="26">
        <v>0.60625000000000007</v>
      </c>
      <c r="M62" s="19">
        <f t="shared" si="2"/>
        <v>0.67083333333333339</v>
      </c>
      <c r="N62" s="16">
        <v>93</v>
      </c>
      <c r="O62" s="20">
        <v>17.399999999999999</v>
      </c>
      <c r="P62" s="20">
        <f t="shared" si="3"/>
        <v>17</v>
      </c>
      <c r="Q62" s="27" t="s">
        <v>30</v>
      </c>
      <c r="U62">
        <v>1</v>
      </c>
      <c r="X62" s="21">
        <f t="shared" si="4"/>
        <v>1</v>
      </c>
    </row>
    <row r="63" spans="1:27" x14ac:dyDescent="0.25">
      <c r="A63" s="14">
        <f t="shared" si="0"/>
        <v>41664</v>
      </c>
      <c r="B63" s="3">
        <v>41664</v>
      </c>
      <c r="C63" s="15">
        <f t="shared" si="1"/>
        <v>41664</v>
      </c>
      <c r="F63" s="24"/>
      <c r="G63" s="24"/>
      <c r="L63" s="26">
        <v>0.74652777777777779</v>
      </c>
      <c r="M63" s="19">
        <f t="shared" si="2"/>
        <v>0.75694444444444442</v>
      </c>
      <c r="N63" s="16">
        <v>15</v>
      </c>
      <c r="O63" s="20">
        <v>26.3</v>
      </c>
      <c r="P63" s="20">
        <f t="shared" si="3"/>
        <v>26</v>
      </c>
      <c r="Q63" s="27" t="s">
        <v>47</v>
      </c>
      <c r="R63">
        <v>1</v>
      </c>
      <c r="X63" s="21">
        <f t="shared" si="4"/>
        <v>1</v>
      </c>
    </row>
    <row r="64" spans="1:27" x14ac:dyDescent="0.25">
      <c r="A64" s="14">
        <f t="shared" si="0"/>
        <v>41665</v>
      </c>
      <c r="B64" s="3">
        <v>41665</v>
      </c>
      <c r="C64" s="15">
        <f t="shared" si="1"/>
        <v>41665</v>
      </c>
      <c r="F64" s="24"/>
      <c r="G64" s="24"/>
      <c r="L64" s="26">
        <v>0.26527777777777778</v>
      </c>
      <c r="M64" s="19">
        <f t="shared" si="2"/>
        <v>0.28333333333333333</v>
      </c>
      <c r="N64" s="16">
        <v>26</v>
      </c>
      <c r="O64" s="20">
        <v>29.3</v>
      </c>
      <c r="P64" s="20">
        <f t="shared" si="3"/>
        <v>29</v>
      </c>
      <c r="Q64" s="27" t="s">
        <v>25</v>
      </c>
      <c r="R64">
        <v>1</v>
      </c>
      <c r="X64" s="21">
        <f t="shared" si="4"/>
        <v>1</v>
      </c>
    </row>
    <row r="65" spans="1:27" x14ac:dyDescent="0.25">
      <c r="A65" s="14">
        <f t="shared" si="0"/>
        <v>41666</v>
      </c>
      <c r="B65" s="3">
        <v>41666</v>
      </c>
      <c r="C65" s="15">
        <f t="shared" si="1"/>
        <v>41666</v>
      </c>
      <c r="F65" s="24"/>
      <c r="G65" s="24"/>
      <c r="L65" s="26">
        <v>0.95694444444444438</v>
      </c>
      <c r="M65" s="19">
        <f t="shared" si="2"/>
        <v>1.0576388888888888</v>
      </c>
      <c r="N65" s="16">
        <v>145</v>
      </c>
      <c r="O65" s="20">
        <v>38.4</v>
      </c>
      <c r="P65" s="20">
        <f t="shared" si="3"/>
        <v>38</v>
      </c>
      <c r="Q65" s="27" t="s">
        <v>35</v>
      </c>
      <c r="X65" s="21">
        <f t="shared" si="4"/>
        <v>0</v>
      </c>
      <c r="Y65">
        <v>1</v>
      </c>
    </row>
    <row r="66" spans="1:27" x14ac:dyDescent="0.25">
      <c r="A66" s="14">
        <f t="shared" si="0"/>
        <v>41667</v>
      </c>
      <c r="B66" s="3">
        <v>41667</v>
      </c>
      <c r="C66" s="15">
        <f t="shared" si="1"/>
        <v>41667</v>
      </c>
      <c r="F66" s="24">
        <v>0.72916666666666663</v>
      </c>
      <c r="G66" s="24">
        <v>0.77083333333333337</v>
      </c>
      <c r="H66" s="25">
        <f t="shared" si="5"/>
        <v>4.1666666666666741E-2</v>
      </c>
      <c r="I66">
        <v>35</v>
      </c>
      <c r="J66">
        <v>3</v>
      </c>
      <c r="K66" t="s">
        <v>46</v>
      </c>
      <c r="L66" s="26">
        <v>0.7270833333333333</v>
      </c>
      <c r="M66" s="19">
        <f t="shared" si="2"/>
        <v>0.77986111111111112</v>
      </c>
      <c r="N66" s="16">
        <v>76</v>
      </c>
      <c r="O66" s="20">
        <v>34.200000000000003</v>
      </c>
      <c r="P66" s="20">
        <f t="shared" si="3"/>
        <v>34</v>
      </c>
      <c r="Q66" s="27" t="s">
        <v>42</v>
      </c>
      <c r="T66">
        <v>1</v>
      </c>
      <c r="X66" s="21">
        <f t="shared" si="4"/>
        <v>1</v>
      </c>
    </row>
    <row r="67" spans="1:27" x14ac:dyDescent="0.25">
      <c r="A67" s="14">
        <f t="shared" si="0"/>
        <v>41667</v>
      </c>
      <c r="B67" s="3">
        <v>41667</v>
      </c>
      <c r="C67" s="15">
        <f t="shared" si="1"/>
        <v>41667</v>
      </c>
      <c r="F67" s="24">
        <v>0.64583333333333337</v>
      </c>
      <c r="G67" s="24">
        <v>0.83333333333333337</v>
      </c>
      <c r="H67" s="25">
        <f t="shared" si="5"/>
        <v>0.1875</v>
      </c>
      <c r="I67">
        <v>15</v>
      </c>
      <c r="J67">
        <v>5</v>
      </c>
      <c r="K67" t="s">
        <v>48</v>
      </c>
      <c r="L67" s="26">
        <v>0.62222222222222223</v>
      </c>
      <c r="M67" s="19">
        <f t="shared" si="2"/>
        <v>1.0659722222222223</v>
      </c>
      <c r="N67" s="16">
        <v>639</v>
      </c>
      <c r="O67" s="20">
        <v>15.6</v>
      </c>
      <c r="P67" s="20">
        <f t="shared" si="3"/>
        <v>15</v>
      </c>
      <c r="Q67" s="27" t="s">
        <v>49</v>
      </c>
      <c r="W67">
        <v>2</v>
      </c>
      <c r="X67" s="21">
        <f t="shared" si="4"/>
        <v>2</v>
      </c>
      <c r="Y67">
        <v>1</v>
      </c>
      <c r="Z67">
        <v>1</v>
      </c>
      <c r="AA67" s="27" t="s">
        <v>50</v>
      </c>
    </row>
    <row r="68" spans="1:27" x14ac:dyDescent="0.25">
      <c r="A68" s="14">
        <f t="shared" ref="A68:A131" si="6">C68</f>
        <v>41667</v>
      </c>
      <c r="C68" s="15">
        <f t="shared" ref="C68:C131" si="7">IF(VALUE(B68),B68,C67)</f>
        <v>41667</v>
      </c>
      <c r="F68" s="24"/>
      <c r="G68" s="24"/>
      <c r="L68" s="26">
        <v>0.28333333333333333</v>
      </c>
      <c r="M68" s="19">
        <f t="shared" ref="M68:M131" si="8">L68+N68/(60*24)</f>
        <v>0.33958333333333335</v>
      </c>
      <c r="N68" s="16">
        <v>81</v>
      </c>
      <c r="O68" s="20">
        <v>32.200000000000003</v>
      </c>
      <c r="P68" s="20">
        <f t="shared" ref="P68:P131" si="9">INT(O68)</f>
        <v>32</v>
      </c>
      <c r="Q68" s="27" t="s">
        <v>51</v>
      </c>
      <c r="R68">
        <v>1</v>
      </c>
      <c r="S68">
        <v>1</v>
      </c>
      <c r="X68" s="21">
        <f t="shared" ref="X68:X131" si="10">SUM(R68:W68)</f>
        <v>2</v>
      </c>
    </row>
    <row r="69" spans="1:27" x14ac:dyDescent="0.25">
      <c r="A69" s="14">
        <f t="shared" si="6"/>
        <v>41667</v>
      </c>
      <c r="C69" s="15">
        <f t="shared" si="7"/>
        <v>41667</v>
      </c>
      <c r="F69" s="24"/>
      <c r="G69" s="24"/>
      <c r="L69" s="26">
        <v>0.63055555555555554</v>
      </c>
      <c r="M69" s="19">
        <f t="shared" si="8"/>
        <v>0.65138888888888891</v>
      </c>
      <c r="N69" s="16">
        <v>30</v>
      </c>
      <c r="O69" s="20">
        <v>16.5</v>
      </c>
      <c r="P69" s="20">
        <f t="shared" si="9"/>
        <v>16</v>
      </c>
      <c r="Q69" s="27" t="s">
        <v>45</v>
      </c>
      <c r="X69" s="21">
        <f t="shared" si="10"/>
        <v>0</v>
      </c>
      <c r="Z69">
        <v>1</v>
      </c>
    </row>
    <row r="70" spans="1:27" x14ac:dyDescent="0.25">
      <c r="A70" s="14">
        <f t="shared" si="6"/>
        <v>41668</v>
      </c>
      <c r="B70" s="3">
        <v>41668</v>
      </c>
      <c r="C70" s="15">
        <f t="shared" si="7"/>
        <v>41668</v>
      </c>
      <c r="F70" s="24">
        <v>0.375</v>
      </c>
      <c r="G70" s="24">
        <v>0.39583333333333331</v>
      </c>
      <c r="H70" s="25">
        <f t="shared" si="5"/>
        <v>2.0833333333333315E-2</v>
      </c>
      <c r="I70">
        <v>38</v>
      </c>
      <c r="J70">
        <v>5</v>
      </c>
      <c r="K70" t="s">
        <v>46</v>
      </c>
      <c r="L70" s="26">
        <v>0.37222222222222223</v>
      </c>
      <c r="M70" s="19">
        <f t="shared" si="8"/>
        <v>0.40902777777777777</v>
      </c>
      <c r="N70" s="16">
        <v>53</v>
      </c>
      <c r="O70" s="20">
        <v>38.4</v>
      </c>
      <c r="P70" s="20">
        <f t="shared" si="9"/>
        <v>38</v>
      </c>
      <c r="X70" s="21">
        <f t="shared" si="10"/>
        <v>0</v>
      </c>
      <c r="AA70" s="27" t="s">
        <v>52</v>
      </c>
    </row>
    <row r="71" spans="1:27" x14ac:dyDescent="0.25">
      <c r="A71" s="14">
        <f t="shared" si="6"/>
        <v>41668</v>
      </c>
      <c r="C71" s="15">
        <f t="shared" si="7"/>
        <v>41668</v>
      </c>
      <c r="F71" s="24"/>
      <c r="G71" s="24"/>
      <c r="L71" s="26">
        <v>0.76041666666666663</v>
      </c>
      <c r="M71" s="19">
        <f t="shared" si="8"/>
        <v>0.81597222222222221</v>
      </c>
      <c r="N71" s="16">
        <v>80</v>
      </c>
      <c r="O71" s="20">
        <v>5.9</v>
      </c>
      <c r="P71" s="20">
        <f t="shared" si="9"/>
        <v>5</v>
      </c>
      <c r="Q71" s="27" t="s">
        <v>45</v>
      </c>
      <c r="X71" s="21">
        <f t="shared" si="10"/>
        <v>0</v>
      </c>
      <c r="Z71">
        <v>1</v>
      </c>
    </row>
    <row r="72" spans="1:27" x14ac:dyDescent="0.25">
      <c r="A72" s="14">
        <f t="shared" si="6"/>
        <v>41669</v>
      </c>
      <c r="B72" s="3">
        <v>41669</v>
      </c>
      <c r="C72" s="15">
        <f t="shared" si="7"/>
        <v>41669</v>
      </c>
      <c r="F72" s="24">
        <v>0.3125</v>
      </c>
      <c r="G72" s="24">
        <v>0.35416666666666669</v>
      </c>
      <c r="H72" s="25">
        <f t="shared" si="5"/>
        <v>4.1666666666666685E-2</v>
      </c>
      <c r="I72">
        <v>38</v>
      </c>
      <c r="J72">
        <v>7</v>
      </c>
      <c r="K72" t="s">
        <v>36</v>
      </c>
      <c r="L72" s="26">
        <v>0.31666666666666665</v>
      </c>
      <c r="M72" s="19">
        <f t="shared" si="8"/>
        <v>0.35833333333333334</v>
      </c>
      <c r="N72" s="16">
        <v>60</v>
      </c>
      <c r="O72" s="20">
        <v>36.700000000000003</v>
      </c>
      <c r="P72" s="20">
        <f t="shared" si="9"/>
        <v>36</v>
      </c>
      <c r="Q72" s="27" t="s">
        <v>25</v>
      </c>
      <c r="R72">
        <v>1</v>
      </c>
      <c r="X72" s="21">
        <f t="shared" si="10"/>
        <v>1</v>
      </c>
    </row>
    <row r="73" spans="1:27" x14ac:dyDescent="0.25">
      <c r="A73" s="14">
        <f t="shared" si="6"/>
        <v>41669</v>
      </c>
      <c r="C73" s="15">
        <f t="shared" si="7"/>
        <v>41669</v>
      </c>
      <c r="F73" s="24"/>
      <c r="G73" s="24"/>
      <c r="L73" s="26">
        <v>0.26180555555555557</v>
      </c>
      <c r="M73" s="19">
        <f t="shared" si="8"/>
        <v>0.28472222222222221</v>
      </c>
      <c r="N73" s="16">
        <v>33</v>
      </c>
      <c r="O73" s="20">
        <v>43.5</v>
      </c>
      <c r="P73" s="20">
        <f t="shared" si="9"/>
        <v>43</v>
      </c>
      <c r="Q73" s="27" t="s">
        <v>41</v>
      </c>
      <c r="S73">
        <v>1</v>
      </c>
      <c r="T73">
        <v>1</v>
      </c>
      <c r="X73" s="21">
        <f t="shared" si="10"/>
        <v>2</v>
      </c>
    </row>
    <row r="74" spans="1:27" x14ac:dyDescent="0.25">
      <c r="A74" s="14">
        <f t="shared" si="6"/>
        <v>41669</v>
      </c>
      <c r="C74" s="15">
        <f t="shared" si="7"/>
        <v>41669</v>
      </c>
      <c r="F74" s="24"/>
      <c r="G74" s="24"/>
      <c r="L74" s="26">
        <v>0.42222222222222222</v>
      </c>
      <c r="M74" s="19">
        <f t="shared" si="8"/>
        <v>0.43472222222222223</v>
      </c>
      <c r="N74" s="16">
        <v>18</v>
      </c>
      <c r="O74" s="20">
        <v>8.1</v>
      </c>
      <c r="P74" s="20">
        <f t="shared" si="9"/>
        <v>8</v>
      </c>
      <c r="Q74" s="27" t="s">
        <v>53</v>
      </c>
      <c r="T74">
        <v>1</v>
      </c>
      <c r="X74" s="21">
        <f t="shared" si="10"/>
        <v>1</v>
      </c>
    </row>
    <row r="75" spans="1:27" x14ac:dyDescent="0.25">
      <c r="A75" s="14">
        <f t="shared" si="6"/>
        <v>41669</v>
      </c>
      <c r="C75" s="15">
        <f t="shared" si="7"/>
        <v>41669</v>
      </c>
      <c r="F75" s="24"/>
      <c r="G75" s="24"/>
      <c r="L75" s="26">
        <v>0.71666666666666667</v>
      </c>
      <c r="M75" s="19">
        <f t="shared" si="8"/>
        <v>0.73402777777777783</v>
      </c>
      <c r="N75" s="16">
        <v>25</v>
      </c>
      <c r="O75" s="20">
        <v>40.9</v>
      </c>
      <c r="P75" s="20">
        <f t="shared" si="9"/>
        <v>40</v>
      </c>
      <c r="Q75" s="27" t="s">
        <v>42</v>
      </c>
      <c r="T75">
        <v>1</v>
      </c>
      <c r="X75" s="21">
        <f t="shared" si="10"/>
        <v>1</v>
      </c>
    </row>
    <row r="76" spans="1:27" x14ac:dyDescent="0.25">
      <c r="A76" s="14">
        <f t="shared" si="6"/>
        <v>41669</v>
      </c>
      <c r="C76" s="15">
        <f t="shared" si="7"/>
        <v>41669</v>
      </c>
      <c r="F76" s="24"/>
      <c r="G76" s="24"/>
      <c r="L76" s="26">
        <v>0.73333333333333339</v>
      </c>
      <c r="M76" s="19">
        <f t="shared" si="8"/>
        <v>0.76250000000000007</v>
      </c>
      <c r="N76" s="16">
        <v>42</v>
      </c>
      <c r="O76" s="20">
        <v>27.4</v>
      </c>
      <c r="P76" s="20">
        <f t="shared" si="9"/>
        <v>27</v>
      </c>
      <c r="Q76" s="27" t="s">
        <v>30</v>
      </c>
      <c r="U76">
        <v>1</v>
      </c>
      <c r="X76" s="21">
        <f t="shared" si="10"/>
        <v>1</v>
      </c>
    </row>
    <row r="77" spans="1:27" x14ac:dyDescent="0.25">
      <c r="A77" s="14">
        <f t="shared" si="6"/>
        <v>41669</v>
      </c>
      <c r="C77" s="15">
        <f t="shared" si="7"/>
        <v>41669</v>
      </c>
      <c r="F77" s="24"/>
      <c r="G77" s="24"/>
      <c r="L77" s="26">
        <v>0.86111111111111116</v>
      </c>
      <c r="M77" s="19">
        <f t="shared" si="8"/>
        <v>0.97291666666666676</v>
      </c>
      <c r="N77" s="16">
        <v>161</v>
      </c>
      <c r="O77" s="20">
        <v>32.200000000000003</v>
      </c>
      <c r="P77" s="20">
        <f t="shared" si="9"/>
        <v>32</v>
      </c>
      <c r="Q77" s="27" t="s">
        <v>17</v>
      </c>
      <c r="V77">
        <v>1</v>
      </c>
      <c r="X77" s="21">
        <f t="shared" si="10"/>
        <v>1</v>
      </c>
    </row>
    <row r="78" spans="1:27" x14ac:dyDescent="0.25">
      <c r="A78" s="14">
        <f t="shared" si="6"/>
        <v>41670</v>
      </c>
      <c r="B78" s="3">
        <v>41670</v>
      </c>
      <c r="C78" s="15">
        <f t="shared" si="7"/>
        <v>41670</v>
      </c>
      <c r="F78" s="24"/>
      <c r="G78" s="24"/>
      <c r="L78" s="26">
        <v>0.53402777777777777</v>
      </c>
      <c r="M78" s="19">
        <f t="shared" si="8"/>
        <v>0.55625000000000002</v>
      </c>
      <c r="N78" s="16">
        <v>32</v>
      </c>
      <c r="O78" s="20">
        <v>52.1</v>
      </c>
      <c r="P78" s="20">
        <f t="shared" si="9"/>
        <v>52</v>
      </c>
      <c r="Q78" s="27" t="s">
        <v>53</v>
      </c>
      <c r="T78">
        <v>1</v>
      </c>
      <c r="X78" s="21">
        <f t="shared" si="10"/>
        <v>1</v>
      </c>
    </row>
    <row r="79" spans="1:27" x14ac:dyDescent="0.25">
      <c r="A79" s="14">
        <f t="shared" si="6"/>
        <v>41672</v>
      </c>
      <c r="B79" s="3">
        <v>41672</v>
      </c>
      <c r="C79" s="15">
        <f t="shared" si="7"/>
        <v>41672</v>
      </c>
      <c r="F79" s="24"/>
      <c r="G79" s="24"/>
      <c r="L79" s="26">
        <v>0.9458333333333333</v>
      </c>
      <c r="M79" s="19">
        <f t="shared" si="8"/>
        <v>0.96180555555555558</v>
      </c>
      <c r="N79" s="16">
        <v>23</v>
      </c>
      <c r="O79" s="20">
        <v>28.5</v>
      </c>
      <c r="P79" s="20">
        <f t="shared" si="9"/>
        <v>28</v>
      </c>
      <c r="Q79" s="27" t="s">
        <v>34</v>
      </c>
      <c r="R79">
        <v>1</v>
      </c>
      <c r="S79">
        <v>1</v>
      </c>
      <c r="X79" s="21">
        <f t="shared" si="10"/>
        <v>2</v>
      </c>
    </row>
    <row r="80" spans="1:27" x14ac:dyDescent="0.25">
      <c r="A80" s="14">
        <f t="shared" si="6"/>
        <v>41673</v>
      </c>
      <c r="B80" s="3">
        <v>41673</v>
      </c>
      <c r="C80" s="15">
        <f t="shared" si="7"/>
        <v>41673</v>
      </c>
      <c r="F80" s="24"/>
      <c r="G80" s="24"/>
      <c r="L80" s="26">
        <v>0.28333333333333333</v>
      </c>
      <c r="M80" s="19">
        <f t="shared" si="8"/>
        <v>0.30624999999999997</v>
      </c>
      <c r="N80" s="16">
        <v>33</v>
      </c>
      <c r="O80" s="20">
        <v>25.7</v>
      </c>
      <c r="P80" s="20">
        <f t="shared" si="9"/>
        <v>25</v>
      </c>
      <c r="Q80" s="27" t="s">
        <v>17</v>
      </c>
      <c r="V80">
        <v>1</v>
      </c>
      <c r="X80" s="21">
        <f t="shared" si="10"/>
        <v>1</v>
      </c>
    </row>
    <row r="81" spans="1:25" x14ac:dyDescent="0.25">
      <c r="A81" s="14">
        <f t="shared" si="6"/>
        <v>41673</v>
      </c>
      <c r="C81" s="15">
        <f t="shared" si="7"/>
        <v>41673</v>
      </c>
      <c r="F81" s="24"/>
      <c r="G81" s="24"/>
      <c r="L81" s="26">
        <v>0.50972222222222219</v>
      </c>
      <c r="M81" s="19">
        <f t="shared" si="8"/>
        <v>0.5444444444444444</v>
      </c>
      <c r="N81" s="16">
        <v>50</v>
      </c>
      <c r="O81" s="20">
        <v>39.9</v>
      </c>
      <c r="P81" s="20">
        <f t="shared" si="9"/>
        <v>39</v>
      </c>
      <c r="Q81" s="27" t="s">
        <v>54</v>
      </c>
      <c r="R81">
        <v>1</v>
      </c>
      <c r="X81" s="21">
        <f t="shared" si="10"/>
        <v>1</v>
      </c>
    </row>
    <row r="82" spans="1:25" x14ac:dyDescent="0.25">
      <c r="A82" s="14">
        <f t="shared" si="6"/>
        <v>41674</v>
      </c>
      <c r="B82" s="3">
        <v>41674</v>
      </c>
      <c r="C82" s="15">
        <f t="shared" si="7"/>
        <v>41674</v>
      </c>
      <c r="F82" s="24">
        <v>0.22916666666666666</v>
      </c>
      <c r="G82" s="24">
        <v>0.33333333333333331</v>
      </c>
      <c r="H82" s="25">
        <f t="shared" si="5"/>
        <v>0.10416666666666666</v>
      </c>
      <c r="I82">
        <v>42</v>
      </c>
      <c r="J82">
        <v>6</v>
      </c>
      <c r="K82" t="s">
        <v>55</v>
      </c>
      <c r="L82" s="26">
        <v>0.25208333333333333</v>
      </c>
      <c r="M82" s="19">
        <f t="shared" si="8"/>
        <v>0.28055555555555556</v>
      </c>
      <c r="N82" s="16">
        <v>41</v>
      </c>
      <c r="O82" s="20">
        <v>43.5</v>
      </c>
      <c r="P82" s="20">
        <f t="shared" si="9"/>
        <v>43</v>
      </c>
      <c r="Q82" s="27" t="s">
        <v>30</v>
      </c>
      <c r="U82">
        <v>1</v>
      </c>
      <c r="X82" s="21">
        <f t="shared" si="10"/>
        <v>1</v>
      </c>
    </row>
    <row r="83" spans="1:25" x14ac:dyDescent="0.25">
      <c r="A83" s="14">
        <f t="shared" si="6"/>
        <v>41675</v>
      </c>
      <c r="B83" s="3">
        <v>41675</v>
      </c>
      <c r="C83" s="15">
        <f t="shared" si="7"/>
        <v>41675</v>
      </c>
      <c r="F83" s="24">
        <v>0.72916666666666663</v>
      </c>
      <c r="G83" s="24">
        <v>0.75</v>
      </c>
      <c r="H83" s="25">
        <f t="shared" si="5"/>
        <v>2.083333333333337E-2</v>
      </c>
      <c r="I83">
        <v>37</v>
      </c>
      <c r="J83">
        <v>2</v>
      </c>
      <c r="K83" t="s">
        <v>46</v>
      </c>
      <c r="L83" s="26">
        <v>0.73888888888888893</v>
      </c>
      <c r="M83" s="19">
        <f t="shared" si="8"/>
        <v>0.7680555555555556</v>
      </c>
      <c r="N83" s="16">
        <v>42</v>
      </c>
      <c r="O83" s="20">
        <v>35.200000000000003</v>
      </c>
      <c r="P83" s="20">
        <f t="shared" si="9"/>
        <v>35</v>
      </c>
      <c r="Q83" s="27" t="s">
        <v>17</v>
      </c>
      <c r="V83">
        <v>1</v>
      </c>
      <c r="X83" s="21">
        <f t="shared" si="10"/>
        <v>1</v>
      </c>
    </row>
    <row r="84" spans="1:25" x14ac:dyDescent="0.25">
      <c r="A84" s="14">
        <f t="shared" si="6"/>
        <v>41675</v>
      </c>
      <c r="C84" s="15">
        <f t="shared" si="7"/>
        <v>41675</v>
      </c>
      <c r="F84" s="24"/>
      <c r="G84" s="24"/>
      <c r="L84" s="26">
        <v>0.32291666666666669</v>
      </c>
      <c r="M84" s="19">
        <f t="shared" si="8"/>
        <v>0.35902777777777778</v>
      </c>
      <c r="N84" s="16">
        <v>52</v>
      </c>
      <c r="O84" s="20">
        <v>36.700000000000003</v>
      </c>
      <c r="P84" s="20">
        <f t="shared" si="9"/>
        <v>36</v>
      </c>
      <c r="Q84" s="27" t="s">
        <v>27</v>
      </c>
      <c r="T84">
        <v>1</v>
      </c>
      <c r="U84">
        <v>1</v>
      </c>
      <c r="X84" s="21">
        <f t="shared" si="10"/>
        <v>2</v>
      </c>
    </row>
    <row r="85" spans="1:25" x14ac:dyDescent="0.25">
      <c r="A85" s="14">
        <f t="shared" si="6"/>
        <v>41675</v>
      </c>
      <c r="C85" s="15">
        <f t="shared" si="7"/>
        <v>41675</v>
      </c>
      <c r="F85" s="24"/>
      <c r="G85" s="24"/>
      <c r="L85" s="26">
        <v>0.75208333333333333</v>
      </c>
      <c r="M85" s="19">
        <f t="shared" si="8"/>
        <v>0.79166666666666663</v>
      </c>
      <c r="N85" s="16">
        <v>57</v>
      </c>
      <c r="O85" s="20">
        <v>36.9</v>
      </c>
      <c r="P85" s="20">
        <f t="shared" si="9"/>
        <v>36</v>
      </c>
      <c r="Q85" s="27" t="s">
        <v>42</v>
      </c>
      <c r="T85">
        <v>1</v>
      </c>
      <c r="X85" s="21">
        <f t="shared" si="10"/>
        <v>1</v>
      </c>
    </row>
    <row r="86" spans="1:25" x14ac:dyDescent="0.25">
      <c r="A86" s="14">
        <f t="shared" si="6"/>
        <v>41675</v>
      </c>
      <c r="C86" s="15">
        <f t="shared" si="7"/>
        <v>41675</v>
      </c>
      <c r="F86" s="24"/>
      <c r="G86" s="24"/>
      <c r="L86" s="26">
        <v>0.75624999999999998</v>
      </c>
      <c r="M86" s="19">
        <f t="shared" si="8"/>
        <v>0.78263888888888888</v>
      </c>
      <c r="N86" s="16">
        <v>38</v>
      </c>
      <c r="O86" s="20">
        <v>38.1</v>
      </c>
      <c r="P86" s="20">
        <f t="shared" si="9"/>
        <v>38</v>
      </c>
      <c r="Q86" s="27" t="s">
        <v>42</v>
      </c>
      <c r="T86">
        <v>1</v>
      </c>
      <c r="X86" s="21">
        <f t="shared" si="10"/>
        <v>1</v>
      </c>
    </row>
    <row r="87" spans="1:25" x14ac:dyDescent="0.25">
      <c r="A87" s="14">
        <f t="shared" si="6"/>
        <v>41675</v>
      </c>
      <c r="C87" s="15">
        <f t="shared" si="7"/>
        <v>41675</v>
      </c>
      <c r="F87" s="24"/>
      <c r="G87" s="24"/>
      <c r="L87" s="26">
        <v>0.8340277777777777</v>
      </c>
      <c r="M87" s="19">
        <f t="shared" si="8"/>
        <v>0.85277777777777775</v>
      </c>
      <c r="N87" s="16">
        <v>27</v>
      </c>
      <c r="O87" s="20">
        <v>29.3</v>
      </c>
      <c r="P87" s="20">
        <f t="shared" si="9"/>
        <v>29</v>
      </c>
      <c r="Q87" s="27" t="s">
        <v>42</v>
      </c>
      <c r="T87">
        <v>1</v>
      </c>
      <c r="X87" s="21">
        <f t="shared" si="10"/>
        <v>1</v>
      </c>
    </row>
    <row r="88" spans="1:25" x14ac:dyDescent="0.25">
      <c r="A88" s="14">
        <f t="shared" si="6"/>
        <v>41675</v>
      </c>
      <c r="C88" s="15">
        <f t="shared" si="7"/>
        <v>41675</v>
      </c>
      <c r="F88" s="24"/>
      <c r="G88" s="24"/>
      <c r="L88" s="26">
        <v>0.99305555555555547</v>
      </c>
      <c r="M88" s="19">
        <f t="shared" si="8"/>
        <v>1.004861111111111</v>
      </c>
      <c r="N88" s="16">
        <v>17</v>
      </c>
      <c r="O88" s="20">
        <v>18.2</v>
      </c>
      <c r="P88" s="20">
        <f t="shared" si="9"/>
        <v>18</v>
      </c>
      <c r="Q88" s="27" t="s">
        <v>35</v>
      </c>
      <c r="X88" s="21">
        <f t="shared" si="10"/>
        <v>0</v>
      </c>
      <c r="Y88">
        <v>1</v>
      </c>
    </row>
    <row r="89" spans="1:25" x14ac:dyDescent="0.25">
      <c r="A89" s="14">
        <f t="shared" si="6"/>
        <v>41676</v>
      </c>
      <c r="B89" s="3">
        <v>41676</v>
      </c>
      <c r="C89" s="15">
        <f t="shared" si="7"/>
        <v>41676</v>
      </c>
      <c r="F89" s="24"/>
      <c r="G89" s="24"/>
      <c r="L89" s="26">
        <v>0.28611111111111115</v>
      </c>
      <c r="M89" s="19">
        <f t="shared" si="8"/>
        <v>0.3215277777777778</v>
      </c>
      <c r="N89" s="16">
        <v>51</v>
      </c>
      <c r="O89" s="20">
        <v>32.9</v>
      </c>
      <c r="P89" s="20">
        <f t="shared" si="9"/>
        <v>32</v>
      </c>
      <c r="Q89" s="27" t="s">
        <v>54</v>
      </c>
      <c r="R89">
        <v>1</v>
      </c>
      <c r="X89" s="21">
        <f t="shared" si="10"/>
        <v>1</v>
      </c>
    </row>
    <row r="90" spans="1:25" x14ac:dyDescent="0.25">
      <c r="A90" s="14">
        <f t="shared" si="6"/>
        <v>41676</v>
      </c>
      <c r="C90" s="15">
        <f t="shared" si="7"/>
        <v>41676</v>
      </c>
      <c r="F90" s="24"/>
      <c r="G90" s="24"/>
      <c r="L90" s="26">
        <v>0.37361111111111112</v>
      </c>
      <c r="M90" s="19">
        <f t="shared" si="8"/>
        <v>0.40694444444444444</v>
      </c>
      <c r="N90" s="16">
        <v>48</v>
      </c>
      <c r="O90" s="20">
        <v>24.6</v>
      </c>
      <c r="P90" s="20">
        <f t="shared" si="9"/>
        <v>24</v>
      </c>
      <c r="Q90" s="27" t="s">
        <v>35</v>
      </c>
      <c r="X90" s="21">
        <f t="shared" si="10"/>
        <v>0</v>
      </c>
      <c r="Y90">
        <v>1</v>
      </c>
    </row>
    <row r="91" spans="1:25" x14ac:dyDescent="0.25">
      <c r="A91" s="14">
        <f t="shared" si="6"/>
        <v>41676</v>
      </c>
      <c r="C91" s="15">
        <f t="shared" si="7"/>
        <v>41676</v>
      </c>
      <c r="F91" s="24"/>
      <c r="G91" s="24"/>
      <c r="L91" s="26">
        <v>0.62777777777777777</v>
      </c>
      <c r="M91" s="19">
        <f t="shared" si="8"/>
        <v>0.65208333333333335</v>
      </c>
      <c r="N91" s="16">
        <v>35</v>
      </c>
      <c r="O91" s="20">
        <v>29.5</v>
      </c>
      <c r="P91" s="20">
        <f t="shared" si="9"/>
        <v>29</v>
      </c>
      <c r="Q91" s="27" t="s">
        <v>35</v>
      </c>
      <c r="X91" s="21">
        <f t="shared" si="10"/>
        <v>0</v>
      </c>
      <c r="Y91">
        <v>1</v>
      </c>
    </row>
    <row r="92" spans="1:25" x14ac:dyDescent="0.25">
      <c r="A92" s="14">
        <f t="shared" si="6"/>
        <v>41676</v>
      </c>
      <c r="C92" s="15">
        <f t="shared" si="7"/>
        <v>41676</v>
      </c>
      <c r="F92" s="24"/>
      <c r="G92" s="24"/>
      <c r="L92" s="26">
        <v>0.66388888888888886</v>
      </c>
      <c r="M92" s="19">
        <f t="shared" si="8"/>
        <v>0.6958333333333333</v>
      </c>
      <c r="N92" s="16">
        <v>46</v>
      </c>
      <c r="O92" s="20">
        <v>9.4</v>
      </c>
      <c r="P92" s="20">
        <f t="shared" si="9"/>
        <v>9</v>
      </c>
      <c r="Q92" s="27" t="s">
        <v>30</v>
      </c>
      <c r="U92">
        <v>1</v>
      </c>
      <c r="X92" s="21">
        <f t="shared" si="10"/>
        <v>1</v>
      </c>
    </row>
    <row r="93" spans="1:25" x14ac:dyDescent="0.25">
      <c r="A93" s="14">
        <f t="shared" si="6"/>
        <v>41677</v>
      </c>
      <c r="B93" s="3">
        <v>41677</v>
      </c>
      <c r="C93" s="15">
        <f t="shared" si="7"/>
        <v>41677</v>
      </c>
      <c r="F93" s="24">
        <v>0.72916666666666663</v>
      </c>
      <c r="G93" s="24">
        <v>0.75</v>
      </c>
      <c r="H93" s="25">
        <f t="shared" si="5"/>
        <v>2.083333333333337E-2</v>
      </c>
      <c r="I93">
        <v>40</v>
      </c>
      <c r="J93">
        <v>5</v>
      </c>
      <c r="K93" t="s">
        <v>46</v>
      </c>
      <c r="L93" s="26">
        <v>0.73611111111111116</v>
      </c>
      <c r="M93" s="19">
        <f t="shared" si="8"/>
        <v>0.78333333333333344</v>
      </c>
      <c r="N93" s="16">
        <v>68</v>
      </c>
      <c r="O93" s="20">
        <v>39.9</v>
      </c>
      <c r="P93" s="20">
        <f t="shared" si="9"/>
        <v>39</v>
      </c>
      <c r="Q93" s="27" t="s">
        <v>17</v>
      </c>
      <c r="V93">
        <v>1</v>
      </c>
      <c r="X93" s="21">
        <f t="shared" si="10"/>
        <v>1</v>
      </c>
    </row>
    <row r="94" spans="1:25" x14ac:dyDescent="0.25">
      <c r="A94" s="14">
        <f t="shared" si="6"/>
        <v>41677</v>
      </c>
      <c r="B94" s="3">
        <v>41677</v>
      </c>
      <c r="C94" s="15">
        <f t="shared" si="7"/>
        <v>41677</v>
      </c>
      <c r="F94" s="24">
        <v>0.77083333333333337</v>
      </c>
      <c r="G94" s="24">
        <v>0.79166666666666663</v>
      </c>
      <c r="H94" s="25">
        <f t="shared" si="5"/>
        <v>2.0833333333333259E-2</v>
      </c>
      <c r="I94">
        <v>45</v>
      </c>
      <c r="J94">
        <v>1</v>
      </c>
      <c r="K94" t="s">
        <v>56</v>
      </c>
      <c r="L94" s="26">
        <v>0.76597222222222217</v>
      </c>
      <c r="M94" s="19">
        <f t="shared" si="8"/>
        <v>0.82777777777777772</v>
      </c>
      <c r="N94" s="16">
        <v>89</v>
      </c>
      <c r="O94" s="20">
        <v>41.9</v>
      </c>
      <c r="P94" s="20">
        <f t="shared" si="9"/>
        <v>41</v>
      </c>
      <c r="Q94" s="27" t="s">
        <v>30</v>
      </c>
      <c r="U94">
        <v>1</v>
      </c>
      <c r="X94" s="21">
        <f t="shared" si="10"/>
        <v>1</v>
      </c>
    </row>
    <row r="95" spans="1:25" x14ac:dyDescent="0.25">
      <c r="A95" s="14">
        <f t="shared" si="6"/>
        <v>41677</v>
      </c>
      <c r="C95" s="15">
        <f t="shared" si="7"/>
        <v>41677</v>
      </c>
      <c r="F95" s="24"/>
      <c r="G95" s="24"/>
      <c r="L95" s="26">
        <v>0.33194444444444443</v>
      </c>
      <c r="M95" s="19">
        <f t="shared" si="8"/>
        <v>0.35069444444444442</v>
      </c>
      <c r="N95" s="16">
        <v>27</v>
      </c>
      <c r="O95" s="20">
        <v>34.200000000000003</v>
      </c>
      <c r="P95" s="20">
        <f t="shared" si="9"/>
        <v>34</v>
      </c>
      <c r="Q95" s="27" t="s">
        <v>30</v>
      </c>
      <c r="U95">
        <v>1</v>
      </c>
      <c r="X95" s="21">
        <f t="shared" si="10"/>
        <v>1</v>
      </c>
    </row>
    <row r="96" spans="1:25" x14ac:dyDescent="0.25">
      <c r="A96" s="14">
        <f t="shared" si="6"/>
        <v>41677</v>
      </c>
      <c r="C96" s="15">
        <f t="shared" si="7"/>
        <v>41677</v>
      </c>
      <c r="F96" s="24"/>
      <c r="G96" s="24"/>
      <c r="L96" s="26">
        <v>0.63194444444444442</v>
      </c>
      <c r="M96" s="19">
        <f t="shared" si="8"/>
        <v>0.7006944444444444</v>
      </c>
      <c r="N96" s="16">
        <v>99</v>
      </c>
      <c r="O96" s="20">
        <v>25.7</v>
      </c>
      <c r="P96" s="20">
        <f t="shared" si="9"/>
        <v>25</v>
      </c>
      <c r="Q96" s="27" t="s">
        <v>57</v>
      </c>
      <c r="S96">
        <v>1</v>
      </c>
      <c r="U96">
        <v>1</v>
      </c>
      <c r="V96">
        <v>1</v>
      </c>
      <c r="X96" s="21">
        <f t="shared" si="10"/>
        <v>3</v>
      </c>
    </row>
    <row r="97" spans="1:26" x14ac:dyDescent="0.25">
      <c r="A97" s="14">
        <f t="shared" si="6"/>
        <v>41677</v>
      </c>
      <c r="C97" s="15">
        <f t="shared" si="7"/>
        <v>41677</v>
      </c>
      <c r="F97" s="24"/>
      <c r="G97" s="24"/>
      <c r="L97" s="26">
        <v>0.73125000000000007</v>
      </c>
      <c r="M97" s="19">
        <f t="shared" si="8"/>
        <v>0.74583333333333335</v>
      </c>
      <c r="N97" s="16">
        <v>21</v>
      </c>
      <c r="O97" s="20">
        <v>33.200000000000003</v>
      </c>
      <c r="P97" s="20">
        <f t="shared" si="9"/>
        <v>33</v>
      </c>
      <c r="Q97" s="27" t="s">
        <v>53</v>
      </c>
      <c r="T97">
        <v>1</v>
      </c>
      <c r="X97" s="21">
        <f t="shared" si="10"/>
        <v>1</v>
      </c>
    </row>
    <row r="98" spans="1:26" x14ac:dyDescent="0.25">
      <c r="A98" s="14">
        <f t="shared" si="6"/>
        <v>41677</v>
      </c>
      <c r="C98" s="15">
        <f t="shared" si="7"/>
        <v>41677</v>
      </c>
      <c r="F98" s="24"/>
      <c r="G98" s="24"/>
      <c r="L98" s="26">
        <v>0.78680555555555554</v>
      </c>
      <c r="M98" s="19">
        <f t="shared" si="8"/>
        <v>0.85138888888888886</v>
      </c>
      <c r="N98" s="16">
        <v>93</v>
      </c>
      <c r="O98" s="20">
        <v>31.9</v>
      </c>
      <c r="P98" s="20">
        <f t="shared" si="9"/>
        <v>31</v>
      </c>
      <c r="Q98" s="27" t="s">
        <v>45</v>
      </c>
      <c r="X98" s="21">
        <f t="shared" si="10"/>
        <v>0</v>
      </c>
      <c r="Z98">
        <v>1</v>
      </c>
    </row>
    <row r="99" spans="1:26" x14ac:dyDescent="0.25">
      <c r="A99" s="14">
        <f t="shared" si="6"/>
        <v>41677</v>
      </c>
      <c r="C99" s="15">
        <f t="shared" si="7"/>
        <v>41677</v>
      </c>
      <c r="F99" s="24"/>
      <c r="G99" s="24"/>
      <c r="L99" s="26">
        <v>0.79583333333333339</v>
      </c>
      <c r="M99" s="19">
        <f t="shared" si="8"/>
        <v>0.80833333333333335</v>
      </c>
      <c r="N99" s="16">
        <v>18</v>
      </c>
      <c r="O99" s="20">
        <v>26.3</v>
      </c>
      <c r="P99" s="20">
        <f t="shared" si="9"/>
        <v>26</v>
      </c>
      <c r="Q99" s="27" t="s">
        <v>30</v>
      </c>
      <c r="U99">
        <v>1</v>
      </c>
      <c r="X99" s="21">
        <f t="shared" si="10"/>
        <v>1</v>
      </c>
    </row>
    <row r="100" spans="1:26" x14ac:dyDescent="0.25">
      <c r="A100" s="14">
        <f t="shared" si="6"/>
        <v>41678</v>
      </c>
      <c r="B100" s="3">
        <v>41678</v>
      </c>
      <c r="C100" s="15">
        <f t="shared" si="7"/>
        <v>41678</v>
      </c>
      <c r="F100" s="24"/>
      <c r="G100" s="24"/>
      <c r="L100" s="26">
        <v>0.45624999999999999</v>
      </c>
      <c r="M100" s="19">
        <f t="shared" si="8"/>
        <v>0.49861111111111112</v>
      </c>
      <c r="N100" s="16">
        <v>61</v>
      </c>
      <c r="O100" s="20">
        <v>33.299999999999997</v>
      </c>
      <c r="P100" s="20">
        <f t="shared" si="9"/>
        <v>33</v>
      </c>
      <c r="Q100" s="27" t="s">
        <v>34</v>
      </c>
      <c r="R100">
        <v>1</v>
      </c>
      <c r="S100">
        <v>1</v>
      </c>
      <c r="X100" s="21">
        <f t="shared" si="10"/>
        <v>2</v>
      </c>
    </row>
    <row r="101" spans="1:26" x14ac:dyDescent="0.25">
      <c r="A101" s="14">
        <f t="shared" si="6"/>
        <v>41678</v>
      </c>
      <c r="C101" s="15">
        <f t="shared" si="7"/>
        <v>41678</v>
      </c>
      <c r="F101" s="24"/>
      <c r="G101" s="24"/>
      <c r="L101" s="26">
        <v>0.7319444444444444</v>
      </c>
      <c r="M101" s="19">
        <f t="shared" si="8"/>
        <v>0.76874999999999993</v>
      </c>
      <c r="N101" s="16">
        <v>53</v>
      </c>
      <c r="O101" s="20">
        <v>8.1</v>
      </c>
      <c r="P101" s="20">
        <f t="shared" si="9"/>
        <v>8</v>
      </c>
      <c r="Q101" s="27" t="s">
        <v>54</v>
      </c>
      <c r="R101">
        <v>1</v>
      </c>
      <c r="X101" s="21">
        <f t="shared" si="10"/>
        <v>1</v>
      </c>
    </row>
    <row r="102" spans="1:26" x14ac:dyDescent="0.25">
      <c r="A102" s="14">
        <f t="shared" si="6"/>
        <v>41680</v>
      </c>
      <c r="B102" s="3">
        <v>41680</v>
      </c>
      <c r="C102" s="15">
        <f t="shared" si="7"/>
        <v>41680</v>
      </c>
      <c r="F102" s="24"/>
      <c r="G102" s="24"/>
      <c r="L102" s="26">
        <v>0.21458333333333335</v>
      </c>
      <c r="M102" s="19">
        <f t="shared" si="8"/>
        <v>0.29861111111111116</v>
      </c>
      <c r="N102" s="16">
        <v>121</v>
      </c>
      <c r="O102" s="20">
        <v>4.9000000000000004</v>
      </c>
      <c r="P102" s="20">
        <f t="shared" si="9"/>
        <v>4</v>
      </c>
      <c r="Q102" s="27" t="s">
        <v>34</v>
      </c>
      <c r="R102">
        <v>1</v>
      </c>
      <c r="S102">
        <v>1</v>
      </c>
      <c r="X102" s="21">
        <f t="shared" si="10"/>
        <v>2</v>
      </c>
    </row>
    <row r="103" spans="1:26" x14ac:dyDescent="0.25">
      <c r="A103" s="14">
        <f t="shared" si="6"/>
        <v>41680</v>
      </c>
      <c r="C103" s="15">
        <f t="shared" si="7"/>
        <v>41680</v>
      </c>
      <c r="F103" s="24"/>
      <c r="G103" s="24"/>
      <c r="L103" s="26">
        <v>0.34027777777777773</v>
      </c>
      <c r="M103" s="19">
        <f t="shared" si="8"/>
        <v>0.35902777777777772</v>
      </c>
      <c r="N103" s="16">
        <v>27</v>
      </c>
      <c r="O103" s="20">
        <v>34.6</v>
      </c>
      <c r="P103" s="20">
        <f t="shared" si="9"/>
        <v>34</v>
      </c>
      <c r="Q103" s="27" t="s">
        <v>30</v>
      </c>
      <c r="U103">
        <v>1</v>
      </c>
      <c r="X103" s="21">
        <f t="shared" si="10"/>
        <v>1</v>
      </c>
    </row>
    <row r="104" spans="1:26" x14ac:dyDescent="0.25">
      <c r="A104" s="14">
        <f t="shared" si="6"/>
        <v>41680</v>
      </c>
      <c r="C104" s="15">
        <f t="shared" si="7"/>
        <v>41680</v>
      </c>
      <c r="F104" s="24"/>
      <c r="G104" s="24"/>
      <c r="L104" s="26">
        <v>0.73611111111111116</v>
      </c>
      <c r="M104" s="19">
        <f t="shared" si="8"/>
        <v>0.77013888888888893</v>
      </c>
      <c r="N104" s="16">
        <v>49</v>
      </c>
      <c r="O104" s="20">
        <v>26.3</v>
      </c>
      <c r="P104" s="20">
        <f t="shared" si="9"/>
        <v>26</v>
      </c>
      <c r="Q104" s="27" t="s">
        <v>30</v>
      </c>
      <c r="U104">
        <v>1</v>
      </c>
      <c r="X104" s="21">
        <f t="shared" si="10"/>
        <v>1</v>
      </c>
    </row>
    <row r="105" spans="1:26" x14ac:dyDescent="0.25">
      <c r="A105" s="14">
        <f t="shared" si="6"/>
        <v>41681</v>
      </c>
      <c r="B105" s="3">
        <v>41681</v>
      </c>
      <c r="C105" s="15">
        <f t="shared" si="7"/>
        <v>41681</v>
      </c>
      <c r="F105" s="24"/>
      <c r="G105" s="24"/>
      <c r="L105" s="26">
        <v>0.2722222222222222</v>
      </c>
      <c r="M105" s="19">
        <f t="shared" si="8"/>
        <v>0.29930555555555555</v>
      </c>
      <c r="N105" s="16">
        <v>39</v>
      </c>
      <c r="O105" s="20">
        <v>39.5</v>
      </c>
      <c r="P105" s="20">
        <f t="shared" si="9"/>
        <v>39</v>
      </c>
      <c r="Q105" s="27" t="s">
        <v>35</v>
      </c>
      <c r="X105" s="21">
        <f t="shared" si="10"/>
        <v>0</v>
      </c>
      <c r="Y105">
        <v>1</v>
      </c>
    </row>
    <row r="106" spans="1:26" x14ac:dyDescent="0.25">
      <c r="A106" s="14">
        <f t="shared" si="6"/>
        <v>41681</v>
      </c>
      <c r="C106" s="15">
        <f t="shared" si="7"/>
        <v>41681</v>
      </c>
      <c r="F106" s="24"/>
      <c r="G106" s="24"/>
      <c r="L106" s="26">
        <v>0.35486111111111113</v>
      </c>
      <c r="M106" s="19">
        <f t="shared" si="8"/>
        <v>0.38750000000000001</v>
      </c>
      <c r="N106" s="16">
        <v>47</v>
      </c>
      <c r="O106" s="20">
        <v>41.9</v>
      </c>
      <c r="P106" s="20">
        <f t="shared" si="9"/>
        <v>41</v>
      </c>
      <c r="Q106" s="27" t="s">
        <v>30</v>
      </c>
      <c r="U106">
        <v>1</v>
      </c>
      <c r="X106" s="21">
        <f t="shared" si="10"/>
        <v>1</v>
      </c>
    </row>
    <row r="107" spans="1:26" x14ac:dyDescent="0.25">
      <c r="A107" s="14">
        <f t="shared" si="6"/>
        <v>41681</v>
      </c>
      <c r="C107" s="15">
        <f t="shared" si="7"/>
        <v>41681</v>
      </c>
      <c r="F107" s="24"/>
      <c r="G107" s="24"/>
      <c r="L107" s="26">
        <v>0.35625000000000001</v>
      </c>
      <c r="M107" s="19">
        <f t="shared" si="8"/>
        <v>0.37013888888888891</v>
      </c>
      <c r="N107" s="16">
        <v>20</v>
      </c>
      <c r="O107" s="20">
        <v>43.5</v>
      </c>
      <c r="P107" s="20">
        <f t="shared" si="9"/>
        <v>43</v>
      </c>
      <c r="Q107" s="27" t="s">
        <v>30</v>
      </c>
      <c r="U107">
        <v>1</v>
      </c>
      <c r="X107" s="21">
        <f t="shared" si="10"/>
        <v>1</v>
      </c>
    </row>
    <row r="108" spans="1:26" x14ac:dyDescent="0.25">
      <c r="A108" s="14">
        <f t="shared" si="6"/>
        <v>41681</v>
      </c>
      <c r="C108" s="15">
        <f t="shared" si="7"/>
        <v>41681</v>
      </c>
      <c r="F108" s="24"/>
      <c r="G108" s="24"/>
      <c r="L108" s="26">
        <v>0.41944444444444445</v>
      </c>
      <c r="M108" s="19">
        <f t="shared" si="8"/>
        <v>0.46111111111111114</v>
      </c>
      <c r="N108" s="16">
        <v>60</v>
      </c>
      <c r="O108" s="20">
        <v>33.200000000000003</v>
      </c>
      <c r="P108" s="20">
        <f t="shared" si="9"/>
        <v>33</v>
      </c>
      <c r="Q108" s="27" t="s">
        <v>30</v>
      </c>
      <c r="U108">
        <v>1</v>
      </c>
      <c r="X108" s="21">
        <f t="shared" si="10"/>
        <v>1</v>
      </c>
    </row>
    <row r="109" spans="1:26" x14ac:dyDescent="0.25">
      <c r="A109" s="14">
        <f t="shared" si="6"/>
        <v>41681</v>
      </c>
      <c r="C109" s="15">
        <f t="shared" si="7"/>
        <v>41681</v>
      </c>
      <c r="F109" s="24"/>
      <c r="G109" s="24"/>
      <c r="L109" s="26">
        <v>0.43124999999999997</v>
      </c>
      <c r="M109" s="19">
        <f t="shared" si="8"/>
        <v>0.44930555555555551</v>
      </c>
      <c r="N109" s="16">
        <v>26</v>
      </c>
      <c r="O109" s="20">
        <v>35</v>
      </c>
      <c r="P109" s="20">
        <f t="shared" si="9"/>
        <v>35</v>
      </c>
      <c r="Q109" s="27" t="s">
        <v>14</v>
      </c>
      <c r="S109">
        <v>1</v>
      </c>
      <c r="X109" s="21">
        <f t="shared" si="10"/>
        <v>1</v>
      </c>
    </row>
    <row r="110" spans="1:26" x14ac:dyDescent="0.25">
      <c r="A110" s="14">
        <f t="shared" si="6"/>
        <v>41681</v>
      </c>
      <c r="C110" s="15">
        <f t="shared" si="7"/>
        <v>41681</v>
      </c>
      <c r="F110" s="24"/>
      <c r="G110" s="24"/>
      <c r="L110" s="26">
        <v>0.83194444444444438</v>
      </c>
      <c r="M110" s="19">
        <f t="shared" si="8"/>
        <v>0.8520833333333333</v>
      </c>
      <c r="N110" s="16">
        <v>29</v>
      </c>
      <c r="O110" s="20">
        <v>1.9</v>
      </c>
      <c r="P110" s="20">
        <f t="shared" si="9"/>
        <v>1</v>
      </c>
      <c r="Q110" s="27" t="s">
        <v>41</v>
      </c>
      <c r="S110">
        <v>1</v>
      </c>
      <c r="T110">
        <v>1</v>
      </c>
      <c r="X110" s="21">
        <f t="shared" si="10"/>
        <v>2</v>
      </c>
    </row>
    <row r="111" spans="1:26" x14ac:dyDescent="0.25">
      <c r="A111" s="14">
        <f t="shared" si="6"/>
        <v>41682</v>
      </c>
      <c r="B111" s="3">
        <v>41682</v>
      </c>
      <c r="C111" s="15">
        <f t="shared" si="7"/>
        <v>41682</v>
      </c>
      <c r="F111" s="24">
        <v>0.33333333333333331</v>
      </c>
      <c r="G111" s="24">
        <v>0.375</v>
      </c>
      <c r="H111" s="25">
        <f t="shared" si="5"/>
        <v>4.1666666666666685E-2</v>
      </c>
      <c r="I111">
        <v>42</v>
      </c>
      <c r="J111">
        <v>3</v>
      </c>
      <c r="K111" t="s">
        <v>56</v>
      </c>
      <c r="L111" s="28" t="s">
        <v>44</v>
      </c>
      <c r="M111" s="19"/>
      <c r="P111" s="20">
        <f t="shared" si="9"/>
        <v>0</v>
      </c>
      <c r="X111" s="21">
        <f t="shared" si="10"/>
        <v>0</v>
      </c>
    </row>
    <row r="112" spans="1:26" x14ac:dyDescent="0.25">
      <c r="A112" s="14">
        <f t="shared" si="6"/>
        <v>41682</v>
      </c>
      <c r="C112" s="15">
        <f t="shared" si="7"/>
        <v>41682</v>
      </c>
      <c r="F112" s="24"/>
      <c r="G112" s="24"/>
      <c r="L112" s="26">
        <v>0.38194444444444442</v>
      </c>
      <c r="M112" s="19">
        <f t="shared" si="8"/>
        <v>0.42916666666666664</v>
      </c>
      <c r="N112" s="16">
        <v>68</v>
      </c>
      <c r="O112" s="20">
        <v>34.200000000000003</v>
      </c>
      <c r="P112" s="20">
        <f t="shared" si="9"/>
        <v>34</v>
      </c>
      <c r="Q112" s="27" t="s">
        <v>17</v>
      </c>
      <c r="V112">
        <v>1</v>
      </c>
      <c r="X112" s="21">
        <f t="shared" si="10"/>
        <v>1</v>
      </c>
    </row>
    <row r="113" spans="1:25" x14ac:dyDescent="0.25">
      <c r="A113" s="14">
        <f t="shared" si="6"/>
        <v>41682</v>
      </c>
      <c r="C113" s="15">
        <f t="shared" si="7"/>
        <v>41682</v>
      </c>
      <c r="F113" s="24"/>
      <c r="G113" s="24"/>
      <c r="L113" s="26">
        <v>0.63680555555555551</v>
      </c>
      <c r="M113" s="19">
        <f t="shared" si="8"/>
        <v>0.6694444444444444</v>
      </c>
      <c r="N113" s="16">
        <v>47</v>
      </c>
      <c r="O113" s="20">
        <v>25.3</v>
      </c>
      <c r="P113" s="20">
        <f t="shared" si="9"/>
        <v>25</v>
      </c>
      <c r="Q113" s="27" t="s">
        <v>58</v>
      </c>
      <c r="U113">
        <v>1</v>
      </c>
      <c r="X113" s="21">
        <f t="shared" si="10"/>
        <v>1</v>
      </c>
    </row>
    <row r="114" spans="1:25" x14ac:dyDescent="0.25">
      <c r="A114" s="14">
        <f t="shared" si="6"/>
        <v>41682</v>
      </c>
      <c r="C114" s="15">
        <f t="shared" si="7"/>
        <v>41682</v>
      </c>
      <c r="F114" s="24"/>
      <c r="G114" s="24"/>
      <c r="L114" s="26">
        <v>0.67708333333333337</v>
      </c>
      <c r="M114" s="19">
        <f t="shared" si="8"/>
        <v>0.68888888888888888</v>
      </c>
      <c r="N114" s="16">
        <v>17</v>
      </c>
      <c r="O114" s="20">
        <v>6</v>
      </c>
      <c r="P114" s="20">
        <f t="shared" si="9"/>
        <v>6</v>
      </c>
      <c r="Q114" s="27" t="s">
        <v>30</v>
      </c>
      <c r="U114">
        <v>1</v>
      </c>
      <c r="X114" s="21">
        <f t="shared" si="10"/>
        <v>1</v>
      </c>
    </row>
    <row r="115" spans="1:25" x14ac:dyDescent="0.25">
      <c r="A115" s="14">
        <f t="shared" si="6"/>
        <v>41683</v>
      </c>
      <c r="B115" s="3">
        <v>41683</v>
      </c>
      <c r="C115" s="15">
        <f t="shared" si="7"/>
        <v>41683</v>
      </c>
      <c r="F115" s="24"/>
      <c r="G115" s="24"/>
      <c r="L115" s="26">
        <v>0.71388888888888891</v>
      </c>
      <c r="M115" s="19">
        <f t="shared" si="8"/>
        <v>0.72569444444444442</v>
      </c>
      <c r="N115" s="16">
        <v>17</v>
      </c>
      <c r="O115" s="20">
        <v>34.200000000000003</v>
      </c>
      <c r="P115" s="20">
        <f t="shared" si="9"/>
        <v>34</v>
      </c>
      <c r="Q115" s="27" t="s">
        <v>30</v>
      </c>
      <c r="U115">
        <v>1</v>
      </c>
      <c r="X115" s="21">
        <f t="shared" si="10"/>
        <v>1</v>
      </c>
    </row>
    <row r="116" spans="1:25" x14ac:dyDescent="0.25">
      <c r="A116" s="14">
        <f t="shared" si="6"/>
        <v>41684</v>
      </c>
      <c r="B116" s="3">
        <v>41684</v>
      </c>
      <c r="C116" s="15">
        <f t="shared" si="7"/>
        <v>41684</v>
      </c>
      <c r="F116" s="24">
        <v>0.35416666666666669</v>
      </c>
      <c r="G116" s="24">
        <v>0.5</v>
      </c>
      <c r="H116" s="25">
        <f t="shared" si="5"/>
        <v>0.14583333333333331</v>
      </c>
      <c r="I116">
        <v>40</v>
      </c>
      <c r="J116">
        <v>5</v>
      </c>
      <c r="K116" t="s">
        <v>36</v>
      </c>
      <c r="L116" s="26">
        <v>0.35000000000000003</v>
      </c>
      <c r="M116" s="19">
        <f t="shared" si="8"/>
        <v>0.44236111111111115</v>
      </c>
      <c r="N116" s="16">
        <v>133</v>
      </c>
      <c r="O116" s="20">
        <v>38.200000000000003</v>
      </c>
      <c r="P116" s="20">
        <f t="shared" si="9"/>
        <v>38</v>
      </c>
      <c r="Q116" s="27" t="s">
        <v>25</v>
      </c>
      <c r="R116">
        <v>1</v>
      </c>
      <c r="X116" s="21">
        <f t="shared" si="10"/>
        <v>1</v>
      </c>
    </row>
    <row r="117" spans="1:25" x14ac:dyDescent="0.25">
      <c r="A117" s="14">
        <f t="shared" si="6"/>
        <v>41684</v>
      </c>
      <c r="B117" s="3">
        <v>41684</v>
      </c>
      <c r="C117" s="15">
        <f t="shared" si="7"/>
        <v>41684</v>
      </c>
      <c r="F117" s="24">
        <v>0.75</v>
      </c>
      <c r="G117" s="24">
        <v>0.77083333333333337</v>
      </c>
      <c r="H117" s="25">
        <f t="shared" si="5"/>
        <v>2.083333333333337E-2</v>
      </c>
      <c r="I117">
        <v>30</v>
      </c>
      <c r="J117">
        <v>7</v>
      </c>
      <c r="K117" t="s">
        <v>46</v>
      </c>
      <c r="L117" s="28" t="s">
        <v>44</v>
      </c>
      <c r="M117" s="19"/>
      <c r="P117" s="20">
        <f t="shared" si="9"/>
        <v>0</v>
      </c>
      <c r="X117" s="21">
        <f t="shared" si="10"/>
        <v>0</v>
      </c>
    </row>
    <row r="118" spans="1:25" x14ac:dyDescent="0.25">
      <c r="A118" s="14">
        <f t="shared" si="6"/>
        <v>41684</v>
      </c>
      <c r="C118" s="15">
        <f t="shared" si="7"/>
        <v>41684</v>
      </c>
      <c r="F118" s="24"/>
      <c r="G118" s="24"/>
      <c r="L118" s="26">
        <v>0.23819444444444446</v>
      </c>
      <c r="M118" s="19">
        <f t="shared" si="8"/>
        <v>0.51250000000000007</v>
      </c>
      <c r="N118" s="16">
        <v>395</v>
      </c>
      <c r="O118" s="20">
        <v>7.7</v>
      </c>
      <c r="P118" s="20">
        <f t="shared" si="9"/>
        <v>7</v>
      </c>
      <c r="Q118" s="27" t="s">
        <v>54</v>
      </c>
      <c r="R118">
        <v>1</v>
      </c>
      <c r="X118" s="21">
        <f t="shared" si="10"/>
        <v>1</v>
      </c>
    </row>
    <row r="119" spans="1:25" x14ac:dyDescent="0.25">
      <c r="A119" s="14">
        <f t="shared" si="6"/>
        <v>41684</v>
      </c>
      <c r="C119" s="15">
        <f t="shared" si="7"/>
        <v>41684</v>
      </c>
      <c r="F119" s="24"/>
      <c r="G119" s="24"/>
      <c r="L119" s="26">
        <v>0.3666666666666667</v>
      </c>
      <c r="M119" s="19">
        <f t="shared" si="8"/>
        <v>0.37777777777777782</v>
      </c>
      <c r="N119" s="16">
        <v>16</v>
      </c>
      <c r="O119" s="20">
        <v>41.6</v>
      </c>
      <c r="P119" s="20">
        <f t="shared" si="9"/>
        <v>41</v>
      </c>
      <c r="Q119" s="27" t="s">
        <v>59</v>
      </c>
      <c r="T119">
        <v>1</v>
      </c>
      <c r="U119">
        <v>1</v>
      </c>
      <c r="V119">
        <v>1</v>
      </c>
      <c r="X119" s="21">
        <f t="shared" si="10"/>
        <v>3</v>
      </c>
    </row>
    <row r="120" spans="1:25" x14ac:dyDescent="0.25">
      <c r="A120" s="14">
        <f t="shared" si="6"/>
        <v>41684</v>
      </c>
      <c r="C120" s="15">
        <f t="shared" si="7"/>
        <v>41684</v>
      </c>
      <c r="F120" s="24"/>
      <c r="G120" s="24"/>
      <c r="L120" s="26">
        <v>0.46180555555555558</v>
      </c>
      <c r="M120" s="19">
        <f t="shared" si="8"/>
        <v>0.47847222222222224</v>
      </c>
      <c r="N120" s="16">
        <v>24</v>
      </c>
      <c r="O120" s="20">
        <v>40.5</v>
      </c>
      <c r="P120" s="20">
        <f t="shared" si="9"/>
        <v>40</v>
      </c>
      <c r="Q120" s="27" t="s">
        <v>17</v>
      </c>
      <c r="V120">
        <v>1</v>
      </c>
      <c r="X120" s="21">
        <f t="shared" si="10"/>
        <v>1</v>
      </c>
    </row>
    <row r="121" spans="1:25" x14ac:dyDescent="0.25">
      <c r="A121" s="14">
        <f t="shared" si="6"/>
        <v>41684</v>
      </c>
      <c r="C121" s="15">
        <f t="shared" si="7"/>
        <v>41684</v>
      </c>
      <c r="F121" s="24"/>
      <c r="G121" s="24"/>
      <c r="L121" s="26">
        <v>0.76458333333333339</v>
      </c>
      <c r="M121" s="19">
        <f t="shared" si="8"/>
        <v>0.82291666666666674</v>
      </c>
      <c r="N121" s="16">
        <v>84</v>
      </c>
      <c r="O121" s="20">
        <v>36.700000000000003</v>
      </c>
      <c r="P121" s="20">
        <f t="shared" si="9"/>
        <v>36</v>
      </c>
      <c r="Q121" s="27" t="s">
        <v>14</v>
      </c>
      <c r="S121">
        <v>1</v>
      </c>
      <c r="X121" s="21">
        <f t="shared" si="10"/>
        <v>1</v>
      </c>
    </row>
    <row r="122" spans="1:25" x14ac:dyDescent="0.25">
      <c r="A122" s="14">
        <f t="shared" si="6"/>
        <v>41684</v>
      </c>
      <c r="C122" s="15">
        <f t="shared" si="7"/>
        <v>41684</v>
      </c>
      <c r="F122" s="24"/>
      <c r="G122" s="24"/>
      <c r="L122" s="26">
        <v>0.76736111111111116</v>
      </c>
      <c r="M122" s="19">
        <f t="shared" si="8"/>
        <v>0.88750000000000007</v>
      </c>
      <c r="N122" s="16">
        <v>173</v>
      </c>
      <c r="O122" s="20">
        <v>35.200000000000003</v>
      </c>
      <c r="P122" s="20">
        <f t="shared" si="9"/>
        <v>35</v>
      </c>
      <c r="Q122" s="27" t="s">
        <v>60</v>
      </c>
      <c r="U122">
        <v>1</v>
      </c>
      <c r="X122" s="21">
        <f t="shared" si="10"/>
        <v>1</v>
      </c>
    </row>
    <row r="123" spans="1:25" x14ac:dyDescent="0.25">
      <c r="A123" s="14">
        <f t="shared" si="6"/>
        <v>41685</v>
      </c>
      <c r="B123" s="3">
        <v>41685</v>
      </c>
      <c r="C123" s="15">
        <f t="shared" si="7"/>
        <v>41685</v>
      </c>
      <c r="F123" s="24"/>
      <c r="G123" s="24"/>
      <c r="L123" s="26">
        <v>0.68055555555555547</v>
      </c>
      <c r="M123" s="19">
        <f t="shared" si="8"/>
        <v>0.72777777777777763</v>
      </c>
      <c r="N123" s="16">
        <v>68</v>
      </c>
      <c r="O123" s="20">
        <v>31.1</v>
      </c>
      <c r="P123" s="20">
        <f t="shared" si="9"/>
        <v>31</v>
      </c>
      <c r="Q123" s="27" t="s">
        <v>54</v>
      </c>
      <c r="R123">
        <v>1</v>
      </c>
      <c r="X123" s="21">
        <f t="shared" si="10"/>
        <v>1</v>
      </c>
    </row>
    <row r="124" spans="1:25" x14ac:dyDescent="0.25">
      <c r="A124" s="14">
        <f t="shared" si="6"/>
        <v>41685</v>
      </c>
      <c r="C124" s="15">
        <f t="shared" si="7"/>
        <v>41685</v>
      </c>
      <c r="F124" s="24"/>
      <c r="G124" s="24"/>
      <c r="L124" s="26">
        <v>0.70972222222222225</v>
      </c>
      <c r="M124" s="19">
        <f t="shared" si="8"/>
        <v>0.75763888888888897</v>
      </c>
      <c r="N124" s="16">
        <v>69</v>
      </c>
      <c r="O124" s="20">
        <v>0.8</v>
      </c>
      <c r="P124" s="20">
        <f t="shared" si="9"/>
        <v>0</v>
      </c>
      <c r="Q124" s="27" t="s">
        <v>35</v>
      </c>
      <c r="X124" s="21">
        <f t="shared" si="10"/>
        <v>0</v>
      </c>
      <c r="Y124">
        <v>1</v>
      </c>
    </row>
    <row r="125" spans="1:25" x14ac:dyDescent="0.25">
      <c r="A125" s="14">
        <f t="shared" si="6"/>
        <v>41687</v>
      </c>
      <c r="B125" s="3">
        <v>41687</v>
      </c>
      <c r="C125" s="15">
        <f t="shared" si="7"/>
        <v>41687</v>
      </c>
      <c r="F125" s="24">
        <v>0.64583333333333337</v>
      </c>
      <c r="G125" s="24">
        <v>0.66666666666666663</v>
      </c>
      <c r="H125" s="25">
        <f t="shared" si="5"/>
        <v>2.0833333333333259E-2</v>
      </c>
      <c r="I125">
        <v>33</v>
      </c>
      <c r="J125">
        <v>6</v>
      </c>
      <c r="K125" t="s">
        <v>61</v>
      </c>
      <c r="L125" s="26">
        <v>0.64097222222222217</v>
      </c>
      <c r="M125" s="19">
        <f t="shared" si="8"/>
        <v>0.65347222222222212</v>
      </c>
      <c r="N125" s="16">
        <v>18</v>
      </c>
      <c r="O125" s="20">
        <v>34.200000000000003</v>
      </c>
      <c r="P125" s="20">
        <f t="shared" si="9"/>
        <v>34</v>
      </c>
      <c r="Q125" s="27" t="s">
        <v>17</v>
      </c>
      <c r="V125">
        <v>1</v>
      </c>
      <c r="X125" s="21">
        <f t="shared" si="10"/>
        <v>1</v>
      </c>
    </row>
    <row r="126" spans="1:25" x14ac:dyDescent="0.25">
      <c r="A126" s="14">
        <f t="shared" si="6"/>
        <v>41687</v>
      </c>
      <c r="B126" s="3">
        <v>41687</v>
      </c>
      <c r="C126" s="15">
        <f t="shared" si="7"/>
        <v>41687</v>
      </c>
      <c r="F126" s="24">
        <v>0.66666666666666663</v>
      </c>
      <c r="G126" s="24">
        <v>0.6875</v>
      </c>
      <c r="H126" s="25">
        <f t="shared" si="5"/>
        <v>2.083333333333337E-2</v>
      </c>
      <c r="I126">
        <v>38</v>
      </c>
      <c r="J126">
        <v>6</v>
      </c>
      <c r="K126" t="s">
        <v>61</v>
      </c>
      <c r="L126" s="26">
        <v>0.66805555555555562</v>
      </c>
      <c r="M126" s="19">
        <f t="shared" si="8"/>
        <v>0.68819444444444455</v>
      </c>
      <c r="N126" s="16">
        <v>29</v>
      </c>
      <c r="O126" s="20">
        <v>38.1</v>
      </c>
      <c r="P126" s="20">
        <f t="shared" si="9"/>
        <v>38</v>
      </c>
      <c r="Q126" s="27" t="s">
        <v>14</v>
      </c>
      <c r="S126">
        <v>1</v>
      </c>
      <c r="X126" s="21">
        <f t="shared" si="10"/>
        <v>1</v>
      </c>
    </row>
    <row r="127" spans="1:25" x14ac:dyDescent="0.25">
      <c r="A127" s="14">
        <f t="shared" si="6"/>
        <v>41687</v>
      </c>
      <c r="C127" s="15">
        <f t="shared" si="7"/>
        <v>41687</v>
      </c>
      <c r="F127" s="24"/>
      <c r="G127" s="24"/>
      <c r="L127" s="26">
        <v>0.53333333333333333</v>
      </c>
      <c r="M127" s="19">
        <f t="shared" si="8"/>
        <v>0.55555555555555558</v>
      </c>
      <c r="N127" s="16">
        <v>32</v>
      </c>
      <c r="O127" s="20">
        <v>39.9</v>
      </c>
      <c r="P127" s="20">
        <f t="shared" si="9"/>
        <v>39</v>
      </c>
      <c r="Q127" s="27" t="s">
        <v>30</v>
      </c>
      <c r="U127">
        <v>1</v>
      </c>
      <c r="X127" s="21">
        <f t="shared" si="10"/>
        <v>1</v>
      </c>
    </row>
    <row r="128" spans="1:25" x14ac:dyDescent="0.25">
      <c r="A128" s="14">
        <f t="shared" si="6"/>
        <v>41687</v>
      </c>
      <c r="C128" s="15">
        <f t="shared" si="7"/>
        <v>41687</v>
      </c>
      <c r="F128" s="24"/>
      <c r="G128" s="24"/>
      <c r="L128" s="26">
        <v>0.85902777777777783</v>
      </c>
      <c r="M128" s="19">
        <f t="shared" si="8"/>
        <v>0.87569444444444455</v>
      </c>
      <c r="N128" s="16">
        <v>24</v>
      </c>
      <c r="O128" s="20">
        <v>39.5</v>
      </c>
      <c r="P128" s="20">
        <f t="shared" si="9"/>
        <v>39</v>
      </c>
      <c r="Q128" s="27" t="s">
        <v>30</v>
      </c>
      <c r="U128">
        <v>1</v>
      </c>
      <c r="X128" s="21">
        <f t="shared" si="10"/>
        <v>1</v>
      </c>
    </row>
    <row r="129" spans="1:25" x14ac:dyDescent="0.25">
      <c r="A129" s="14">
        <f t="shared" si="6"/>
        <v>41688</v>
      </c>
      <c r="B129" s="3">
        <v>41688</v>
      </c>
      <c r="C129" s="15">
        <f t="shared" si="7"/>
        <v>41688</v>
      </c>
      <c r="F129" s="24"/>
      <c r="G129" s="24"/>
      <c r="L129" s="26">
        <v>0.37152777777777773</v>
      </c>
      <c r="M129" s="19">
        <f t="shared" si="8"/>
        <v>0.38263888888888886</v>
      </c>
      <c r="N129" s="16">
        <v>16</v>
      </c>
      <c r="O129" s="20">
        <v>40.9</v>
      </c>
      <c r="P129" s="20">
        <f t="shared" si="9"/>
        <v>40</v>
      </c>
      <c r="Q129" s="27" t="s">
        <v>42</v>
      </c>
      <c r="T129">
        <v>1</v>
      </c>
      <c r="X129" s="21">
        <f t="shared" si="10"/>
        <v>1</v>
      </c>
    </row>
    <row r="130" spans="1:25" x14ac:dyDescent="0.25">
      <c r="A130" s="14">
        <f t="shared" si="6"/>
        <v>41688</v>
      </c>
      <c r="C130" s="15">
        <f t="shared" si="7"/>
        <v>41688</v>
      </c>
      <c r="F130" s="24"/>
      <c r="G130" s="24"/>
      <c r="L130" s="26">
        <v>0.5708333333333333</v>
      </c>
      <c r="M130" s="19">
        <f t="shared" si="8"/>
        <v>0.58472222222222214</v>
      </c>
      <c r="N130" s="16">
        <v>20</v>
      </c>
      <c r="O130" s="20">
        <v>35.799999999999997</v>
      </c>
      <c r="P130" s="20">
        <f t="shared" si="9"/>
        <v>35</v>
      </c>
      <c r="Q130" s="27" t="s">
        <v>30</v>
      </c>
      <c r="U130">
        <v>1</v>
      </c>
      <c r="X130" s="21">
        <f t="shared" si="10"/>
        <v>1</v>
      </c>
    </row>
    <row r="131" spans="1:25" x14ac:dyDescent="0.25">
      <c r="A131" s="14">
        <f t="shared" si="6"/>
        <v>41688</v>
      </c>
      <c r="C131" s="15">
        <f t="shared" si="7"/>
        <v>41688</v>
      </c>
      <c r="F131" s="24"/>
      <c r="G131" s="24"/>
      <c r="L131" s="26">
        <v>0.66249999999999998</v>
      </c>
      <c r="M131" s="19">
        <f t="shared" si="8"/>
        <v>0.67847222222222214</v>
      </c>
      <c r="N131" s="16">
        <v>23</v>
      </c>
      <c r="O131" s="20">
        <v>40.9</v>
      </c>
      <c r="P131" s="20">
        <f t="shared" si="9"/>
        <v>40</v>
      </c>
      <c r="Q131" s="27" t="s">
        <v>30</v>
      </c>
      <c r="U131">
        <v>1</v>
      </c>
      <c r="X131" s="21">
        <f t="shared" si="10"/>
        <v>1</v>
      </c>
    </row>
    <row r="132" spans="1:25" x14ac:dyDescent="0.25">
      <c r="A132" s="14">
        <f t="shared" ref="A132:A195" si="11">C132</f>
        <v>41688</v>
      </c>
      <c r="C132" s="15">
        <f t="shared" ref="C132:C195" si="12">IF(VALUE(B132),B132,C131)</f>
        <v>41688</v>
      </c>
      <c r="F132" s="24"/>
      <c r="G132" s="24"/>
      <c r="L132" s="26">
        <v>0.70416666666666661</v>
      </c>
      <c r="M132" s="19">
        <f t="shared" ref="M132:M195" si="13">L132+N132/(60*24)</f>
        <v>0.71527777777777768</v>
      </c>
      <c r="N132" s="16">
        <v>16</v>
      </c>
      <c r="O132" s="20">
        <v>0.8</v>
      </c>
      <c r="P132" s="20">
        <f t="shared" ref="P132:P195" si="14">INT(O132)</f>
        <v>0</v>
      </c>
      <c r="Q132" s="27" t="s">
        <v>42</v>
      </c>
      <c r="T132">
        <v>1</v>
      </c>
      <c r="X132" s="21">
        <f t="shared" ref="X132:X195" si="15">SUM(R132:W132)</f>
        <v>1</v>
      </c>
    </row>
    <row r="133" spans="1:25" x14ac:dyDescent="0.25">
      <c r="A133" s="14">
        <f t="shared" si="11"/>
        <v>41688</v>
      </c>
      <c r="C133" s="15">
        <f t="shared" si="12"/>
        <v>41688</v>
      </c>
      <c r="F133" s="24"/>
      <c r="G133" s="24"/>
      <c r="L133" s="26">
        <v>0.84305555555555556</v>
      </c>
      <c r="M133" s="19">
        <f t="shared" si="13"/>
        <v>0.87361111111111112</v>
      </c>
      <c r="N133" s="16">
        <v>44</v>
      </c>
      <c r="O133" s="20">
        <v>52.1</v>
      </c>
      <c r="P133" s="20">
        <f t="shared" si="14"/>
        <v>52</v>
      </c>
      <c r="Q133" s="27" t="s">
        <v>17</v>
      </c>
      <c r="V133">
        <v>1</v>
      </c>
      <c r="X133" s="21">
        <f t="shared" si="15"/>
        <v>1</v>
      </c>
    </row>
    <row r="134" spans="1:25" x14ac:dyDescent="0.25">
      <c r="A134" s="14">
        <f t="shared" si="11"/>
        <v>41688</v>
      </c>
      <c r="C134" s="15">
        <f t="shared" si="12"/>
        <v>41688</v>
      </c>
      <c r="F134" s="24"/>
      <c r="G134" s="24"/>
      <c r="L134" s="26">
        <v>0.65347222222222223</v>
      </c>
      <c r="M134" s="19">
        <f t="shared" si="13"/>
        <v>0.65347222222222223</v>
      </c>
      <c r="N134" s="16"/>
      <c r="O134" s="20"/>
      <c r="P134" s="20">
        <f t="shared" si="14"/>
        <v>0</v>
      </c>
      <c r="X134" s="21">
        <f t="shared" si="15"/>
        <v>0</v>
      </c>
    </row>
    <row r="135" spans="1:25" x14ac:dyDescent="0.25">
      <c r="A135" s="14">
        <f t="shared" si="11"/>
        <v>41690</v>
      </c>
      <c r="B135" s="3">
        <v>41690</v>
      </c>
      <c r="C135" s="15">
        <f t="shared" si="12"/>
        <v>41690</v>
      </c>
      <c r="F135" s="24">
        <v>0.66666666666666663</v>
      </c>
      <c r="G135" s="24">
        <v>0.70833333333333337</v>
      </c>
      <c r="H135" s="25">
        <f t="shared" si="5"/>
        <v>4.1666666666666741E-2</v>
      </c>
      <c r="I135">
        <v>38</v>
      </c>
      <c r="J135">
        <v>7</v>
      </c>
      <c r="K135" t="s">
        <v>36</v>
      </c>
      <c r="L135" s="26">
        <v>0.66666666666666663</v>
      </c>
      <c r="M135" s="19">
        <f t="shared" si="13"/>
        <v>0.66874999999999996</v>
      </c>
      <c r="N135" s="16">
        <v>3</v>
      </c>
      <c r="O135" s="20">
        <v>36.700000000000003</v>
      </c>
      <c r="P135" s="20">
        <f t="shared" si="14"/>
        <v>36</v>
      </c>
      <c r="X135" s="21">
        <f t="shared" si="15"/>
        <v>0</v>
      </c>
    </row>
    <row r="136" spans="1:25" x14ac:dyDescent="0.25">
      <c r="A136" s="14">
        <f t="shared" si="11"/>
        <v>41690</v>
      </c>
      <c r="C136" s="15">
        <f t="shared" si="12"/>
        <v>41690</v>
      </c>
      <c r="F136" s="24"/>
      <c r="G136" s="24"/>
      <c r="L136" s="26">
        <v>0.32708333333333334</v>
      </c>
      <c r="M136" s="19">
        <f t="shared" si="13"/>
        <v>0.3576388888888889</v>
      </c>
      <c r="N136" s="16">
        <v>44</v>
      </c>
      <c r="O136" s="20">
        <v>41.3</v>
      </c>
      <c r="P136" s="20">
        <f t="shared" si="14"/>
        <v>41</v>
      </c>
      <c r="Q136" s="27" t="s">
        <v>17</v>
      </c>
      <c r="V136">
        <v>1</v>
      </c>
      <c r="X136" s="21">
        <f t="shared" si="15"/>
        <v>1</v>
      </c>
    </row>
    <row r="137" spans="1:25" x14ac:dyDescent="0.25">
      <c r="A137" s="14">
        <f t="shared" si="11"/>
        <v>41690</v>
      </c>
      <c r="C137" s="15">
        <f t="shared" si="12"/>
        <v>41690</v>
      </c>
      <c r="F137" s="24"/>
      <c r="G137" s="24"/>
      <c r="L137" s="26">
        <v>0.33888888888888885</v>
      </c>
      <c r="M137" s="19">
        <f t="shared" si="13"/>
        <v>0.3520833333333333</v>
      </c>
      <c r="N137" s="16">
        <v>19</v>
      </c>
      <c r="O137" s="20">
        <v>39.200000000000003</v>
      </c>
      <c r="P137" s="20">
        <f t="shared" si="14"/>
        <v>39</v>
      </c>
      <c r="Q137" s="27" t="s">
        <v>14</v>
      </c>
      <c r="S137">
        <v>1</v>
      </c>
      <c r="X137" s="21">
        <f t="shared" si="15"/>
        <v>1</v>
      </c>
    </row>
    <row r="138" spans="1:25" x14ac:dyDescent="0.25">
      <c r="A138" s="14">
        <f t="shared" si="11"/>
        <v>41690</v>
      </c>
      <c r="C138" s="15">
        <f t="shared" si="12"/>
        <v>41690</v>
      </c>
      <c r="F138" s="24"/>
      <c r="G138" s="24"/>
      <c r="L138" s="26">
        <v>0.49236111111111108</v>
      </c>
      <c r="M138" s="19">
        <f t="shared" si="13"/>
        <v>0.52986111111111112</v>
      </c>
      <c r="N138" s="16">
        <v>54</v>
      </c>
      <c r="O138" s="20">
        <v>38.1</v>
      </c>
      <c r="P138" s="20">
        <f t="shared" si="14"/>
        <v>38</v>
      </c>
      <c r="Q138" s="27" t="s">
        <v>62</v>
      </c>
      <c r="T138">
        <v>1</v>
      </c>
      <c r="V138">
        <v>1</v>
      </c>
      <c r="X138" s="21">
        <f t="shared" si="15"/>
        <v>2</v>
      </c>
    </row>
    <row r="139" spans="1:25" x14ac:dyDescent="0.25">
      <c r="A139" s="14">
        <f t="shared" si="11"/>
        <v>41690</v>
      </c>
      <c r="C139" s="15">
        <f t="shared" si="12"/>
        <v>41690</v>
      </c>
      <c r="F139" s="24"/>
      <c r="G139" s="24"/>
      <c r="L139" s="26">
        <v>0.65347222222222223</v>
      </c>
      <c r="M139" s="19">
        <f t="shared" si="13"/>
        <v>0.70902777777777781</v>
      </c>
      <c r="N139" s="16">
        <v>80</v>
      </c>
      <c r="O139" s="20">
        <v>16.8</v>
      </c>
      <c r="P139" s="20">
        <f t="shared" si="14"/>
        <v>16</v>
      </c>
      <c r="Q139" s="27" t="s">
        <v>63</v>
      </c>
      <c r="W139">
        <v>1</v>
      </c>
      <c r="X139" s="21">
        <f t="shared" si="15"/>
        <v>1</v>
      </c>
    </row>
    <row r="140" spans="1:25" x14ac:dyDescent="0.25">
      <c r="A140" s="14">
        <f t="shared" si="11"/>
        <v>41690</v>
      </c>
      <c r="C140" s="15">
        <f t="shared" si="12"/>
        <v>41690</v>
      </c>
      <c r="F140" s="24"/>
      <c r="G140" s="24"/>
      <c r="L140" s="26">
        <v>0.82916666666666661</v>
      </c>
      <c r="M140" s="19">
        <f t="shared" si="13"/>
        <v>0.85</v>
      </c>
      <c r="N140" s="16">
        <v>30</v>
      </c>
      <c r="O140" s="20">
        <v>29.8</v>
      </c>
      <c r="P140" s="20">
        <f t="shared" si="14"/>
        <v>29</v>
      </c>
      <c r="Q140" s="27" t="s">
        <v>63</v>
      </c>
      <c r="W140">
        <v>1</v>
      </c>
      <c r="X140" s="21">
        <f t="shared" si="15"/>
        <v>1</v>
      </c>
    </row>
    <row r="141" spans="1:25" x14ac:dyDescent="0.25">
      <c r="A141" s="14">
        <f t="shared" si="11"/>
        <v>41691</v>
      </c>
      <c r="B141" s="3">
        <v>41691</v>
      </c>
      <c r="C141" s="15">
        <f t="shared" si="12"/>
        <v>41691</v>
      </c>
      <c r="F141" s="24"/>
      <c r="G141" s="24"/>
      <c r="L141" s="26">
        <v>2.6388888888888889E-2</v>
      </c>
      <c r="M141" s="19">
        <f t="shared" si="13"/>
        <v>4.1666666666666664E-2</v>
      </c>
      <c r="N141" s="16">
        <v>22</v>
      </c>
      <c r="O141" s="20">
        <v>21.5</v>
      </c>
      <c r="P141" s="20">
        <f t="shared" si="14"/>
        <v>21</v>
      </c>
      <c r="Q141" s="27" t="s">
        <v>64</v>
      </c>
      <c r="R141">
        <v>1</v>
      </c>
      <c r="X141" s="21">
        <f t="shared" si="15"/>
        <v>1</v>
      </c>
    </row>
    <row r="142" spans="1:25" x14ac:dyDescent="0.25">
      <c r="A142" s="14">
        <f t="shared" si="11"/>
        <v>41691</v>
      </c>
      <c r="C142" s="15">
        <f t="shared" si="12"/>
        <v>41691</v>
      </c>
      <c r="F142" s="24"/>
      <c r="G142" s="24"/>
      <c r="L142" s="26">
        <v>0.50277777777777777</v>
      </c>
      <c r="M142" s="19">
        <f t="shared" si="13"/>
        <v>0.51666666666666661</v>
      </c>
      <c r="N142" s="16">
        <v>20</v>
      </c>
      <c r="O142" s="20">
        <v>33.299999999999997</v>
      </c>
      <c r="P142" s="20">
        <f t="shared" si="14"/>
        <v>33</v>
      </c>
      <c r="Q142" s="27" t="s">
        <v>17</v>
      </c>
      <c r="V142">
        <v>1</v>
      </c>
      <c r="X142" s="21">
        <f t="shared" si="15"/>
        <v>1</v>
      </c>
    </row>
    <row r="143" spans="1:25" x14ac:dyDescent="0.25">
      <c r="A143" s="14">
        <f t="shared" si="11"/>
        <v>41691</v>
      </c>
      <c r="C143" s="15">
        <f t="shared" si="12"/>
        <v>41691</v>
      </c>
      <c r="F143" s="24"/>
      <c r="G143" s="24"/>
      <c r="L143" s="26">
        <v>0.5229166666666667</v>
      </c>
      <c r="M143" s="19">
        <f t="shared" si="13"/>
        <v>0.55347222222222225</v>
      </c>
      <c r="N143" s="16">
        <v>44</v>
      </c>
      <c r="O143" s="20">
        <v>17.399999999999999</v>
      </c>
      <c r="P143" s="20">
        <f t="shared" si="14"/>
        <v>17</v>
      </c>
      <c r="Q143" s="27" t="s">
        <v>35</v>
      </c>
      <c r="X143" s="21">
        <f t="shared" si="15"/>
        <v>0</v>
      </c>
      <c r="Y143">
        <v>1</v>
      </c>
    </row>
    <row r="144" spans="1:25" x14ac:dyDescent="0.25">
      <c r="A144" s="14">
        <f t="shared" si="11"/>
        <v>41691</v>
      </c>
      <c r="C144" s="15">
        <f t="shared" si="12"/>
        <v>41691</v>
      </c>
      <c r="F144" s="24"/>
      <c r="G144" s="24"/>
      <c r="L144" s="26">
        <v>0.74375000000000002</v>
      </c>
      <c r="M144" s="19">
        <f t="shared" si="13"/>
        <v>0.80763888888888891</v>
      </c>
      <c r="N144" s="16">
        <v>92</v>
      </c>
      <c r="O144" s="20">
        <v>33.4</v>
      </c>
      <c r="P144" s="20">
        <f t="shared" si="14"/>
        <v>33</v>
      </c>
      <c r="Q144" s="27" t="s">
        <v>28</v>
      </c>
      <c r="U144">
        <v>1</v>
      </c>
      <c r="V144">
        <v>1</v>
      </c>
      <c r="X144" s="21">
        <f t="shared" si="15"/>
        <v>2</v>
      </c>
    </row>
    <row r="145" spans="1:27" x14ac:dyDescent="0.25">
      <c r="A145" s="14">
        <f t="shared" si="11"/>
        <v>41691</v>
      </c>
      <c r="C145" s="15">
        <f t="shared" si="12"/>
        <v>41691</v>
      </c>
      <c r="F145" s="24"/>
      <c r="G145" s="24"/>
      <c r="L145" s="26">
        <v>0.74583333333333324</v>
      </c>
      <c r="M145" s="19">
        <f t="shared" si="13"/>
        <v>0.7847222222222221</v>
      </c>
      <c r="N145" s="16">
        <v>56</v>
      </c>
      <c r="O145" s="20">
        <v>9.4</v>
      </c>
      <c r="P145" s="20">
        <f t="shared" si="14"/>
        <v>9</v>
      </c>
      <c r="Q145" s="27" t="s">
        <v>53</v>
      </c>
      <c r="T145">
        <v>1</v>
      </c>
      <c r="X145" s="21">
        <f t="shared" si="15"/>
        <v>1</v>
      </c>
    </row>
    <row r="146" spans="1:27" x14ac:dyDescent="0.25">
      <c r="A146" s="14">
        <f t="shared" si="11"/>
        <v>41692</v>
      </c>
      <c r="B146" s="3">
        <v>41692</v>
      </c>
      <c r="C146" s="15">
        <f t="shared" si="12"/>
        <v>41692</v>
      </c>
      <c r="F146" s="24"/>
      <c r="G146" s="24"/>
      <c r="L146" s="26">
        <v>0.66249999999999998</v>
      </c>
      <c r="M146" s="19">
        <f t="shared" si="13"/>
        <v>0.69722222222222219</v>
      </c>
      <c r="N146" s="16">
        <v>50</v>
      </c>
      <c r="O146" s="20">
        <v>25.5</v>
      </c>
      <c r="P146" s="20">
        <f t="shared" si="14"/>
        <v>25</v>
      </c>
      <c r="Q146" s="27" t="s">
        <v>14</v>
      </c>
      <c r="S146">
        <v>1</v>
      </c>
      <c r="X146" s="21">
        <f t="shared" si="15"/>
        <v>1</v>
      </c>
    </row>
    <row r="147" spans="1:27" x14ac:dyDescent="0.25">
      <c r="A147" s="14">
        <f t="shared" si="11"/>
        <v>41692</v>
      </c>
      <c r="C147" s="15">
        <f t="shared" si="12"/>
        <v>41692</v>
      </c>
      <c r="F147" s="24"/>
      <c r="G147" s="24"/>
      <c r="L147" s="26">
        <v>0.72013888888888899</v>
      </c>
      <c r="M147" s="19">
        <f t="shared" si="13"/>
        <v>0.76041666666666674</v>
      </c>
      <c r="N147" s="16">
        <v>58</v>
      </c>
      <c r="O147" s="20">
        <v>35.200000000000003</v>
      </c>
      <c r="P147" s="20">
        <f t="shared" si="14"/>
        <v>35</v>
      </c>
      <c r="Q147" s="27" t="s">
        <v>27</v>
      </c>
      <c r="T147">
        <v>1</v>
      </c>
      <c r="U147">
        <v>1</v>
      </c>
      <c r="X147" s="21">
        <f t="shared" si="15"/>
        <v>2</v>
      </c>
    </row>
    <row r="148" spans="1:27" x14ac:dyDescent="0.25">
      <c r="A148" s="14">
        <f t="shared" si="11"/>
        <v>41692</v>
      </c>
      <c r="C148" s="15">
        <f t="shared" si="12"/>
        <v>41692</v>
      </c>
      <c r="F148" s="24"/>
      <c r="G148" s="24"/>
      <c r="L148" s="26">
        <v>0.77430555555555547</v>
      </c>
      <c r="M148" s="19">
        <f t="shared" si="13"/>
        <v>0.79861111111111105</v>
      </c>
      <c r="N148" s="16">
        <v>35</v>
      </c>
      <c r="O148" s="20">
        <v>22.7</v>
      </c>
      <c r="P148" s="20">
        <f t="shared" si="14"/>
        <v>22</v>
      </c>
      <c r="Q148" s="27" t="s">
        <v>65</v>
      </c>
      <c r="R148">
        <v>1</v>
      </c>
      <c r="X148" s="21">
        <f t="shared" si="15"/>
        <v>1</v>
      </c>
    </row>
    <row r="149" spans="1:27" x14ac:dyDescent="0.25">
      <c r="A149" s="14">
        <f t="shared" si="11"/>
        <v>41693</v>
      </c>
      <c r="B149" s="3">
        <v>41693</v>
      </c>
      <c r="C149" s="15">
        <f t="shared" si="12"/>
        <v>41693</v>
      </c>
      <c r="F149" s="24"/>
      <c r="G149" s="24"/>
      <c r="L149" s="26">
        <v>0.26805555555555555</v>
      </c>
      <c r="M149" s="19">
        <f t="shared" si="13"/>
        <v>0.29791666666666666</v>
      </c>
      <c r="N149" s="16">
        <v>43</v>
      </c>
      <c r="O149" s="20">
        <v>41.9</v>
      </c>
      <c r="P149" s="20">
        <f t="shared" si="14"/>
        <v>41</v>
      </c>
      <c r="Q149" s="27" t="s">
        <v>25</v>
      </c>
      <c r="R149">
        <v>1</v>
      </c>
      <c r="X149" s="21">
        <f t="shared" si="15"/>
        <v>1</v>
      </c>
    </row>
    <row r="150" spans="1:27" x14ac:dyDescent="0.25">
      <c r="A150" s="14">
        <f t="shared" si="11"/>
        <v>41693</v>
      </c>
      <c r="C150" s="15">
        <f t="shared" si="12"/>
        <v>41693</v>
      </c>
      <c r="F150" s="24"/>
      <c r="G150" s="24"/>
      <c r="L150" s="26">
        <v>0.8847222222222223</v>
      </c>
      <c r="M150" s="19">
        <f t="shared" si="13"/>
        <v>1.0763888888888891</v>
      </c>
      <c r="N150" s="16">
        <v>276</v>
      </c>
      <c r="O150" s="20">
        <v>18.899999999999999</v>
      </c>
      <c r="P150" s="20">
        <f t="shared" si="14"/>
        <v>18</v>
      </c>
      <c r="Q150" s="27" t="s">
        <v>66</v>
      </c>
      <c r="X150" s="21">
        <f t="shared" si="15"/>
        <v>0</v>
      </c>
      <c r="Y150">
        <v>1</v>
      </c>
    </row>
    <row r="151" spans="1:27" x14ac:dyDescent="0.25">
      <c r="A151" s="14">
        <f t="shared" si="11"/>
        <v>41694</v>
      </c>
      <c r="B151" s="3">
        <v>41694</v>
      </c>
      <c r="C151" s="15">
        <f t="shared" si="12"/>
        <v>41694</v>
      </c>
      <c r="F151" s="24">
        <v>0.35416666666666669</v>
      </c>
      <c r="G151" s="24">
        <v>0.41666666666666669</v>
      </c>
      <c r="H151" s="25">
        <f t="shared" si="5"/>
        <v>6.25E-2</v>
      </c>
      <c r="I151">
        <v>42</v>
      </c>
      <c r="J151">
        <v>3</v>
      </c>
      <c r="K151" t="s">
        <v>56</v>
      </c>
      <c r="L151" s="26">
        <v>0.35833333333333334</v>
      </c>
      <c r="M151" s="19">
        <f t="shared" si="13"/>
        <v>0.43194444444444446</v>
      </c>
      <c r="N151" s="16">
        <v>106</v>
      </c>
      <c r="O151" s="20">
        <v>41.9</v>
      </c>
      <c r="P151" s="20">
        <f t="shared" si="14"/>
        <v>41</v>
      </c>
      <c r="Q151" s="27" t="s">
        <v>28</v>
      </c>
      <c r="U151">
        <v>1</v>
      </c>
      <c r="V151">
        <v>1</v>
      </c>
      <c r="X151" s="21">
        <f t="shared" si="15"/>
        <v>2</v>
      </c>
    </row>
    <row r="152" spans="1:27" x14ac:dyDescent="0.25">
      <c r="A152" s="14">
        <f t="shared" si="11"/>
        <v>41694</v>
      </c>
      <c r="C152" s="15">
        <f t="shared" si="12"/>
        <v>41694</v>
      </c>
      <c r="F152" s="24"/>
      <c r="G152" s="24"/>
      <c r="L152" s="26">
        <v>0.48888888888888887</v>
      </c>
      <c r="M152" s="19">
        <f t="shared" si="13"/>
        <v>0.50486111111111109</v>
      </c>
      <c r="N152" s="16">
        <v>23</v>
      </c>
      <c r="O152" s="20">
        <v>11.1</v>
      </c>
      <c r="P152" s="20">
        <f t="shared" si="14"/>
        <v>11</v>
      </c>
      <c r="Q152" s="27" t="s">
        <v>27</v>
      </c>
      <c r="T152">
        <v>1</v>
      </c>
      <c r="U152">
        <v>1</v>
      </c>
      <c r="X152" s="21">
        <f t="shared" si="15"/>
        <v>2</v>
      </c>
    </row>
    <row r="153" spans="1:27" x14ac:dyDescent="0.25">
      <c r="A153" s="14">
        <f t="shared" si="11"/>
        <v>41695</v>
      </c>
      <c r="B153" s="3">
        <v>41695</v>
      </c>
      <c r="C153" s="15">
        <f t="shared" si="12"/>
        <v>41695</v>
      </c>
      <c r="F153" s="24">
        <v>0.77083333333333337</v>
      </c>
      <c r="G153" s="24">
        <v>0.8125</v>
      </c>
      <c r="H153" s="25">
        <f t="shared" si="5"/>
        <v>4.166666666666663E-2</v>
      </c>
      <c r="I153">
        <v>40</v>
      </c>
      <c r="J153">
        <v>2</v>
      </c>
      <c r="K153" t="s">
        <v>46</v>
      </c>
      <c r="L153" s="26">
        <v>0.77013888888888893</v>
      </c>
      <c r="M153" s="19">
        <f t="shared" si="13"/>
        <v>0.77430555555555558</v>
      </c>
      <c r="N153" s="16">
        <v>6</v>
      </c>
      <c r="O153" s="20">
        <v>39.200000000000003</v>
      </c>
      <c r="P153" s="20">
        <f t="shared" si="14"/>
        <v>39</v>
      </c>
      <c r="Q153" s="27" t="s">
        <v>17</v>
      </c>
      <c r="V153">
        <v>1</v>
      </c>
      <c r="X153" s="21">
        <f t="shared" si="15"/>
        <v>1</v>
      </c>
    </row>
    <row r="154" spans="1:27" x14ac:dyDescent="0.25">
      <c r="A154" s="14">
        <f t="shared" si="11"/>
        <v>41695</v>
      </c>
      <c r="C154" s="15">
        <f t="shared" si="12"/>
        <v>41695</v>
      </c>
      <c r="F154" s="24"/>
      <c r="G154" s="24"/>
      <c r="L154" s="26">
        <v>0.25277777777777777</v>
      </c>
      <c r="M154" s="19">
        <f t="shared" si="13"/>
        <v>0.28125</v>
      </c>
      <c r="N154" s="16">
        <v>41</v>
      </c>
      <c r="O154" s="20">
        <v>48.4</v>
      </c>
      <c r="P154" s="20">
        <f t="shared" si="14"/>
        <v>48</v>
      </c>
      <c r="Q154" s="27" t="s">
        <v>27</v>
      </c>
      <c r="T154">
        <v>1</v>
      </c>
      <c r="U154">
        <v>1</v>
      </c>
      <c r="X154" s="21">
        <f t="shared" si="15"/>
        <v>2</v>
      </c>
    </row>
    <row r="155" spans="1:27" x14ac:dyDescent="0.25">
      <c r="A155" s="14">
        <f t="shared" si="11"/>
        <v>41695</v>
      </c>
      <c r="C155" s="15">
        <f t="shared" si="12"/>
        <v>41695</v>
      </c>
      <c r="F155" s="24"/>
      <c r="G155" s="24"/>
      <c r="L155" s="26">
        <v>0.84583333333333333</v>
      </c>
      <c r="M155" s="19">
        <f t="shared" si="13"/>
        <v>0.85972222222222217</v>
      </c>
      <c r="N155" s="16">
        <v>20</v>
      </c>
      <c r="O155" s="20">
        <v>28.9</v>
      </c>
      <c r="P155" s="20">
        <f t="shared" si="14"/>
        <v>28</v>
      </c>
      <c r="Q155" s="27" t="s">
        <v>64</v>
      </c>
      <c r="R155">
        <v>1</v>
      </c>
      <c r="X155" s="21">
        <f t="shared" si="15"/>
        <v>1</v>
      </c>
    </row>
    <row r="156" spans="1:27" x14ac:dyDescent="0.25">
      <c r="A156" s="14">
        <f t="shared" si="11"/>
        <v>41696</v>
      </c>
      <c r="B156" s="3">
        <v>41696</v>
      </c>
      <c r="C156" s="15">
        <f t="shared" si="12"/>
        <v>41696</v>
      </c>
      <c r="F156" s="24"/>
      <c r="G156" s="24"/>
      <c r="L156" s="26">
        <v>0.125</v>
      </c>
      <c r="M156" s="19">
        <f t="shared" si="13"/>
        <v>0.1388888888888889</v>
      </c>
      <c r="N156" s="16">
        <v>20</v>
      </c>
      <c r="O156" s="20">
        <v>22.5</v>
      </c>
      <c r="P156" s="20">
        <f t="shared" si="14"/>
        <v>22</v>
      </c>
      <c r="Q156" s="27" t="s">
        <v>67</v>
      </c>
      <c r="W156">
        <v>5</v>
      </c>
      <c r="X156" s="21">
        <f t="shared" si="15"/>
        <v>5</v>
      </c>
      <c r="AA156" s="27" t="s">
        <v>68</v>
      </c>
    </row>
    <row r="157" spans="1:27" x14ac:dyDescent="0.25">
      <c r="A157" s="14">
        <f t="shared" si="11"/>
        <v>41696</v>
      </c>
      <c r="C157" s="15">
        <f t="shared" si="12"/>
        <v>41696</v>
      </c>
      <c r="F157" s="24"/>
      <c r="G157" s="24"/>
      <c r="L157" s="26">
        <v>0.70277777777777783</v>
      </c>
      <c r="M157" s="19">
        <f t="shared" si="13"/>
        <v>0.72222222222222232</v>
      </c>
      <c r="N157" s="16">
        <v>28</v>
      </c>
      <c r="O157" s="20">
        <v>14.2</v>
      </c>
      <c r="P157" s="20">
        <f t="shared" si="14"/>
        <v>14</v>
      </c>
      <c r="Q157" s="27" t="s">
        <v>30</v>
      </c>
      <c r="U157">
        <v>1</v>
      </c>
      <c r="X157" s="21">
        <f t="shared" si="15"/>
        <v>1</v>
      </c>
    </row>
    <row r="158" spans="1:27" x14ac:dyDescent="0.25">
      <c r="A158" s="14">
        <f t="shared" si="11"/>
        <v>41696</v>
      </c>
      <c r="C158" s="15">
        <f t="shared" si="12"/>
        <v>41696</v>
      </c>
      <c r="F158" s="24"/>
      <c r="G158" s="24"/>
      <c r="L158" s="26">
        <v>0.84583333333333333</v>
      </c>
      <c r="M158" s="19">
        <f t="shared" si="13"/>
        <v>0.86041666666666661</v>
      </c>
      <c r="N158" s="16">
        <v>21</v>
      </c>
      <c r="O158" s="20">
        <v>18.2</v>
      </c>
      <c r="P158" s="20">
        <f t="shared" si="14"/>
        <v>18</v>
      </c>
      <c r="Q158" s="27" t="s">
        <v>34</v>
      </c>
      <c r="R158">
        <v>1</v>
      </c>
      <c r="S158">
        <v>1</v>
      </c>
      <c r="X158" s="21">
        <f t="shared" si="15"/>
        <v>2</v>
      </c>
    </row>
    <row r="159" spans="1:27" x14ac:dyDescent="0.25">
      <c r="A159" s="14">
        <f t="shared" si="11"/>
        <v>41697</v>
      </c>
      <c r="B159" s="3">
        <v>41697</v>
      </c>
      <c r="C159" s="15">
        <f t="shared" si="12"/>
        <v>41697</v>
      </c>
      <c r="F159" s="24"/>
      <c r="G159" s="24"/>
      <c r="L159" s="26">
        <v>1.3194444444444444E-2</v>
      </c>
      <c r="M159" s="19">
        <f t="shared" si="13"/>
        <v>0.1361111111111111</v>
      </c>
      <c r="N159" s="16">
        <v>177</v>
      </c>
      <c r="O159" s="20">
        <v>24.3</v>
      </c>
      <c r="P159" s="20">
        <f t="shared" si="14"/>
        <v>24</v>
      </c>
      <c r="Q159" s="27" t="s">
        <v>69</v>
      </c>
      <c r="T159">
        <v>1</v>
      </c>
      <c r="X159" s="21">
        <f t="shared" si="15"/>
        <v>1</v>
      </c>
      <c r="Z159">
        <v>1</v>
      </c>
    </row>
    <row r="160" spans="1:27" x14ac:dyDescent="0.25">
      <c r="A160" s="14">
        <f t="shared" si="11"/>
        <v>41697</v>
      </c>
      <c r="C160" s="15">
        <f t="shared" si="12"/>
        <v>41697</v>
      </c>
      <c r="F160" s="24"/>
      <c r="G160" s="24"/>
      <c r="L160" s="26">
        <v>2.1527777777777781E-2</v>
      </c>
      <c r="M160" s="19">
        <f t="shared" si="13"/>
        <v>0.16180555555555556</v>
      </c>
      <c r="N160" s="16">
        <v>202</v>
      </c>
      <c r="O160" s="20">
        <v>25.3</v>
      </c>
      <c r="P160" s="20">
        <f t="shared" si="14"/>
        <v>25</v>
      </c>
      <c r="Q160" s="27" t="s">
        <v>42</v>
      </c>
      <c r="T160">
        <v>1</v>
      </c>
      <c r="X160" s="21">
        <f t="shared" si="15"/>
        <v>1</v>
      </c>
    </row>
    <row r="161" spans="1:27" x14ac:dyDescent="0.25">
      <c r="A161" s="14">
        <f t="shared" si="11"/>
        <v>41697</v>
      </c>
      <c r="C161" s="15">
        <f t="shared" si="12"/>
        <v>41697</v>
      </c>
      <c r="F161" s="24"/>
      <c r="G161" s="24"/>
      <c r="L161" s="26">
        <v>0.26597222222222222</v>
      </c>
      <c r="M161" s="19">
        <f t="shared" si="13"/>
        <v>0.2986111111111111</v>
      </c>
      <c r="N161" s="16">
        <v>47</v>
      </c>
      <c r="O161" s="20">
        <v>5.5</v>
      </c>
      <c r="P161" s="20">
        <f t="shared" si="14"/>
        <v>5</v>
      </c>
      <c r="Q161" s="27" t="s">
        <v>63</v>
      </c>
      <c r="W161">
        <v>1</v>
      </c>
      <c r="X161" s="21">
        <f t="shared" si="15"/>
        <v>1</v>
      </c>
    </row>
    <row r="162" spans="1:27" x14ac:dyDescent="0.25">
      <c r="A162" s="14">
        <f t="shared" si="11"/>
        <v>41697</v>
      </c>
      <c r="C162" s="15">
        <f t="shared" si="12"/>
        <v>41697</v>
      </c>
      <c r="F162" s="24"/>
      <c r="G162" s="24"/>
      <c r="L162" s="26">
        <v>0.29236111111111113</v>
      </c>
      <c r="M162" s="19">
        <f t="shared" si="13"/>
        <v>0.30277777777777781</v>
      </c>
      <c r="N162" s="16">
        <v>15</v>
      </c>
      <c r="O162" s="20">
        <v>43.5</v>
      </c>
      <c r="P162" s="20">
        <f t="shared" si="14"/>
        <v>43</v>
      </c>
      <c r="Q162" s="27" t="s">
        <v>41</v>
      </c>
      <c r="S162">
        <v>1</v>
      </c>
      <c r="T162">
        <v>1</v>
      </c>
      <c r="X162" s="21">
        <f t="shared" si="15"/>
        <v>2</v>
      </c>
    </row>
    <row r="163" spans="1:27" x14ac:dyDescent="0.25">
      <c r="A163" s="14">
        <f t="shared" si="11"/>
        <v>41697</v>
      </c>
      <c r="C163" s="15">
        <f t="shared" si="12"/>
        <v>41697</v>
      </c>
      <c r="F163" s="24"/>
      <c r="G163" s="24"/>
      <c r="L163" s="26">
        <v>0.97222222222222221</v>
      </c>
      <c r="M163" s="19">
        <f t="shared" si="13"/>
        <v>0.98749999999999993</v>
      </c>
      <c r="N163" s="16">
        <v>22</v>
      </c>
      <c r="O163" s="20">
        <v>25.4</v>
      </c>
      <c r="P163" s="20">
        <f t="shared" si="14"/>
        <v>25</v>
      </c>
      <c r="Q163" s="27" t="s">
        <v>67</v>
      </c>
      <c r="W163">
        <v>5</v>
      </c>
      <c r="X163" s="21">
        <f t="shared" si="15"/>
        <v>5</v>
      </c>
      <c r="AA163" s="27" t="s">
        <v>70</v>
      </c>
    </row>
    <row r="164" spans="1:27" x14ac:dyDescent="0.25">
      <c r="A164" s="14">
        <f t="shared" si="11"/>
        <v>41698</v>
      </c>
      <c r="B164" s="3">
        <v>41698</v>
      </c>
      <c r="C164" s="15">
        <f t="shared" si="12"/>
        <v>41698</v>
      </c>
      <c r="F164" s="24"/>
      <c r="G164" s="24"/>
      <c r="L164" s="26">
        <v>0.18263888888888891</v>
      </c>
      <c r="M164" s="19">
        <f t="shared" si="13"/>
        <v>0.21527777777777779</v>
      </c>
      <c r="N164" s="16">
        <v>47</v>
      </c>
      <c r="O164" s="20">
        <v>32.1</v>
      </c>
      <c r="P164" s="20">
        <f t="shared" si="14"/>
        <v>32</v>
      </c>
      <c r="Q164" s="27" t="s">
        <v>67</v>
      </c>
      <c r="W164">
        <v>5</v>
      </c>
      <c r="X164" s="21">
        <f t="shared" si="15"/>
        <v>5</v>
      </c>
    </row>
    <row r="165" spans="1:27" x14ac:dyDescent="0.25">
      <c r="A165" s="14">
        <f t="shared" si="11"/>
        <v>41698</v>
      </c>
      <c r="C165" s="15">
        <f t="shared" si="12"/>
        <v>41698</v>
      </c>
      <c r="F165" s="24"/>
      <c r="G165" s="24"/>
      <c r="L165" s="26">
        <v>0.2590277777777778</v>
      </c>
      <c r="M165" s="19">
        <f t="shared" si="13"/>
        <v>0.27986111111111112</v>
      </c>
      <c r="N165" s="16">
        <v>30</v>
      </c>
      <c r="O165" s="20">
        <v>29.6</v>
      </c>
      <c r="P165" s="20">
        <f t="shared" si="14"/>
        <v>29</v>
      </c>
      <c r="Q165" s="27" t="s">
        <v>17</v>
      </c>
      <c r="V165">
        <v>1</v>
      </c>
      <c r="X165" s="21">
        <f t="shared" si="15"/>
        <v>1</v>
      </c>
    </row>
    <row r="166" spans="1:27" x14ac:dyDescent="0.25">
      <c r="A166" s="14">
        <f t="shared" si="11"/>
        <v>41698</v>
      </c>
      <c r="C166" s="15">
        <f t="shared" si="12"/>
        <v>41698</v>
      </c>
      <c r="F166" s="24"/>
      <c r="G166" s="24"/>
      <c r="L166" s="26">
        <v>0.29444444444444445</v>
      </c>
      <c r="M166" s="19">
        <f t="shared" si="13"/>
        <v>0.4243055555555556</v>
      </c>
      <c r="N166" s="16">
        <v>187</v>
      </c>
      <c r="O166" s="20">
        <v>47.1</v>
      </c>
      <c r="P166" s="20">
        <f t="shared" si="14"/>
        <v>47</v>
      </c>
      <c r="Q166" s="27" t="s">
        <v>14</v>
      </c>
      <c r="S166">
        <v>1</v>
      </c>
      <c r="X166" s="21">
        <f t="shared" si="15"/>
        <v>1</v>
      </c>
    </row>
    <row r="167" spans="1:27" x14ac:dyDescent="0.25">
      <c r="A167" s="14">
        <f t="shared" si="11"/>
        <v>41698</v>
      </c>
      <c r="C167" s="15">
        <f t="shared" si="12"/>
        <v>41698</v>
      </c>
      <c r="F167" s="24"/>
      <c r="G167" s="24"/>
      <c r="L167" s="26">
        <v>0.39513888888888887</v>
      </c>
      <c r="M167" s="19">
        <f t="shared" si="13"/>
        <v>0.41666666666666663</v>
      </c>
      <c r="N167" s="16">
        <v>31</v>
      </c>
      <c r="O167" s="20">
        <v>11.1</v>
      </c>
      <c r="P167" s="20">
        <f t="shared" si="14"/>
        <v>11</v>
      </c>
      <c r="Q167" s="27" t="s">
        <v>34</v>
      </c>
      <c r="R167">
        <v>1</v>
      </c>
      <c r="S167">
        <v>1</v>
      </c>
      <c r="X167" s="21">
        <f t="shared" si="15"/>
        <v>2</v>
      </c>
    </row>
    <row r="168" spans="1:27" x14ac:dyDescent="0.25">
      <c r="A168" s="14">
        <f t="shared" si="11"/>
        <v>41698</v>
      </c>
      <c r="C168" s="15">
        <f t="shared" si="12"/>
        <v>41698</v>
      </c>
      <c r="F168" s="24"/>
      <c r="G168" s="24"/>
      <c r="L168" s="26">
        <v>0.39652777777777781</v>
      </c>
      <c r="M168" s="19">
        <f t="shared" si="13"/>
        <v>0.42291666666666672</v>
      </c>
      <c r="N168" s="16">
        <v>38</v>
      </c>
      <c r="O168" s="20">
        <v>11.5</v>
      </c>
      <c r="P168" s="20">
        <f t="shared" si="14"/>
        <v>11</v>
      </c>
      <c r="Q168" s="27" t="s">
        <v>71</v>
      </c>
      <c r="R168">
        <v>1</v>
      </c>
      <c r="S168">
        <v>1</v>
      </c>
      <c r="U168">
        <v>1</v>
      </c>
      <c r="X168" s="21">
        <f t="shared" si="15"/>
        <v>3</v>
      </c>
    </row>
    <row r="169" spans="1:27" x14ac:dyDescent="0.25">
      <c r="A169" s="14">
        <f t="shared" si="11"/>
        <v>41698</v>
      </c>
      <c r="C169" s="15">
        <f t="shared" si="12"/>
        <v>41698</v>
      </c>
      <c r="F169" s="24"/>
      <c r="G169" s="24"/>
      <c r="L169" s="26">
        <v>0.41875000000000001</v>
      </c>
      <c r="M169" s="19">
        <f t="shared" si="13"/>
        <v>0.43402777777777779</v>
      </c>
      <c r="N169" s="16">
        <v>22</v>
      </c>
      <c r="O169" s="20">
        <v>8.1</v>
      </c>
      <c r="P169" s="20">
        <f t="shared" si="14"/>
        <v>8</v>
      </c>
      <c r="Q169" s="27" t="s">
        <v>54</v>
      </c>
      <c r="R169">
        <v>1</v>
      </c>
      <c r="X169" s="21">
        <f t="shared" si="15"/>
        <v>1</v>
      </c>
    </row>
    <row r="170" spans="1:27" x14ac:dyDescent="0.25">
      <c r="A170" s="14">
        <f t="shared" si="11"/>
        <v>41698</v>
      </c>
      <c r="C170" s="15">
        <f t="shared" si="12"/>
        <v>41698</v>
      </c>
      <c r="F170" s="24"/>
      <c r="G170" s="24"/>
      <c r="L170" s="26">
        <v>0.56458333333333333</v>
      </c>
      <c r="M170" s="19">
        <f t="shared" si="13"/>
        <v>0.59236111111111112</v>
      </c>
      <c r="N170" s="16">
        <v>40</v>
      </c>
      <c r="O170" s="20">
        <v>11.1</v>
      </c>
      <c r="P170" s="20">
        <f t="shared" si="14"/>
        <v>11</v>
      </c>
      <c r="Q170" s="27" t="s">
        <v>25</v>
      </c>
      <c r="R170">
        <v>1</v>
      </c>
      <c r="X170" s="21">
        <f t="shared" si="15"/>
        <v>1</v>
      </c>
    </row>
    <row r="171" spans="1:27" x14ac:dyDescent="0.25">
      <c r="A171" s="14">
        <f t="shared" si="11"/>
        <v>41698</v>
      </c>
      <c r="C171" s="15">
        <f t="shared" si="12"/>
        <v>41698</v>
      </c>
      <c r="F171" s="24"/>
      <c r="G171" s="24"/>
      <c r="L171" s="26">
        <v>0.56874999999999998</v>
      </c>
      <c r="M171" s="19">
        <f t="shared" si="13"/>
        <v>0.64027777777777772</v>
      </c>
      <c r="N171" s="16">
        <v>103</v>
      </c>
      <c r="O171" s="20">
        <v>9.4</v>
      </c>
      <c r="P171" s="20">
        <f t="shared" si="14"/>
        <v>9</v>
      </c>
      <c r="Q171" s="27" t="s">
        <v>17</v>
      </c>
      <c r="V171">
        <v>1</v>
      </c>
      <c r="X171" s="21">
        <f t="shared" si="15"/>
        <v>1</v>
      </c>
    </row>
    <row r="172" spans="1:27" x14ac:dyDescent="0.25">
      <c r="A172" s="14">
        <f t="shared" si="11"/>
        <v>41698</v>
      </c>
      <c r="C172" s="15">
        <f t="shared" si="12"/>
        <v>41698</v>
      </c>
      <c r="F172" s="24"/>
      <c r="G172" s="24"/>
      <c r="L172" s="26">
        <v>0.58263888888888882</v>
      </c>
      <c r="M172" s="19">
        <f t="shared" si="13"/>
        <v>0.68333333333333324</v>
      </c>
      <c r="N172" s="16">
        <v>145</v>
      </c>
      <c r="O172" s="20">
        <v>16.8</v>
      </c>
      <c r="P172" s="20">
        <f t="shared" si="14"/>
        <v>16</v>
      </c>
      <c r="Q172" s="27" t="s">
        <v>54</v>
      </c>
      <c r="R172">
        <v>1</v>
      </c>
      <c r="X172" s="21">
        <f t="shared" si="15"/>
        <v>1</v>
      </c>
    </row>
    <row r="173" spans="1:27" x14ac:dyDescent="0.25">
      <c r="A173" s="14">
        <f t="shared" si="11"/>
        <v>41698</v>
      </c>
      <c r="C173" s="15">
        <f t="shared" si="12"/>
        <v>41698</v>
      </c>
      <c r="F173" s="24"/>
      <c r="G173" s="24"/>
      <c r="L173" s="26">
        <v>0.6020833333333333</v>
      </c>
      <c r="M173" s="19">
        <f t="shared" si="13"/>
        <v>0.66874999999999996</v>
      </c>
      <c r="N173" s="16">
        <v>96</v>
      </c>
      <c r="O173" s="20">
        <v>8.1</v>
      </c>
      <c r="P173" s="20">
        <f t="shared" si="14"/>
        <v>8</v>
      </c>
      <c r="Q173" s="27" t="s">
        <v>17</v>
      </c>
      <c r="V173">
        <v>1</v>
      </c>
      <c r="X173" s="21">
        <f t="shared" si="15"/>
        <v>1</v>
      </c>
    </row>
    <row r="174" spans="1:27" x14ac:dyDescent="0.25">
      <c r="A174" s="14">
        <f t="shared" si="11"/>
        <v>41698</v>
      </c>
      <c r="C174" s="15">
        <f t="shared" si="12"/>
        <v>41698</v>
      </c>
      <c r="F174" s="24"/>
      <c r="G174" s="24"/>
      <c r="L174" s="26">
        <v>0.78472222222222221</v>
      </c>
      <c r="M174" s="19">
        <f t="shared" si="13"/>
        <v>0.79513888888888884</v>
      </c>
      <c r="N174" s="16">
        <v>15</v>
      </c>
      <c r="O174" s="20">
        <v>43.5</v>
      </c>
      <c r="P174" s="20">
        <f t="shared" si="14"/>
        <v>43</v>
      </c>
      <c r="Q174" s="27" t="s">
        <v>35</v>
      </c>
      <c r="X174" s="21">
        <f t="shared" si="15"/>
        <v>0</v>
      </c>
      <c r="Y174">
        <v>1</v>
      </c>
    </row>
    <row r="175" spans="1:27" x14ac:dyDescent="0.25">
      <c r="A175" s="14">
        <f t="shared" si="11"/>
        <v>41698</v>
      </c>
      <c r="C175" s="15">
        <f t="shared" si="12"/>
        <v>41698</v>
      </c>
      <c r="F175" s="24"/>
      <c r="G175" s="24"/>
      <c r="L175" s="26">
        <v>0.91805555555555562</v>
      </c>
      <c r="M175" s="19">
        <f t="shared" si="13"/>
        <v>0.93263888888888891</v>
      </c>
      <c r="N175" s="16">
        <v>21</v>
      </c>
      <c r="O175" s="20">
        <v>40.200000000000003</v>
      </c>
      <c r="P175" s="20">
        <f t="shared" si="14"/>
        <v>40</v>
      </c>
      <c r="Q175" s="27" t="s">
        <v>25</v>
      </c>
      <c r="R175">
        <v>1</v>
      </c>
      <c r="X175" s="21">
        <f t="shared" si="15"/>
        <v>1</v>
      </c>
    </row>
    <row r="176" spans="1:27" x14ac:dyDescent="0.25">
      <c r="A176" s="14">
        <f t="shared" si="11"/>
        <v>41699</v>
      </c>
      <c r="B176" s="3">
        <v>41699</v>
      </c>
      <c r="C176" s="15">
        <f t="shared" si="12"/>
        <v>41699</v>
      </c>
      <c r="F176" s="24"/>
      <c r="G176" s="24"/>
      <c r="L176" s="26">
        <v>0.3347222222222222</v>
      </c>
      <c r="M176" s="19">
        <f t="shared" si="13"/>
        <v>0.38472222222222219</v>
      </c>
      <c r="N176" s="16">
        <v>72</v>
      </c>
      <c r="O176" s="20">
        <v>3.3</v>
      </c>
      <c r="P176" s="20">
        <f t="shared" si="14"/>
        <v>3</v>
      </c>
      <c r="Q176" s="27" t="s">
        <v>53</v>
      </c>
      <c r="T176">
        <v>1</v>
      </c>
      <c r="X176" s="21">
        <f t="shared" si="15"/>
        <v>1</v>
      </c>
    </row>
    <row r="177" spans="1:24" x14ac:dyDescent="0.25">
      <c r="A177" s="14">
        <f t="shared" si="11"/>
        <v>41699</v>
      </c>
      <c r="C177" s="15">
        <f t="shared" si="12"/>
        <v>41699</v>
      </c>
      <c r="F177" s="24"/>
      <c r="G177" s="24"/>
      <c r="L177" s="26">
        <v>0.40972222222222227</v>
      </c>
      <c r="M177" s="19">
        <f t="shared" si="13"/>
        <v>0.42083333333333339</v>
      </c>
      <c r="N177" s="16">
        <v>16</v>
      </c>
      <c r="O177" s="20">
        <v>35.799999999999997</v>
      </c>
      <c r="P177" s="20">
        <f t="shared" si="14"/>
        <v>35</v>
      </c>
      <c r="Q177" s="27" t="s">
        <v>65</v>
      </c>
      <c r="R177">
        <v>1</v>
      </c>
      <c r="X177" s="21">
        <f t="shared" si="15"/>
        <v>1</v>
      </c>
    </row>
    <row r="178" spans="1:24" x14ac:dyDescent="0.25">
      <c r="A178" s="14">
        <f t="shared" si="11"/>
        <v>41699</v>
      </c>
      <c r="C178" s="15">
        <f t="shared" si="12"/>
        <v>41699</v>
      </c>
      <c r="F178" s="24"/>
      <c r="G178" s="24"/>
      <c r="L178" s="26">
        <v>0.4284722222222222</v>
      </c>
      <c r="M178" s="19">
        <f t="shared" si="13"/>
        <v>0.43958333333333333</v>
      </c>
      <c r="N178" s="16">
        <v>16</v>
      </c>
      <c r="O178" s="20">
        <v>15.6</v>
      </c>
      <c r="P178" s="20">
        <f t="shared" si="14"/>
        <v>15</v>
      </c>
      <c r="Q178" s="27" t="s">
        <v>54</v>
      </c>
      <c r="R178">
        <v>1</v>
      </c>
      <c r="X178" s="21">
        <f t="shared" si="15"/>
        <v>1</v>
      </c>
    </row>
    <row r="179" spans="1:24" x14ac:dyDescent="0.25">
      <c r="A179" s="14">
        <f t="shared" si="11"/>
        <v>41699</v>
      </c>
      <c r="C179" s="15">
        <f t="shared" si="12"/>
        <v>41699</v>
      </c>
      <c r="F179" s="24"/>
      <c r="G179" s="24"/>
      <c r="L179" s="26">
        <v>0.46527777777777773</v>
      </c>
      <c r="M179" s="19">
        <f t="shared" si="13"/>
        <v>0.48749999999999993</v>
      </c>
      <c r="N179" s="16">
        <v>32</v>
      </c>
      <c r="O179" s="20">
        <v>4.0999999999999996</v>
      </c>
      <c r="P179" s="20">
        <f t="shared" si="14"/>
        <v>4</v>
      </c>
      <c r="Q179" s="27" t="s">
        <v>14</v>
      </c>
      <c r="S179">
        <v>1</v>
      </c>
      <c r="X179" s="21">
        <f t="shared" si="15"/>
        <v>1</v>
      </c>
    </row>
    <row r="180" spans="1:24" x14ac:dyDescent="0.25">
      <c r="A180" s="14">
        <f t="shared" si="11"/>
        <v>41699</v>
      </c>
      <c r="C180" s="15">
        <f t="shared" si="12"/>
        <v>41699</v>
      </c>
      <c r="F180" s="24"/>
      <c r="G180" s="24"/>
      <c r="L180" s="26">
        <v>0.60555555555555551</v>
      </c>
      <c r="M180" s="19">
        <f t="shared" si="13"/>
        <v>0.63194444444444442</v>
      </c>
      <c r="N180" s="16">
        <v>38</v>
      </c>
      <c r="O180" s="20">
        <v>38.4</v>
      </c>
      <c r="P180" s="20">
        <f t="shared" si="14"/>
        <v>38</v>
      </c>
      <c r="Q180" s="27" t="s">
        <v>34</v>
      </c>
      <c r="R180">
        <v>1</v>
      </c>
      <c r="S180">
        <v>1</v>
      </c>
      <c r="X180" s="21">
        <f t="shared" si="15"/>
        <v>2</v>
      </c>
    </row>
    <row r="181" spans="1:24" x14ac:dyDescent="0.25">
      <c r="A181" s="14">
        <f t="shared" si="11"/>
        <v>41700</v>
      </c>
      <c r="B181" s="3">
        <v>41700</v>
      </c>
      <c r="C181" s="15">
        <f t="shared" si="12"/>
        <v>41700</v>
      </c>
      <c r="F181" s="24"/>
      <c r="G181" s="24"/>
      <c r="L181" s="26">
        <v>0.53611111111111109</v>
      </c>
      <c r="M181" s="19">
        <f t="shared" si="13"/>
        <v>0.57152777777777775</v>
      </c>
      <c r="N181" s="16">
        <v>51</v>
      </c>
      <c r="O181" s="20">
        <v>43.5</v>
      </c>
      <c r="P181" s="20">
        <f t="shared" si="14"/>
        <v>43</v>
      </c>
      <c r="Q181" s="27" t="s">
        <v>41</v>
      </c>
      <c r="S181">
        <v>1</v>
      </c>
      <c r="T181">
        <v>1</v>
      </c>
      <c r="X181" s="21">
        <f t="shared" si="15"/>
        <v>2</v>
      </c>
    </row>
    <row r="182" spans="1:24" x14ac:dyDescent="0.25">
      <c r="A182" s="14">
        <f t="shared" si="11"/>
        <v>41700</v>
      </c>
      <c r="C182" s="15">
        <f t="shared" si="12"/>
        <v>41700</v>
      </c>
      <c r="F182" s="24"/>
      <c r="G182" s="24"/>
      <c r="L182" s="26">
        <v>0.60555555555555551</v>
      </c>
      <c r="M182" s="19">
        <f t="shared" si="13"/>
        <v>0.62569444444444444</v>
      </c>
      <c r="N182" s="16">
        <v>29</v>
      </c>
      <c r="O182" s="20">
        <v>18.899999999999999</v>
      </c>
      <c r="P182" s="20">
        <f t="shared" si="14"/>
        <v>18</v>
      </c>
      <c r="Q182" s="27" t="s">
        <v>30</v>
      </c>
      <c r="U182">
        <v>1</v>
      </c>
      <c r="X182" s="21">
        <f t="shared" si="15"/>
        <v>1</v>
      </c>
    </row>
    <row r="183" spans="1:24" x14ac:dyDescent="0.25">
      <c r="A183" s="14">
        <f t="shared" si="11"/>
        <v>41700</v>
      </c>
      <c r="C183" s="15">
        <f t="shared" si="12"/>
        <v>41700</v>
      </c>
      <c r="F183" s="24"/>
      <c r="G183" s="24"/>
      <c r="L183" s="26">
        <v>0.65902777777777777</v>
      </c>
      <c r="M183" s="19">
        <f t="shared" si="13"/>
        <v>0.72083333333333333</v>
      </c>
      <c r="N183" s="16">
        <v>89</v>
      </c>
      <c r="O183" s="20">
        <v>26.3</v>
      </c>
      <c r="P183" s="20">
        <f t="shared" si="14"/>
        <v>26</v>
      </c>
      <c r="Q183" s="27" t="s">
        <v>53</v>
      </c>
      <c r="T183">
        <v>1</v>
      </c>
      <c r="X183" s="21">
        <f t="shared" si="15"/>
        <v>1</v>
      </c>
    </row>
    <row r="184" spans="1:24" x14ac:dyDescent="0.25">
      <c r="A184" s="14">
        <f t="shared" si="11"/>
        <v>41701</v>
      </c>
      <c r="B184" s="3">
        <v>41701</v>
      </c>
      <c r="C184" s="15">
        <f t="shared" si="12"/>
        <v>41701</v>
      </c>
      <c r="F184" s="24">
        <v>0.22916666666666666</v>
      </c>
      <c r="G184" s="24">
        <v>0.27083333333333331</v>
      </c>
      <c r="H184" s="25">
        <f>G184-F184</f>
        <v>4.1666666666666657E-2</v>
      </c>
      <c r="I184">
        <v>40</v>
      </c>
      <c r="J184">
        <v>10</v>
      </c>
      <c r="K184" t="s">
        <v>72</v>
      </c>
      <c r="L184" s="26">
        <v>0.22569444444444445</v>
      </c>
      <c r="M184" s="19">
        <f t="shared" si="13"/>
        <v>0.27569444444444446</v>
      </c>
      <c r="N184" s="16">
        <v>72</v>
      </c>
      <c r="O184" s="20">
        <v>40.9</v>
      </c>
      <c r="P184" s="20">
        <f t="shared" si="14"/>
        <v>40</v>
      </c>
      <c r="Q184" s="27" t="s">
        <v>65</v>
      </c>
      <c r="R184">
        <v>1</v>
      </c>
      <c r="X184" s="21">
        <f t="shared" si="15"/>
        <v>1</v>
      </c>
    </row>
    <row r="185" spans="1:24" x14ac:dyDescent="0.25">
      <c r="A185" s="14">
        <f t="shared" si="11"/>
        <v>41701</v>
      </c>
      <c r="C185" s="15">
        <f t="shared" si="12"/>
        <v>41701</v>
      </c>
      <c r="F185" s="24"/>
      <c r="G185" s="24"/>
      <c r="L185" s="26">
        <v>0.3215277777777778</v>
      </c>
      <c r="M185" s="19">
        <f t="shared" si="13"/>
        <v>0.33680555555555558</v>
      </c>
      <c r="N185" s="16">
        <v>22</v>
      </c>
      <c r="O185" s="20">
        <v>11.1</v>
      </c>
      <c r="P185" s="20">
        <f t="shared" si="14"/>
        <v>11</v>
      </c>
      <c r="Q185" s="27" t="s">
        <v>73</v>
      </c>
      <c r="R185">
        <v>1</v>
      </c>
      <c r="U185">
        <v>1</v>
      </c>
      <c r="X185" s="21">
        <f t="shared" si="15"/>
        <v>2</v>
      </c>
    </row>
    <row r="186" spans="1:24" x14ac:dyDescent="0.25">
      <c r="A186" s="14">
        <f t="shared" si="11"/>
        <v>41701</v>
      </c>
      <c r="C186" s="15">
        <f t="shared" si="12"/>
        <v>41701</v>
      </c>
      <c r="F186" s="24"/>
      <c r="G186" s="24"/>
      <c r="L186" s="26">
        <v>0.4680555555555555</v>
      </c>
      <c r="M186" s="19">
        <f t="shared" si="13"/>
        <v>0.50277777777777777</v>
      </c>
      <c r="N186" s="16">
        <v>50</v>
      </c>
      <c r="O186" s="20">
        <v>46.9</v>
      </c>
      <c r="P186" s="20">
        <f t="shared" si="14"/>
        <v>46</v>
      </c>
      <c r="Q186" s="27" t="s">
        <v>25</v>
      </c>
      <c r="R186">
        <v>1</v>
      </c>
      <c r="X186" s="21">
        <f t="shared" si="15"/>
        <v>1</v>
      </c>
    </row>
    <row r="187" spans="1:24" x14ac:dyDescent="0.25">
      <c r="A187" s="14">
        <f t="shared" si="11"/>
        <v>41701</v>
      </c>
      <c r="C187" s="15">
        <f t="shared" si="12"/>
        <v>41701</v>
      </c>
      <c r="F187" s="24"/>
      <c r="G187" s="24"/>
      <c r="L187" s="26">
        <v>0.48819444444444443</v>
      </c>
      <c r="M187" s="19">
        <f t="shared" si="13"/>
        <v>0.51041666666666663</v>
      </c>
      <c r="N187" s="16">
        <v>32</v>
      </c>
      <c r="O187" s="20">
        <v>27.4</v>
      </c>
      <c r="P187" s="20">
        <f t="shared" si="14"/>
        <v>27</v>
      </c>
      <c r="Q187" s="27" t="s">
        <v>17</v>
      </c>
      <c r="V187">
        <v>1</v>
      </c>
      <c r="X187" s="21">
        <f t="shared" si="15"/>
        <v>1</v>
      </c>
    </row>
    <row r="188" spans="1:24" x14ac:dyDescent="0.25">
      <c r="A188" s="14">
        <f t="shared" si="11"/>
        <v>41702</v>
      </c>
      <c r="B188" s="3">
        <v>41702</v>
      </c>
      <c r="C188" s="15">
        <f t="shared" si="12"/>
        <v>41702</v>
      </c>
      <c r="F188" s="24">
        <v>0.66666666666666663</v>
      </c>
      <c r="G188" s="24">
        <v>0.6875</v>
      </c>
      <c r="H188" s="25">
        <f>G188-F188</f>
        <v>2.083333333333337E-2</v>
      </c>
      <c r="I188">
        <v>30</v>
      </c>
      <c r="J188">
        <v>7</v>
      </c>
      <c r="K188" t="s">
        <v>46</v>
      </c>
      <c r="L188" s="28" t="s">
        <v>44</v>
      </c>
      <c r="M188" s="19"/>
      <c r="P188" s="20">
        <f t="shared" si="14"/>
        <v>0</v>
      </c>
      <c r="X188" s="21">
        <f t="shared" si="15"/>
        <v>0</v>
      </c>
    </row>
    <row r="189" spans="1:24" x14ac:dyDescent="0.25">
      <c r="A189" s="14">
        <f t="shared" si="11"/>
        <v>41702</v>
      </c>
      <c r="B189" s="3">
        <v>41702</v>
      </c>
      <c r="C189" s="15">
        <f t="shared" si="12"/>
        <v>41702</v>
      </c>
      <c r="F189" s="24">
        <v>0.72916666666666663</v>
      </c>
      <c r="G189" s="24">
        <v>0.77083333333333337</v>
      </c>
      <c r="H189" s="25">
        <f t="shared" ref="H189" si="16">G189-F189</f>
        <v>4.1666666666666741E-2</v>
      </c>
      <c r="I189">
        <v>30</v>
      </c>
      <c r="J189">
        <v>7</v>
      </c>
      <c r="K189" t="s">
        <v>36</v>
      </c>
      <c r="L189" s="26">
        <v>0.73055555555555562</v>
      </c>
      <c r="M189" s="19">
        <f t="shared" si="13"/>
        <v>0.7909722222222223</v>
      </c>
      <c r="N189" s="16">
        <v>87</v>
      </c>
      <c r="O189" s="20">
        <v>29.3</v>
      </c>
      <c r="P189" s="20">
        <f t="shared" si="14"/>
        <v>29</v>
      </c>
      <c r="Q189" s="27" t="s">
        <v>30</v>
      </c>
      <c r="U189">
        <v>1</v>
      </c>
      <c r="X189" s="21">
        <f t="shared" si="15"/>
        <v>1</v>
      </c>
    </row>
    <row r="190" spans="1:24" x14ac:dyDescent="0.25">
      <c r="A190" s="14">
        <f t="shared" si="11"/>
        <v>41702</v>
      </c>
      <c r="C190" s="15">
        <f t="shared" si="12"/>
        <v>41702</v>
      </c>
      <c r="F190" s="24"/>
      <c r="G190" s="24"/>
      <c r="L190" s="26">
        <v>0.3520833333333333</v>
      </c>
      <c r="M190" s="19">
        <f t="shared" si="13"/>
        <v>0.36458333333333331</v>
      </c>
      <c r="N190" s="16">
        <v>18</v>
      </c>
      <c r="O190" s="20">
        <v>43.5</v>
      </c>
      <c r="P190" s="20">
        <f t="shared" si="14"/>
        <v>43</v>
      </c>
      <c r="Q190" s="27" t="s">
        <v>17</v>
      </c>
      <c r="V190">
        <v>1</v>
      </c>
      <c r="X190" s="21">
        <f t="shared" si="15"/>
        <v>1</v>
      </c>
    </row>
    <row r="191" spans="1:24" x14ac:dyDescent="0.25">
      <c r="A191" s="14">
        <f t="shared" si="11"/>
        <v>41702</v>
      </c>
      <c r="C191" s="15">
        <f t="shared" si="12"/>
        <v>41702</v>
      </c>
      <c r="F191" s="24"/>
      <c r="G191" s="24"/>
      <c r="L191" s="26">
        <v>0.76527777777777783</v>
      </c>
      <c r="M191" s="19">
        <f t="shared" si="13"/>
        <v>0.80555555555555558</v>
      </c>
      <c r="N191" s="16">
        <v>58</v>
      </c>
      <c r="O191" s="20">
        <v>45.4</v>
      </c>
      <c r="P191" s="20">
        <f t="shared" si="14"/>
        <v>45</v>
      </c>
      <c r="Q191" s="27" t="s">
        <v>42</v>
      </c>
      <c r="T191">
        <v>1</v>
      </c>
      <c r="X191" s="21">
        <f t="shared" si="15"/>
        <v>1</v>
      </c>
    </row>
    <row r="192" spans="1:24" x14ac:dyDescent="0.25">
      <c r="A192" s="14">
        <f t="shared" si="11"/>
        <v>41703</v>
      </c>
      <c r="B192" s="3">
        <v>41703</v>
      </c>
      <c r="C192" s="15">
        <f t="shared" si="12"/>
        <v>41703</v>
      </c>
      <c r="L192" s="26">
        <v>0.26250000000000001</v>
      </c>
      <c r="M192" s="19">
        <f t="shared" si="13"/>
        <v>0.33333333333333337</v>
      </c>
      <c r="N192" s="16">
        <v>102</v>
      </c>
      <c r="O192" s="20">
        <v>14.2</v>
      </c>
      <c r="P192" s="20">
        <f t="shared" si="14"/>
        <v>14</v>
      </c>
      <c r="Q192" s="27" t="s">
        <v>27</v>
      </c>
      <c r="T192">
        <v>1</v>
      </c>
      <c r="U192">
        <v>1</v>
      </c>
      <c r="X192" s="21">
        <f t="shared" si="15"/>
        <v>2</v>
      </c>
    </row>
    <row r="193" spans="1:24" x14ac:dyDescent="0.25">
      <c r="A193" s="14">
        <f t="shared" si="11"/>
        <v>41703</v>
      </c>
      <c r="C193" s="15">
        <f t="shared" si="12"/>
        <v>41703</v>
      </c>
      <c r="L193" s="26">
        <v>0.31388888888888888</v>
      </c>
      <c r="M193" s="19">
        <f t="shared" si="13"/>
        <v>0.33055555555555555</v>
      </c>
      <c r="N193" s="16">
        <v>24</v>
      </c>
      <c r="O193" s="20">
        <v>35.200000000000003</v>
      </c>
      <c r="P193" s="20">
        <f t="shared" si="14"/>
        <v>35</v>
      </c>
      <c r="Q193" s="27" t="s">
        <v>30</v>
      </c>
      <c r="U193">
        <v>1</v>
      </c>
      <c r="X193" s="21">
        <f t="shared" si="15"/>
        <v>1</v>
      </c>
    </row>
    <row r="194" spans="1:24" x14ac:dyDescent="0.25">
      <c r="A194" s="14">
        <f t="shared" si="11"/>
        <v>41703</v>
      </c>
      <c r="C194" s="15">
        <f t="shared" si="12"/>
        <v>41703</v>
      </c>
      <c r="L194" s="26">
        <v>0.37291666666666662</v>
      </c>
      <c r="M194" s="19">
        <f t="shared" si="13"/>
        <v>0.39999999999999997</v>
      </c>
      <c r="N194" s="16">
        <v>39</v>
      </c>
      <c r="O194" s="20">
        <v>32.200000000000003</v>
      </c>
      <c r="P194" s="20">
        <f t="shared" si="14"/>
        <v>32</v>
      </c>
      <c r="Q194" s="27" t="s">
        <v>14</v>
      </c>
      <c r="S194">
        <v>1</v>
      </c>
      <c r="X194" s="21">
        <f t="shared" si="15"/>
        <v>1</v>
      </c>
    </row>
    <row r="195" spans="1:24" x14ac:dyDescent="0.25">
      <c r="A195" s="14">
        <f t="shared" si="11"/>
        <v>41703</v>
      </c>
      <c r="C195" s="15">
        <f t="shared" si="12"/>
        <v>41703</v>
      </c>
      <c r="L195" s="26">
        <v>0.58402777777777781</v>
      </c>
      <c r="M195" s="19">
        <f t="shared" si="13"/>
        <v>0.59722222222222221</v>
      </c>
      <c r="N195" s="16">
        <v>19</v>
      </c>
      <c r="O195" s="20">
        <v>28.5</v>
      </c>
      <c r="P195" s="20">
        <f t="shared" si="14"/>
        <v>28</v>
      </c>
      <c r="Q195" s="27" t="s">
        <v>17</v>
      </c>
      <c r="V195">
        <v>1</v>
      </c>
      <c r="X195" s="21">
        <f t="shared" si="15"/>
        <v>1</v>
      </c>
    </row>
    <row r="196" spans="1:24" x14ac:dyDescent="0.25">
      <c r="A196" s="14">
        <f t="shared" ref="A196:A259" si="17">C196</f>
        <v>41703</v>
      </c>
      <c r="C196" s="15">
        <f t="shared" ref="C196:C259" si="18">IF(VALUE(B196),B196,C195)</f>
        <v>41703</v>
      </c>
      <c r="L196" s="26">
        <v>0.58611111111111114</v>
      </c>
      <c r="M196" s="19">
        <f t="shared" ref="M196:M259" si="19">L196+N196/(60*24)</f>
        <v>0.59722222222222221</v>
      </c>
      <c r="N196" s="16">
        <v>16</v>
      </c>
      <c r="O196" s="20">
        <v>29.8</v>
      </c>
      <c r="P196" s="20">
        <f t="shared" ref="P196:P259" si="20">INT(O196)</f>
        <v>29</v>
      </c>
      <c r="Q196" s="27" t="s">
        <v>53</v>
      </c>
      <c r="T196">
        <v>1</v>
      </c>
      <c r="X196" s="21">
        <f t="shared" ref="X196:X259" si="21">SUM(R196:W196)</f>
        <v>1</v>
      </c>
    </row>
    <row r="197" spans="1:24" x14ac:dyDescent="0.25">
      <c r="A197" s="14">
        <f t="shared" si="17"/>
        <v>41703</v>
      </c>
      <c r="C197" s="15">
        <f t="shared" si="18"/>
        <v>41703</v>
      </c>
      <c r="L197" s="26">
        <v>0.64027777777777783</v>
      </c>
      <c r="M197" s="19">
        <f t="shared" si="19"/>
        <v>0.72500000000000009</v>
      </c>
      <c r="N197" s="28">
        <v>122</v>
      </c>
      <c r="O197" s="16">
        <v>26.3</v>
      </c>
      <c r="P197" s="20">
        <f t="shared" si="20"/>
        <v>26</v>
      </c>
      <c r="Q197" s="27" t="s">
        <v>64</v>
      </c>
      <c r="R197">
        <v>1</v>
      </c>
      <c r="X197" s="21">
        <f t="shared" si="21"/>
        <v>1</v>
      </c>
    </row>
    <row r="198" spans="1:24" x14ac:dyDescent="0.25">
      <c r="A198" s="14">
        <f t="shared" si="17"/>
        <v>41703</v>
      </c>
      <c r="C198" s="15">
        <f t="shared" si="18"/>
        <v>41703</v>
      </c>
      <c r="L198" s="26">
        <v>0.7416666666666667</v>
      </c>
      <c r="M198" s="19">
        <f t="shared" si="19"/>
        <v>0.75763888888888897</v>
      </c>
      <c r="N198" s="16">
        <v>23</v>
      </c>
      <c r="O198" s="20">
        <v>4.0999999999999996</v>
      </c>
      <c r="P198" s="20">
        <f t="shared" si="20"/>
        <v>4</v>
      </c>
      <c r="Q198" s="27" t="s">
        <v>30</v>
      </c>
      <c r="U198">
        <v>1</v>
      </c>
      <c r="X198" s="21">
        <f t="shared" si="21"/>
        <v>1</v>
      </c>
    </row>
    <row r="199" spans="1:24" x14ac:dyDescent="0.25">
      <c r="A199" s="14">
        <f t="shared" si="17"/>
        <v>41704</v>
      </c>
      <c r="B199" s="3">
        <v>41704</v>
      </c>
      <c r="C199" s="15">
        <f t="shared" si="18"/>
        <v>41704</v>
      </c>
      <c r="L199" s="26">
        <v>0.30138888888888887</v>
      </c>
      <c r="M199" s="19">
        <f t="shared" si="19"/>
        <v>0.31458333333333333</v>
      </c>
      <c r="N199" s="16">
        <v>19</v>
      </c>
      <c r="O199" s="20">
        <v>41.3</v>
      </c>
      <c r="P199" s="20">
        <f t="shared" si="20"/>
        <v>41</v>
      </c>
      <c r="Q199" s="27" t="s">
        <v>17</v>
      </c>
      <c r="V199">
        <v>1</v>
      </c>
      <c r="X199" s="21">
        <f t="shared" si="21"/>
        <v>1</v>
      </c>
    </row>
    <row r="200" spans="1:24" x14ac:dyDescent="0.25">
      <c r="A200" s="14">
        <f t="shared" si="17"/>
        <v>41704</v>
      </c>
      <c r="C200" s="15">
        <f t="shared" si="18"/>
        <v>41704</v>
      </c>
      <c r="L200" s="26">
        <v>0.30208333333333331</v>
      </c>
      <c r="M200" s="19">
        <f t="shared" si="19"/>
        <v>0.33819444444444441</v>
      </c>
      <c r="N200" s="16">
        <v>52</v>
      </c>
      <c r="O200" s="20">
        <v>36.700000000000003</v>
      </c>
      <c r="P200" s="20">
        <f t="shared" si="20"/>
        <v>36</v>
      </c>
      <c r="Q200" s="27" t="s">
        <v>74</v>
      </c>
      <c r="R200">
        <v>1</v>
      </c>
      <c r="U200">
        <v>1</v>
      </c>
      <c r="V200">
        <v>1</v>
      </c>
      <c r="X200" s="21">
        <f t="shared" si="21"/>
        <v>3</v>
      </c>
    </row>
    <row r="201" spans="1:24" x14ac:dyDescent="0.25">
      <c r="A201" s="14">
        <f t="shared" si="17"/>
        <v>41705</v>
      </c>
      <c r="B201" s="3">
        <v>41705</v>
      </c>
      <c r="C201" s="15">
        <f t="shared" si="18"/>
        <v>41705</v>
      </c>
      <c r="F201" s="24">
        <v>0.6875</v>
      </c>
      <c r="G201" s="24">
        <v>0.75</v>
      </c>
      <c r="H201" s="25">
        <f t="shared" si="5"/>
        <v>6.25E-2</v>
      </c>
      <c r="I201">
        <v>40</v>
      </c>
      <c r="J201">
        <v>3</v>
      </c>
      <c r="K201" t="s">
        <v>46</v>
      </c>
      <c r="L201" s="26">
        <v>0.68680555555555556</v>
      </c>
      <c r="M201" s="19">
        <f t="shared" si="19"/>
        <v>0.72361111111111109</v>
      </c>
      <c r="N201" s="16">
        <v>53</v>
      </c>
      <c r="O201" s="20">
        <v>40.200000000000003</v>
      </c>
      <c r="P201" s="20">
        <f t="shared" si="20"/>
        <v>40</v>
      </c>
      <c r="Q201" s="27" t="s">
        <v>30</v>
      </c>
      <c r="U201">
        <v>1</v>
      </c>
      <c r="X201" s="21">
        <f t="shared" si="21"/>
        <v>1</v>
      </c>
    </row>
    <row r="202" spans="1:24" x14ac:dyDescent="0.25">
      <c r="A202" s="14">
        <f t="shared" si="17"/>
        <v>41705</v>
      </c>
      <c r="C202" s="15">
        <f t="shared" si="18"/>
        <v>41705</v>
      </c>
      <c r="F202" s="24"/>
      <c r="G202" s="24"/>
      <c r="L202" s="26">
        <v>0.51736111111111105</v>
      </c>
      <c r="M202" s="19">
        <f t="shared" si="19"/>
        <v>0.56597222222222221</v>
      </c>
      <c r="N202" s="16">
        <v>70</v>
      </c>
      <c r="O202" s="20">
        <v>21.5</v>
      </c>
      <c r="P202" s="20">
        <f t="shared" si="20"/>
        <v>21</v>
      </c>
      <c r="Q202" s="27" t="s">
        <v>54</v>
      </c>
      <c r="R202">
        <v>1</v>
      </c>
      <c r="X202" s="21">
        <f t="shared" si="21"/>
        <v>1</v>
      </c>
    </row>
    <row r="203" spans="1:24" x14ac:dyDescent="0.25">
      <c r="A203" s="14">
        <f t="shared" si="17"/>
        <v>41705</v>
      </c>
      <c r="C203" s="15">
        <f t="shared" si="18"/>
        <v>41705</v>
      </c>
      <c r="F203" s="24"/>
      <c r="G203" s="24"/>
      <c r="L203" s="26">
        <v>0.62916666666666665</v>
      </c>
      <c r="M203" s="19">
        <f t="shared" si="19"/>
        <v>0.64583333333333337</v>
      </c>
      <c r="N203" s="16">
        <v>24</v>
      </c>
      <c r="O203" s="20">
        <v>4.0999999999999996</v>
      </c>
      <c r="P203" s="20">
        <f t="shared" si="20"/>
        <v>4</v>
      </c>
      <c r="Q203" s="27" t="s">
        <v>71</v>
      </c>
      <c r="R203">
        <v>1</v>
      </c>
      <c r="S203">
        <v>1</v>
      </c>
      <c r="U203">
        <v>1</v>
      </c>
      <c r="X203" s="21">
        <f t="shared" si="21"/>
        <v>3</v>
      </c>
    </row>
    <row r="204" spans="1:24" x14ac:dyDescent="0.25">
      <c r="A204" s="14">
        <f t="shared" si="17"/>
        <v>41705</v>
      </c>
      <c r="C204" s="15">
        <f t="shared" si="18"/>
        <v>41705</v>
      </c>
      <c r="F204" s="24"/>
      <c r="G204" s="24"/>
      <c r="L204" s="26">
        <v>0.71111111111111114</v>
      </c>
      <c r="M204" s="19">
        <f t="shared" si="19"/>
        <v>0.72777777777777786</v>
      </c>
      <c r="N204" s="16">
        <v>24</v>
      </c>
      <c r="O204" s="20">
        <v>49.8</v>
      </c>
      <c r="P204" s="20">
        <f t="shared" si="20"/>
        <v>49</v>
      </c>
      <c r="Q204" s="27" t="s">
        <v>54</v>
      </c>
      <c r="R204">
        <v>1</v>
      </c>
      <c r="X204" s="21">
        <f t="shared" si="21"/>
        <v>1</v>
      </c>
    </row>
    <row r="205" spans="1:24" x14ac:dyDescent="0.25">
      <c r="A205" s="14">
        <f t="shared" si="17"/>
        <v>41705</v>
      </c>
      <c r="C205" s="15">
        <f t="shared" si="18"/>
        <v>41705</v>
      </c>
      <c r="F205" s="24"/>
      <c r="G205" s="24"/>
      <c r="L205" s="26">
        <v>0.7729166666666667</v>
      </c>
      <c r="M205" s="19">
        <f t="shared" si="19"/>
        <v>0.81111111111111112</v>
      </c>
      <c r="N205" s="16">
        <v>55</v>
      </c>
      <c r="O205" s="20">
        <v>33.200000000000003</v>
      </c>
      <c r="P205" s="20">
        <f t="shared" si="20"/>
        <v>33</v>
      </c>
      <c r="Q205" s="27" t="s">
        <v>17</v>
      </c>
      <c r="V205">
        <v>1</v>
      </c>
      <c r="X205" s="21">
        <f t="shared" si="21"/>
        <v>1</v>
      </c>
    </row>
    <row r="206" spans="1:24" x14ac:dyDescent="0.25">
      <c r="A206" s="14">
        <f t="shared" si="17"/>
        <v>41706</v>
      </c>
      <c r="B206" s="3">
        <v>41706</v>
      </c>
      <c r="C206" s="15">
        <f t="shared" si="18"/>
        <v>41706</v>
      </c>
      <c r="F206" s="24"/>
      <c r="G206" s="24"/>
      <c r="L206" s="26">
        <v>0.52500000000000002</v>
      </c>
      <c r="M206" s="19">
        <f t="shared" si="19"/>
        <v>0.55625000000000002</v>
      </c>
      <c r="N206" s="16">
        <v>45</v>
      </c>
      <c r="O206" s="20">
        <v>44.5</v>
      </c>
      <c r="P206" s="20">
        <f t="shared" si="20"/>
        <v>44</v>
      </c>
      <c r="Q206" s="27" t="s">
        <v>42</v>
      </c>
      <c r="T206">
        <v>1</v>
      </c>
      <c r="X206" s="21">
        <f t="shared" si="21"/>
        <v>1</v>
      </c>
    </row>
    <row r="207" spans="1:24" x14ac:dyDescent="0.25">
      <c r="A207" s="14">
        <f t="shared" si="17"/>
        <v>41707</v>
      </c>
      <c r="B207" s="3">
        <v>41707</v>
      </c>
      <c r="C207" s="15">
        <f t="shared" si="18"/>
        <v>41707</v>
      </c>
      <c r="F207" s="24"/>
      <c r="G207" s="24"/>
      <c r="L207" s="26">
        <v>0.18888888888888888</v>
      </c>
      <c r="M207" s="19">
        <f t="shared" si="19"/>
        <v>0.24236111111111111</v>
      </c>
      <c r="N207" s="16">
        <v>77</v>
      </c>
      <c r="O207" s="20">
        <v>14.2</v>
      </c>
      <c r="P207" s="20">
        <f t="shared" si="20"/>
        <v>14</v>
      </c>
      <c r="Q207" s="27" t="s">
        <v>42</v>
      </c>
      <c r="T207">
        <v>1</v>
      </c>
      <c r="X207" s="21">
        <f t="shared" si="21"/>
        <v>1</v>
      </c>
    </row>
    <row r="208" spans="1:24" x14ac:dyDescent="0.25">
      <c r="A208" s="14">
        <f t="shared" si="17"/>
        <v>41707</v>
      </c>
      <c r="C208" s="15">
        <f t="shared" si="18"/>
        <v>41707</v>
      </c>
      <c r="F208" s="24"/>
      <c r="G208" s="24"/>
      <c r="L208" s="26">
        <v>0.54375000000000007</v>
      </c>
      <c r="M208" s="19">
        <f t="shared" si="19"/>
        <v>0.57083333333333341</v>
      </c>
      <c r="N208" s="16">
        <v>39</v>
      </c>
      <c r="O208" s="20">
        <v>18.2</v>
      </c>
      <c r="P208" s="20">
        <f t="shared" si="20"/>
        <v>18</v>
      </c>
      <c r="Q208" s="27" t="s">
        <v>53</v>
      </c>
      <c r="T208">
        <v>1</v>
      </c>
      <c r="X208" s="21">
        <f t="shared" si="21"/>
        <v>1</v>
      </c>
    </row>
    <row r="209" spans="1:26" x14ac:dyDescent="0.25">
      <c r="A209" s="14">
        <f t="shared" si="17"/>
        <v>41707</v>
      </c>
      <c r="C209" s="15">
        <f t="shared" si="18"/>
        <v>41707</v>
      </c>
      <c r="F209" s="24"/>
      <c r="G209" s="24"/>
      <c r="L209" s="26">
        <v>0.79583333333333339</v>
      </c>
      <c r="M209" s="19">
        <f t="shared" si="19"/>
        <v>0.81250000000000011</v>
      </c>
      <c r="N209" s="16">
        <v>24</v>
      </c>
      <c r="O209" s="20">
        <v>23.2</v>
      </c>
      <c r="P209" s="20">
        <f t="shared" si="20"/>
        <v>23</v>
      </c>
      <c r="Q209" s="27" t="s">
        <v>75</v>
      </c>
      <c r="S209">
        <v>1</v>
      </c>
      <c r="U209">
        <v>1</v>
      </c>
      <c r="X209" s="21">
        <f t="shared" si="21"/>
        <v>2</v>
      </c>
    </row>
    <row r="210" spans="1:26" x14ac:dyDescent="0.25">
      <c r="A210" s="14">
        <f t="shared" si="17"/>
        <v>41708</v>
      </c>
      <c r="B210" s="3">
        <v>41708</v>
      </c>
      <c r="C210" s="15">
        <f t="shared" si="18"/>
        <v>41708</v>
      </c>
      <c r="F210" s="24"/>
      <c r="G210" s="24"/>
      <c r="L210" s="26">
        <v>0.3756944444444445</v>
      </c>
      <c r="M210" s="19">
        <f t="shared" si="19"/>
        <v>0.39583333333333337</v>
      </c>
      <c r="N210" s="16">
        <v>29</v>
      </c>
      <c r="O210" s="20">
        <v>36.9</v>
      </c>
      <c r="P210" s="20">
        <f t="shared" si="20"/>
        <v>36</v>
      </c>
      <c r="Q210" s="27" t="s">
        <v>42</v>
      </c>
      <c r="T210">
        <v>1</v>
      </c>
      <c r="X210" s="21">
        <f t="shared" si="21"/>
        <v>1</v>
      </c>
    </row>
    <row r="211" spans="1:26" x14ac:dyDescent="0.25">
      <c r="A211" s="14">
        <f t="shared" si="17"/>
        <v>41708</v>
      </c>
      <c r="C211" s="15">
        <f t="shared" si="18"/>
        <v>41708</v>
      </c>
      <c r="F211" s="24"/>
      <c r="G211" s="24"/>
      <c r="L211" s="26">
        <v>0.50694444444444442</v>
      </c>
      <c r="M211" s="19">
        <f t="shared" si="19"/>
        <v>0.6</v>
      </c>
      <c r="N211" s="16">
        <v>134</v>
      </c>
      <c r="O211" s="20">
        <v>18.899999999999999</v>
      </c>
      <c r="P211" s="20">
        <f t="shared" si="20"/>
        <v>18</v>
      </c>
      <c r="Q211" s="27" t="s">
        <v>25</v>
      </c>
      <c r="R211">
        <v>1</v>
      </c>
      <c r="X211" s="21">
        <f t="shared" si="21"/>
        <v>1</v>
      </c>
    </row>
    <row r="212" spans="1:26" x14ac:dyDescent="0.25">
      <c r="A212" s="14">
        <f t="shared" si="17"/>
        <v>41708</v>
      </c>
      <c r="C212" s="15">
        <f t="shared" si="18"/>
        <v>41708</v>
      </c>
      <c r="F212" s="24"/>
      <c r="G212" s="24"/>
      <c r="L212" s="26">
        <v>0.76458333333333339</v>
      </c>
      <c r="M212" s="19">
        <f t="shared" si="19"/>
        <v>0.77916666666666667</v>
      </c>
      <c r="N212" s="16">
        <v>21</v>
      </c>
      <c r="O212" s="20">
        <v>15.6</v>
      </c>
      <c r="P212" s="20">
        <f t="shared" si="20"/>
        <v>15</v>
      </c>
      <c r="Q212" s="27" t="s">
        <v>76</v>
      </c>
      <c r="R212">
        <v>1</v>
      </c>
      <c r="X212" s="21">
        <f t="shared" si="21"/>
        <v>1</v>
      </c>
      <c r="Z212">
        <v>1</v>
      </c>
    </row>
    <row r="213" spans="1:26" x14ac:dyDescent="0.25">
      <c r="A213" s="14">
        <f t="shared" si="17"/>
        <v>41708</v>
      </c>
      <c r="C213" s="15">
        <f t="shared" si="18"/>
        <v>41708</v>
      </c>
      <c r="F213" s="24"/>
      <c r="G213" s="24"/>
      <c r="L213" s="26">
        <v>0.80972222222222223</v>
      </c>
      <c r="M213" s="19">
        <f t="shared" si="19"/>
        <v>0.82986111111111116</v>
      </c>
      <c r="N213" s="16">
        <v>29</v>
      </c>
      <c r="O213" s="20">
        <v>38.4</v>
      </c>
      <c r="P213" s="20">
        <f t="shared" si="20"/>
        <v>38</v>
      </c>
      <c r="Q213" s="27" t="s">
        <v>77</v>
      </c>
      <c r="R213">
        <v>1</v>
      </c>
      <c r="X213" s="21">
        <f t="shared" si="21"/>
        <v>1</v>
      </c>
      <c r="Y213">
        <v>1</v>
      </c>
    </row>
    <row r="214" spans="1:26" x14ac:dyDescent="0.25">
      <c r="A214" s="14">
        <f t="shared" si="17"/>
        <v>41709</v>
      </c>
      <c r="B214" s="3">
        <v>41709</v>
      </c>
      <c r="C214" s="15">
        <f t="shared" si="18"/>
        <v>41709</v>
      </c>
      <c r="F214" s="24"/>
      <c r="G214" s="24"/>
      <c r="L214" s="26">
        <v>0.28611111111111115</v>
      </c>
      <c r="M214" s="19">
        <f t="shared" si="19"/>
        <v>0.2993055555555556</v>
      </c>
      <c r="N214" s="16">
        <v>19</v>
      </c>
      <c r="O214" s="20">
        <v>48.4</v>
      </c>
      <c r="P214" s="20">
        <f t="shared" si="20"/>
        <v>48</v>
      </c>
      <c r="Q214" s="27" t="s">
        <v>30</v>
      </c>
      <c r="U214">
        <v>1</v>
      </c>
      <c r="X214" s="21">
        <f t="shared" si="21"/>
        <v>1</v>
      </c>
    </row>
    <row r="215" spans="1:26" x14ac:dyDescent="0.25">
      <c r="A215" s="14">
        <f t="shared" si="17"/>
        <v>41709</v>
      </c>
      <c r="C215" s="15">
        <f t="shared" si="18"/>
        <v>41709</v>
      </c>
      <c r="F215" s="24"/>
      <c r="G215" s="24"/>
      <c r="L215" s="26">
        <v>0.38055555555555554</v>
      </c>
      <c r="M215" s="19">
        <f t="shared" si="19"/>
        <v>0.39097222222222222</v>
      </c>
      <c r="N215" s="16">
        <v>15</v>
      </c>
      <c r="O215" s="20">
        <v>33.200000000000003</v>
      </c>
      <c r="P215" s="20">
        <f t="shared" si="20"/>
        <v>33</v>
      </c>
      <c r="Q215" s="27" t="s">
        <v>30</v>
      </c>
      <c r="U215">
        <v>1</v>
      </c>
      <c r="X215" s="21">
        <f t="shared" si="21"/>
        <v>1</v>
      </c>
    </row>
    <row r="216" spans="1:26" x14ac:dyDescent="0.25">
      <c r="A216" s="14">
        <f t="shared" si="17"/>
        <v>41709</v>
      </c>
      <c r="C216" s="15">
        <f t="shared" si="18"/>
        <v>41709</v>
      </c>
      <c r="F216" s="24"/>
      <c r="G216" s="24"/>
      <c r="L216" s="26">
        <v>0.73611111111111116</v>
      </c>
      <c r="M216" s="19">
        <f t="shared" si="19"/>
        <v>0.81527777777777777</v>
      </c>
      <c r="N216" s="16">
        <v>114</v>
      </c>
      <c r="O216" s="20">
        <v>49.8</v>
      </c>
      <c r="P216" s="20">
        <f t="shared" si="20"/>
        <v>49</v>
      </c>
      <c r="Q216" s="27" t="s">
        <v>67</v>
      </c>
      <c r="W216">
        <v>5</v>
      </c>
      <c r="X216" s="21">
        <f t="shared" si="21"/>
        <v>5</v>
      </c>
    </row>
    <row r="217" spans="1:26" x14ac:dyDescent="0.25">
      <c r="A217" s="14">
        <f t="shared" si="17"/>
        <v>41709</v>
      </c>
      <c r="C217" s="15">
        <f t="shared" si="18"/>
        <v>41709</v>
      </c>
      <c r="F217" s="24"/>
      <c r="G217" s="24"/>
      <c r="L217" s="26">
        <v>0.90555555555555556</v>
      </c>
      <c r="M217" s="19">
        <f t="shared" si="19"/>
        <v>0.93402777777777779</v>
      </c>
      <c r="N217" s="16">
        <v>41</v>
      </c>
      <c r="O217" s="20">
        <v>28.9</v>
      </c>
      <c r="P217" s="20">
        <f t="shared" si="20"/>
        <v>28</v>
      </c>
      <c r="Q217" s="27" t="s">
        <v>64</v>
      </c>
      <c r="R217">
        <v>1</v>
      </c>
      <c r="X217" s="21">
        <f t="shared" si="21"/>
        <v>1</v>
      </c>
    </row>
    <row r="218" spans="1:26" x14ac:dyDescent="0.25">
      <c r="A218" s="14">
        <f t="shared" si="17"/>
        <v>41710</v>
      </c>
      <c r="B218" s="3">
        <v>41710</v>
      </c>
      <c r="C218" s="15">
        <f t="shared" si="18"/>
        <v>41710</v>
      </c>
      <c r="F218" s="24"/>
      <c r="G218" s="24"/>
      <c r="L218" s="26">
        <v>0.27013888888888887</v>
      </c>
      <c r="M218" s="19">
        <f t="shared" si="19"/>
        <v>0.28749999999999998</v>
      </c>
      <c r="N218" s="16">
        <v>25</v>
      </c>
      <c r="O218" s="20">
        <v>41.9</v>
      </c>
      <c r="P218" s="20">
        <f t="shared" si="20"/>
        <v>41</v>
      </c>
      <c r="Q218" s="27" t="s">
        <v>73</v>
      </c>
      <c r="R218">
        <v>1</v>
      </c>
      <c r="U218">
        <v>1</v>
      </c>
      <c r="X218" s="21">
        <f t="shared" si="21"/>
        <v>2</v>
      </c>
    </row>
    <row r="219" spans="1:26" x14ac:dyDescent="0.25">
      <c r="A219" s="14">
        <f t="shared" si="17"/>
        <v>41710</v>
      </c>
      <c r="C219" s="15">
        <f t="shared" si="18"/>
        <v>41710</v>
      </c>
      <c r="F219" s="24"/>
      <c r="G219" s="24"/>
      <c r="L219" s="26">
        <v>0.33402777777777781</v>
      </c>
      <c r="M219" s="19">
        <f t="shared" si="19"/>
        <v>0.3979166666666667</v>
      </c>
      <c r="N219" s="16">
        <v>92</v>
      </c>
      <c r="O219" s="20">
        <v>35</v>
      </c>
      <c r="P219" s="20">
        <f t="shared" si="20"/>
        <v>35</v>
      </c>
      <c r="Q219" s="27" t="s">
        <v>53</v>
      </c>
      <c r="T219">
        <v>1</v>
      </c>
      <c r="X219" s="21">
        <f t="shared" si="21"/>
        <v>1</v>
      </c>
    </row>
    <row r="220" spans="1:26" x14ac:dyDescent="0.25">
      <c r="A220" s="14">
        <f t="shared" si="17"/>
        <v>41710</v>
      </c>
      <c r="C220" s="15">
        <f t="shared" si="18"/>
        <v>41710</v>
      </c>
      <c r="F220" s="24"/>
      <c r="G220" s="24"/>
      <c r="L220" s="26">
        <v>0.3354166666666667</v>
      </c>
      <c r="M220" s="19">
        <f t="shared" si="19"/>
        <v>0.36250000000000004</v>
      </c>
      <c r="N220" s="16">
        <v>39</v>
      </c>
      <c r="O220" s="20">
        <v>48.4</v>
      </c>
      <c r="P220" s="20">
        <f t="shared" si="20"/>
        <v>48</v>
      </c>
      <c r="Q220" s="27" t="s">
        <v>42</v>
      </c>
      <c r="T220">
        <v>1</v>
      </c>
      <c r="X220" s="21">
        <f t="shared" si="21"/>
        <v>1</v>
      </c>
    </row>
    <row r="221" spans="1:26" x14ac:dyDescent="0.25">
      <c r="A221" s="14">
        <f t="shared" si="17"/>
        <v>41710</v>
      </c>
      <c r="C221" s="15">
        <f t="shared" si="18"/>
        <v>41710</v>
      </c>
      <c r="F221" s="24"/>
      <c r="G221" s="24"/>
      <c r="L221" s="26">
        <v>0.51458333333333328</v>
      </c>
      <c r="M221" s="19">
        <f t="shared" si="19"/>
        <v>0.57430555555555551</v>
      </c>
      <c r="N221" s="16">
        <v>86</v>
      </c>
      <c r="O221" s="20">
        <v>3.3</v>
      </c>
      <c r="P221" s="20">
        <f t="shared" si="20"/>
        <v>3</v>
      </c>
      <c r="Q221" s="27" t="s">
        <v>14</v>
      </c>
      <c r="S221">
        <v>1</v>
      </c>
      <c r="X221" s="21">
        <f t="shared" si="21"/>
        <v>1</v>
      </c>
    </row>
    <row r="222" spans="1:26" x14ac:dyDescent="0.25">
      <c r="A222" s="14">
        <f t="shared" si="17"/>
        <v>41711</v>
      </c>
      <c r="B222" s="3">
        <v>41711</v>
      </c>
      <c r="C222" s="15">
        <f t="shared" si="18"/>
        <v>41711</v>
      </c>
      <c r="F222" s="24"/>
      <c r="G222" s="24"/>
      <c r="L222" s="26">
        <v>0.33402777777777781</v>
      </c>
      <c r="M222" s="19">
        <f t="shared" si="19"/>
        <v>0.41250000000000003</v>
      </c>
      <c r="N222" s="16">
        <v>113</v>
      </c>
      <c r="O222" s="20">
        <v>43.5</v>
      </c>
      <c r="P222" s="20">
        <f t="shared" si="20"/>
        <v>43</v>
      </c>
      <c r="Q222" s="27" t="s">
        <v>27</v>
      </c>
      <c r="T222">
        <v>1</v>
      </c>
      <c r="U222">
        <v>1</v>
      </c>
      <c r="X222" s="21">
        <f t="shared" si="21"/>
        <v>2</v>
      </c>
    </row>
    <row r="223" spans="1:26" x14ac:dyDescent="0.25">
      <c r="A223" s="14">
        <f t="shared" si="17"/>
        <v>41711</v>
      </c>
      <c r="C223" s="15">
        <f t="shared" si="18"/>
        <v>41711</v>
      </c>
      <c r="F223" s="24"/>
      <c r="G223" s="24"/>
      <c r="L223" s="26">
        <v>0.50763888888888886</v>
      </c>
      <c r="M223" s="19">
        <f t="shared" si="19"/>
        <v>0.66666666666666663</v>
      </c>
      <c r="N223" s="16">
        <v>229</v>
      </c>
      <c r="O223" s="20">
        <v>39.200000000000003</v>
      </c>
      <c r="P223" s="20">
        <f t="shared" si="20"/>
        <v>39</v>
      </c>
      <c r="Q223" s="27" t="s">
        <v>17</v>
      </c>
      <c r="V223">
        <v>1</v>
      </c>
      <c r="X223" s="21">
        <f t="shared" si="21"/>
        <v>1</v>
      </c>
    </row>
    <row r="224" spans="1:26" x14ac:dyDescent="0.25">
      <c r="A224" s="14">
        <f t="shared" si="17"/>
        <v>41712</v>
      </c>
      <c r="B224" s="3">
        <v>41712</v>
      </c>
      <c r="C224" s="15">
        <f t="shared" si="18"/>
        <v>41712</v>
      </c>
      <c r="F224" s="24">
        <v>0.47916666666666669</v>
      </c>
      <c r="G224" s="24">
        <v>0.5625</v>
      </c>
      <c r="H224" s="25">
        <f t="shared" si="5"/>
        <v>8.3333333333333315E-2</v>
      </c>
      <c r="I224">
        <v>32</v>
      </c>
      <c r="J224">
        <v>6</v>
      </c>
      <c r="K224" t="s">
        <v>78</v>
      </c>
      <c r="L224" s="26">
        <v>0.4826388888888889</v>
      </c>
      <c r="M224" s="19">
        <f t="shared" si="19"/>
        <v>0.5229166666666667</v>
      </c>
      <c r="N224" s="16">
        <v>58</v>
      </c>
      <c r="O224" s="20">
        <v>32.200000000000003</v>
      </c>
      <c r="P224" s="20">
        <f t="shared" si="20"/>
        <v>32</v>
      </c>
      <c r="Q224" s="27" t="s">
        <v>54</v>
      </c>
      <c r="R224">
        <v>1</v>
      </c>
      <c r="X224" s="21">
        <f t="shared" si="21"/>
        <v>1</v>
      </c>
    </row>
    <row r="225" spans="1:24" x14ac:dyDescent="0.25">
      <c r="A225" s="14">
        <f t="shared" si="17"/>
        <v>41712</v>
      </c>
      <c r="C225" s="15">
        <f t="shared" si="18"/>
        <v>41712</v>
      </c>
      <c r="F225" s="24"/>
      <c r="G225" s="24"/>
      <c r="L225" s="26">
        <v>0.60972222222222217</v>
      </c>
      <c r="M225" s="19">
        <f t="shared" si="19"/>
        <v>0.62499999999999989</v>
      </c>
      <c r="N225" s="16">
        <v>22</v>
      </c>
      <c r="O225" s="20">
        <v>26.3</v>
      </c>
      <c r="P225" s="20">
        <f t="shared" si="20"/>
        <v>26</v>
      </c>
      <c r="Q225" s="27" t="s">
        <v>30</v>
      </c>
      <c r="U225">
        <v>1</v>
      </c>
      <c r="X225" s="21">
        <f t="shared" si="21"/>
        <v>1</v>
      </c>
    </row>
    <row r="226" spans="1:24" x14ac:dyDescent="0.25">
      <c r="A226" s="14">
        <f t="shared" si="17"/>
        <v>41712</v>
      </c>
      <c r="C226" s="15">
        <f t="shared" si="18"/>
        <v>41712</v>
      </c>
      <c r="F226" s="24"/>
      <c r="G226" s="24"/>
      <c r="L226" s="26">
        <v>0.67569444444444438</v>
      </c>
      <c r="M226" s="19">
        <f t="shared" si="19"/>
        <v>0.69236111111111109</v>
      </c>
      <c r="N226" s="16">
        <v>24</v>
      </c>
      <c r="O226" s="20">
        <v>26.3</v>
      </c>
      <c r="P226" s="20">
        <f t="shared" si="20"/>
        <v>26</v>
      </c>
      <c r="Q226" s="27" t="s">
        <v>30</v>
      </c>
      <c r="U226">
        <v>1</v>
      </c>
      <c r="X226" s="21">
        <f t="shared" si="21"/>
        <v>1</v>
      </c>
    </row>
    <row r="227" spans="1:24" x14ac:dyDescent="0.25">
      <c r="A227" s="14">
        <f t="shared" si="17"/>
        <v>41712</v>
      </c>
      <c r="C227" s="15">
        <f t="shared" si="18"/>
        <v>41712</v>
      </c>
      <c r="F227" s="24"/>
      <c r="G227" s="24"/>
      <c r="L227" s="26">
        <v>0.70208333333333339</v>
      </c>
      <c r="M227" s="19">
        <f t="shared" si="19"/>
        <v>0.71250000000000002</v>
      </c>
      <c r="N227" s="16">
        <v>15</v>
      </c>
      <c r="O227" s="20">
        <v>48.4</v>
      </c>
      <c r="P227" s="20">
        <f t="shared" si="20"/>
        <v>48</v>
      </c>
      <c r="Q227" s="27" t="s">
        <v>30</v>
      </c>
      <c r="U227">
        <v>1</v>
      </c>
      <c r="X227" s="21">
        <f t="shared" si="21"/>
        <v>1</v>
      </c>
    </row>
    <row r="228" spans="1:24" x14ac:dyDescent="0.25">
      <c r="A228" s="14">
        <f t="shared" si="17"/>
        <v>41712</v>
      </c>
      <c r="C228" s="15">
        <f t="shared" si="18"/>
        <v>41712</v>
      </c>
      <c r="F228" s="24"/>
      <c r="G228" s="24"/>
      <c r="L228" s="26">
        <v>0.85972222222222217</v>
      </c>
      <c r="M228" s="19">
        <f t="shared" si="19"/>
        <v>1.0166666666666666</v>
      </c>
      <c r="N228" s="16">
        <v>226</v>
      </c>
      <c r="O228" s="20">
        <v>25.3</v>
      </c>
      <c r="P228" s="20">
        <f t="shared" si="20"/>
        <v>25</v>
      </c>
      <c r="Q228" s="27" t="s">
        <v>17</v>
      </c>
      <c r="V228">
        <v>1</v>
      </c>
      <c r="X228" s="21">
        <f t="shared" si="21"/>
        <v>1</v>
      </c>
    </row>
    <row r="229" spans="1:24" x14ac:dyDescent="0.25">
      <c r="A229" s="14">
        <f t="shared" si="17"/>
        <v>41713</v>
      </c>
      <c r="B229" s="3">
        <v>41713</v>
      </c>
      <c r="C229" s="15">
        <f t="shared" si="18"/>
        <v>41713</v>
      </c>
      <c r="F229" s="24"/>
      <c r="G229" s="24"/>
      <c r="L229" s="26">
        <v>0.66736111111111107</v>
      </c>
      <c r="M229" s="19">
        <f t="shared" si="19"/>
        <v>0.6875</v>
      </c>
      <c r="N229" s="16">
        <v>29</v>
      </c>
      <c r="O229" s="20">
        <v>35.200000000000003</v>
      </c>
      <c r="P229" s="20">
        <f t="shared" si="20"/>
        <v>35</v>
      </c>
      <c r="Q229" s="27" t="s">
        <v>17</v>
      </c>
      <c r="V229">
        <v>1</v>
      </c>
      <c r="X229" s="21">
        <f t="shared" si="21"/>
        <v>1</v>
      </c>
    </row>
    <row r="230" spans="1:24" x14ac:dyDescent="0.25">
      <c r="A230" s="14">
        <f t="shared" si="17"/>
        <v>41713</v>
      </c>
      <c r="C230" s="15">
        <f t="shared" si="18"/>
        <v>41713</v>
      </c>
      <c r="F230" s="24"/>
      <c r="G230" s="24"/>
      <c r="L230" s="26">
        <v>0.72083333333333333</v>
      </c>
      <c r="M230" s="19">
        <f t="shared" si="19"/>
        <v>0.76805555555555549</v>
      </c>
      <c r="N230" s="16">
        <v>68</v>
      </c>
      <c r="O230" s="20">
        <v>32.200000000000003</v>
      </c>
      <c r="P230" s="20">
        <f t="shared" si="20"/>
        <v>32</v>
      </c>
      <c r="Q230" s="27" t="s">
        <v>27</v>
      </c>
      <c r="T230">
        <v>1</v>
      </c>
      <c r="U230">
        <v>1</v>
      </c>
      <c r="X230" s="21">
        <f t="shared" si="21"/>
        <v>2</v>
      </c>
    </row>
    <row r="231" spans="1:24" x14ac:dyDescent="0.25">
      <c r="A231" s="14">
        <f t="shared" si="17"/>
        <v>41715</v>
      </c>
      <c r="B231" s="3">
        <v>41715</v>
      </c>
      <c r="C231" s="15">
        <f t="shared" si="18"/>
        <v>41715</v>
      </c>
      <c r="F231" s="24"/>
      <c r="G231" s="24"/>
      <c r="L231" s="26">
        <v>0.34027777777777773</v>
      </c>
      <c r="M231" s="19">
        <f t="shared" si="19"/>
        <v>0.3520833333333333</v>
      </c>
      <c r="N231" s="16">
        <v>17</v>
      </c>
      <c r="O231" s="20">
        <v>21.5</v>
      </c>
      <c r="P231" s="20">
        <f t="shared" si="20"/>
        <v>21</v>
      </c>
      <c r="Q231" s="27" t="s">
        <v>25</v>
      </c>
      <c r="R231">
        <v>1</v>
      </c>
      <c r="X231" s="21">
        <f t="shared" si="21"/>
        <v>1</v>
      </c>
    </row>
    <row r="232" spans="1:24" x14ac:dyDescent="0.25">
      <c r="A232" s="14">
        <f t="shared" si="17"/>
        <v>41715</v>
      </c>
      <c r="C232" s="15">
        <f t="shared" si="18"/>
        <v>41715</v>
      </c>
      <c r="F232" s="24"/>
      <c r="G232" s="24"/>
      <c r="L232" s="26">
        <v>0.59027777777777779</v>
      </c>
      <c r="M232" s="19">
        <f t="shared" si="19"/>
        <v>0.63055555555555554</v>
      </c>
      <c r="N232" s="16">
        <v>58</v>
      </c>
      <c r="O232" s="20">
        <v>18.899999999999999</v>
      </c>
      <c r="P232" s="20">
        <f t="shared" si="20"/>
        <v>18</v>
      </c>
      <c r="Q232" s="27" t="s">
        <v>63</v>
      </c>
      <c r="W232">
        <v>1</v>
      </c>
      <c r="X232" s="21">
        <f t="shared" si="21"/>
        <v>1</v>
      </c>
    </row>
    <row r="233" spans="1:24" x14ac:dyDescent="0.25">
      <c r="A233" s="14">
        <f t="shared" si="17"/>
        <v>41715</v>
      </c>
      <c r="C233" s="15">
        <f t="shared" si="18"/>
        <v>41715</v>
      </c>
      <c r="F233" s="24"/>
      <c r="G233" s="24"/>
      <c r="L233" s="26">
        <v>0.66805555555555562</v>
      </c>
      <c r="M233" s="19">
        <f t="shared" si="19"/>
        <v>0.72083333333333344</v>
      </c>
      <c r="N233" s="16">
        <v>76</v>
      </c>
      <c r="O233" s="20">
        <v>29.3</v>
      </c>
      <c r="P233" s="20">
        <f t="shared" si="20"/>
        <v>29</v>
      </c>
      <c r="Q233" s="27" t="s">
        <v>17</v>
      </c>
      <c r="V233">
        <v>1</v>
      </c>
      <c r="X233" s="21">
        <f t="shared" si="21"/>
        <v>1</v>
      </c>
    </row>
    <row r="234" spans="1:24" x14ac:dyDescent="0.25">
      <c r="A234" s="14">
        <f t="shared" si="17"/>
        <v>41715</v>
      </c>
      <c r="C234" s="15">
        <f t="shared" si="18"/>
        <v>41715</v>
      </c>
      <c r="F234" s="24"/>
      <c r="G234" s="24"/>
      <c r="L234" s="26">
        <v>0.78194444444444444</v>
      </c>
      <c r="M234" s="19">
        <f t="shared" si="19"/>
        <v>1.2993055555555557</v>
      </c>
      <c r="N234" s="16">
        <v>745</v>
      </c>
      <c r="O234" s="20">
        <v>31.1</v>
      </c>
      <c r="P234" s="20">
        <f t="shared" si="20"/>
        <v>31</v>
      </c>
      <c r="Q234" s="27" t="s">
        <v>42</v>
      </c>
      <c r="T234">
        <v>1</v>
      </c>
      <c r="X234" s="21">
        <f t="shared" si="21"/>
        <v>1</v>
      </c>
    </row>
    <row r="235" spans="1:24" x14ac:dyDescent="0.25">
      <c r="A235" s="14">
        <f t="shared" si="17"/>
        <v>41716</v>
      </c>
      <c r="B235" s="3">
        <v>41716</v>
      </c>
      <c r="C235" s="15">
        <f t="shared" si="18"/>
        <v>41716</v>
      </c>
      <c r="F235" s="24"/>
      <c r="G235" s="24"/>
      <c r="L235" s="26">
        <v>0.86458333333333337</v>
      </c>
      <c r="M235" s="19">
        <f t="shared" si="19"/>
        <v>0.90902777777777777</v>
      </c>
      <c r="N235" s="16">
        <v>64</v>
      </c>
      <c r="O235" s="20">
        <v>38.1</v>
      </c>
      <c r="P235" s="20">
        <f t="shared" si="20"/>
        <v>38</v>
      </c>
      <c r="Q235" s="27" t="s">
        <v>63</v>
      </c>
      <c r="W235">
        <v>1</v>
      </c>
      <c r="X235" s="21">
        <f t="shared" si="21"/>
        <v>1</v>
      </c>
    </row>
    <row r="236" spans="1:24" x14ac:dyDescent="0.25">
      <c r="A236" s="14">
        <f t="shared" si="17"/>
        <v>41717</v>
      </c>
      <c r="B236" s="3">
        <v>41717</v>
      </c>
      <c r="C236" s="15">
        <f t="shared" si="18"/>
        <v>41717</v>
      </c>
      <c r="F236" s="24"/>
      <c r="G236" s="24"/>
      <c r="L236" s="26">
        <v>0.25972222222222224</v>
      </c>
      <c r="M236" s="19">
        <f t="shared" si="19"/>
        <v>0.28402777777777782</v>
      </c>
      <c r="N236" s="16">
        <v>35</v>
      </c>
      <c r="O236" s="20">
        <v>38.200000000000003</v>
      </c>
      <c r="P236" s="20">
        <f t="shared" si="20"/>
        <v>38</v>
      </c>
      <c r="Q236" s="27" t="s">
        <v>14</v>
      </c>
      <c r="S236">
        <v>1</v>
      </c>
      <c r="X236" s="21">
        <f t="shared" si="21"/>
        <v>1</v>
      </c>
    </row>
    <row r="237" spans="1:24" x14ac:dyDescent="0.25">
      <c r="A237" s="14">
        <f t="shared" si="17"/>
        <v>41717</v>
      </c>
      <c r="C237" s="15">
        <f t="shared" si="18"/>
        <v>41717</v>
      </c>
      <c r="F237" s="24"/>
      <c r="G237" s="24"/>
      <c r="L237" s="26">
        <v>0.26041666666666669</v>
      </c>
      <c r="M237" s="19">
        <f t="shared" si="19"/>
        <v>0.3527777777777778</v>
      </c>
      <c r="N237" s="16">
        <v>133</v>
      </c>
      <c r="O237" s="20">
        <v>47.1</v>
      </c>
      <c r="P237" s="20">
        <f t="shared" si="20"/>
        <v>47</v>
      </c>
      <c r="Q237" s="27" t="s">
        <v>27</v>
      </c>
      <c r="T237">
        <v>1</v>
      </c>
      <c r="U237">
        <v>1</v>
      </c>
      <c r="X237" s="21">
        <f t="shared" si="21"/>
        <v>2</v>
      </c>
    </row>
    <row r="238" spans="1:24" x14ac:dyDescent="0.25">
      <c r="A238" s="14">
        <f t="shared" si="17"/>
        <v>41717</v>
      </c>
      <c r="C238" s="15">
        <f t="shared" si="18"/>
        <v>41717</v>
      </c>
      <c r="F238" s="24"/>
      <c r="G238" s="24"/>
      <c r="L238" s="26">
        <v>0.34027777777777773</v>
      </c>
      <c r="M238" s="19">
        <f t="shared" si="19"/>
        <v>0.44513888888888886</v>
      </c>
      <c r="N238" s="16">
        <v>151</v>
      </c>
      <c r="O238" s="20">
        <v>49.8</v>
      </c>
      <c r="P238" s="20">
        <f t="shared" si="20"/>
        <v>49</v>
      </c>
      <c r="Q238" s="27" t="s">
        <v>27</v>
      </c>
      <c r="T238">
        <v>1</v>
      </c>
      <c r="U238">
        <v>1</v>
      </c>
      <c r="X238" s="21">
        <f t="shared" si="21"/>
        <v>2</v>
      </c>
    </row>
    <row r="239" spans="1:24" x14ac:dyDescent="0.25">
      <c r="A239" s="14">
        <f t="shared" si="17"/>
        <v>41717</v>
      </c>
      <c r="C239" s="15">
        <f t="shared" si="18"/>
        <v>41717</v>
      </c>
      <c r="F239" s="24"/>
      <c r="G239" s="24"/>
      <c r="L239" s="26">
        <v>0.46458333333333335</v>
      </c>
      <c r="M239" s="19">
        <f t="shared" si="19"/>
        <v>0.48749999999999999</v>
      </c>
      <c r="N239" s="16">
        <v>33</v>
      </c>
      <c r="O239" s="20">
        <v>25.3</v>
      </c>
      <c r="P239" s="20">
        <f t="shared" si="20"/>
        <v>25</v>
      </c>
      <c r="Q239" s="27" t="s">
        <v>14</v>
      </c>
      <c r="S239">
        <v>1</v>
      </c>
      <c r="X239" s="21">
        <f t="shared" si="21"/>
        <v>1</v>
      </c>
    </row>
    <row r="240" spans="1:24" x14ac:dyDescent="0.25">
      <c r="A240" s="14">
        <f t="shared" si="17"/>
        <v>41718</v>
      </c>
      <c r="B240" s="3">
        <v>41718</v>
      </c>
      <c r="C240" s="15">
        <f t="shared" si="18"/>
        <v>41718</v>
      </c>
      <c r="F240" s="24">
        <v>0.6875</v>
      </c>
      <c r="G240" s="24">
        <v>0.70833333333333337</v>
      </c>
      <c r="H240" s="25">
        <f t="shared" si="5"/>
        <v>2.083333333333337E-2</v>
      </c>
      <c r="I240">
        <v>32</v>
      </c>
      <c r="J240">
        <v>8</v>
      </c>
      <c r="K240" t="s">
        <v>79</v>
      </c>
      <c r="L240" s="26">
        <v>0.68333333333333324</v>
      </c>
      <c r="M240" s="19">
        <f t="shared" si="19"/>
        <v>0.7006944444444444</v>
      </c>
      <c r="N240" s="16">
        <v>25</v>
      </c>
      <c r="O240" s="20">
        <v>32.200000000000003</v>
      </c>
      <c r="P240" s="20">
        <f t="shared" si="20"/>
        <v>32</v>
      </c>
      <c r="Q240" s="27" t="s">
        <v>80</v>
      </c>
      <c r="R240">
        <v>1</v>
      </c>
      <c r="S240">
        <v>1</v>
      </c>
      <c r="T240">
        <v>1</v>
      </c>
      <c r="U240">
        <v>1</v>
      </c>
      <c r="X240" s="21">
        <f t="shared" si="21"/>
        <v>4</v>
      </c>
    </row>
    <row r="241" spans="1:24" x14ac:dyDescent="0.25">
      <c r="A241" s="14">
        <f t="shared" si="17"/>
        <v>41718</v>
      </c>
      <c r="B241" s="3">
        <v>41718</v>
      </c>
      <c r="C241" s="15">
        <f t="shared" si="18"/>
        <v>41718</v>
      </c>
      <c r="F241" s="24">
        <v>0.70833333333333337</v>
      </c>
      <c r="G241" s="24">
        <v>0.75</v>
      </c>
      <c r="H241" s="25">
        <f t="shared" si="5"/>
        <v>4.166666666666663E-2</v>
      </c>
      <c r="I241">
        <v>38</v>
      </c>
      <c r="J241">
        <v>6</v>
      </c>
      <c r="K241" t="s">
        <v>61</v>
      </c>
      <c r="L241" s="26">
        <v>0.70972222222222225</v>
      </c>
      <c r="M241" s="19">
        <f t="shared" si="19"/>
        <v>0.74513888888888891</v>
      </c>
      <c r="N241" s="16">
        <v>51</v>
      </c>
      <c r="O241" s="20">
        <v>38.200000000000003</v>
      </c>
      <c r="P241" s="20">
        <f t="shared" si="20"/>
        <v>38</v>
      </c>
      <c r="Q241" s="27" t="s">
        <v>41</v>
      </c>
      <c r="S241">
        <v>1</v>
      </c>
      <c r="T241">
        <v>1</v>
      </c>
      <c r="X241" s="21">
        <f t="shared" si="21"/>
        <v>2</v>
      </c>
    </row>
    <row r="242" spans="1:24" x14ac:dyDescent="0.25">
      <c r="A242" s="14">
        <f t="shared" si="17"/>
        <v>41718</v>
      </c>
      <c r="C242" s="15">
        <f t="shared" si="18"/>
        <v>41718</v>
      </c>
      <c r="F242" s="24"/>
      <c r="G242" s="24"/>
      <c r="L242" s="26">
        <v>0.50902777777777775</v>
      </c>
      <c r="M242" s="19">
        <f t="shared" si="19"/>
        <v>0.5215277777777777</v>
      </c>
      <c r="N242" s="16">
        <v>18</v>
      </c>
      <c r="O242" s="20">
        <v>11.1</v>
      </c>
      <c r="P242" s="20">
        <f t="shared" si="20"/>
        <v>11</v>
      </c>
      <c r="Q242" s="27" t="s">
        <v>30</v>
      </c>
      <c r="U242">
        <v>1</v>
      </c>
      <c r="X242" s="21">
        <f t="shared" si="21"/>
        <v>1</v>
      </c>
    </row>
    <row r="243" spans="1:24" x14ac:dyDescent="0.25">
      <c r="A243" s="14">
        <f t="shared" si="17"/>
        <v>41718</v>
      </c>
      <c r="C243" s="15">
        <f t="shared" si="18"/>
        <v>41718</v>
      </c>
      <c r="F243" s="24"/>
      <c r="G243" s="24"/>
      <c r="L243" s="26">
        <v>0.68958333333333333</v>
      </c>
      <c r="M243" s="19">
        <f t="shared" si="19"/>
        <v>0.71180555555555558</v>
      </c>
      <c r="N243" s="16">
        <v>32</v>
      </c>
      <c r="O243" s="20">
        <v>18.2</v>
      </c>
      <c r="P243" s="20">
        <f t="shared" si="20"/>
        <v>18</v>
      </c>
      <c r="Q243" s="27" t="s">
        <v>27</v>
      </c>
      <c r="T243">
        <v>1</v>
      </c>
      <c r="U243">
        <v>1</v>
      </c>
      <c r="X243" s="21">
        <f t="shared" si="21"/>
        <v>2</v>
      </c>
    </row>
    <row r="244" spans="1:24" x14ac:dyDescent="0.25">
      <c r="A244" s="14">
        <f t="shared" si="17"/>
        <v>41718</v>
      </c>
      <c r="C244" s="15">
        <f t="shared" si="18"/>
        <v>41718</v>
      </c>
      <c r="F244" s="24"/>
      <c r="G244" s="24"/>
      <c r="L244" s="26">
        <v>0.70694444444444438</v>
      </c>
      <c r="M244" s="19">
        <f t="shared" si="19"/>
        <v>0.72986111111111107</v>
      </c>
      <c r="N244" s="16">
        <v>33</v>
      </c>
      <c r="O244" s="20">
        <v>36.700000000000003</v>
      </c>
      <c r="P244" s="20">
        <f t="shared" si="20"/>
        <v>36</v>
      </c>
      <c r="Q244" s="27" t="s">
        <v>17</v>
      </c>
      <c r="V244">
        <v>1</v>
      </c>
      <c r="X244" s="21">
        <f t="shared" si="21"/>
        <v>1</v>
      </c>
    </row>
    <row r="245" spans="1:24" x14ac:dyDescent="0.25">
      <c r="A245" s="14">
        <f t="shared" si="17"/>
        <v>41718</v>
      </c>
      <c r="C245" s="15">
        <f t="shared" si="18"/>
        <v>41718</v>
      </c>
      <c r="F245" s="24"/>
      <c r="G245" s="24"/>
      <c r="L245" s="26">
        <v>0.81111111111111101</v>
      </c>
      <c r="M245" s="19">
        <f t="shared" si="19"/>
        <v>0.87152777777777768</v>
      </c>
      <c r="N245" s="16">
        <v>87</v>
      </c>
      <c r="O245" s="20">
        <v>26.3</v>
      </c>
      <c r="P245" s="20">
        <f t="shared" si="20"/>
        <v>26</v>
      </c>
      <c r="Q245" s="27" t="s">
        <v>54</v>
      </c>
      <c r="R245">
        <v>1</v>
      </c>
      <c r="X245" s="21">
        <f t="shared" si="21"/>
        <v>1</v>
      </c>
    </row>
    <row r="246" spans="1:24" x14ac:dyDescent="0.25">
      <c r="A246" s="14">
        <f t="shared" si="17"/>
        <v>41719</v>
      </c>
      <c r="B246" s="3">
        <v>41719</v>
      </c>
      <c r="C246" s="15">
        <f t="shared" si="18"/>
        <v>41719</v>
      </c>
      <c r="F246" s="24">
        <v>0.5</v>
      </c>
      <c r="G246" s="24">
        <v>0.79166666666666663</v>
      </c>
      <c r="H246" s="25">
        <f t="shared" si="5"/>
        <v>0.29166666666666663</v>
      </c>
      <c r="I246">
        <v>38</v>
      </c>
      <c r="J246">
        <v>6</v>
      </c>
      <c r="K246" t="s">
        <v>81</v>
      </c>
      <c r="M246" s="19"/>
      <c r="P246" s="20">
        <f t="shared" si="20"/>
        <v>0</v>
      </c>
      <c r="X246" s="21">
        <f t="shared" si="21"/>
        <v>0</v>
      </c>
    </row>
    <row r="247" spans="1:24" x14ac:dyDescent="0.25">
      <c r="A247" s="14">
        <f t="shared" si="17"/>
        <v>41719</v>
      </c>
      <c r="C247" s="15">
        <f t="shared" si="18"/>
        <v>41719</v>
      </c>
      <c r="F247" s="24"/>
      <c r="G247" s="24"/>
      <c r="L247" s="26">
        <v>0.48472222222222222</v>
      </c>
      <c r="M247" s="19">
        <f t="shared" si="19"/>
        <v>0.69374999999999998</v>
      </c>
      <c r="N247" s="16">
        <v>301</v>
      </c>
      <c r="O247" s="20">
        <v>36.700000000000003</v>
      </c>
      <c r="P247" s="20">
        <f t="shared" si="20"/>
        <v>36</v>
      </c>
      <c r="Q247" s="27" t="s">
        <v>82</v>
      </c>
      <c r="S247">
        <v>1</v>
      </c>
      <c r="T247">
        <v>1</v>
      </c>
      <c r="U247">
        <v>1</v>
      </c>
      <c r="V247">
        <v>1</v>
      </c>
      <c r="X247" s="21">
        <f t="shared" si="21"/>
        <v>4</v>
      </c>
    </row>
    <row r="248" spans="1:24" x14ac:dyDescent="0.25">
      <c r="A248" s="14">
        <f t="shared" si="17"/>
        <v>41719</v>
      </c>
      <c r="C248" s="15">
        <f t="shared" si="18"/>
        <v>41719</v>
      </c>
      <c r="F248" s="24"/>
      <c r="G248" s="24"/>
      <c r="L248" s="26">
        <v>0.50138888888888888</v>
      </c>
      <c r="M248" s="19">
        <f t="shared" si="19"/>
        <v>0.60069444444444442</v>
      </c>
      <c r="N248" s="16">
        <v>143</v>
      </c>
      <c r="O248" s="20">
        <v>38.200000000000003</v>
      </c>
      <c r="P248" s="20">
        <f t="shared" si="20"/>
        <v>38</v>
      </c>
      <c r="Q248" s="27" t="s">
        <v>59</v>
      </c>
      <c r="T248">
        <v>1</v>
      </c>
      <c r="U248">
        <v>1</v>
      </c>
      <c r="V248">
        <v>1</v>
      </c>
      <c r="X248" s="21">
        <f t="shared" si="21"/>
        <v>3</v>
      </c>
    </row>
    <row r="249" spans="1:24" x14ac:dyDescent="0.25">
      <c r="A249" s="14">
        <f t="shared" si="17"/>
        <v>41719</v>
      </c>
      <c r="C249" s="15">
        <f t="shared" si="18"/>
        <v>41719</v>
      </c>
      <c r="F249" s="24"/>
      <c r="G249" s="24"/>
      <c r="L249" s="26">
        <v>0.57916666666666672</v>
      </c>
      <c r="M249" s="19">
        <f t="shared" si="19"/>
        <v>0.60416666666666674</v>
      </c>
      <c r="N249" s="16">
        <v>36</v>
      </c>
      <c r="O249" s="20">
        <v>43.5</v>
      </c>
      <c r="P249" s="20">
        <f t="shared" si="20"/>
        <v>43</v>
      </c>
      <c r="Q249" s="27" t="s">
        <v>41</v>
      </c>
      <c r="S249">
        <v>1</v>
      </c>
      <c r="T249">
        <v>1</v>
      </c>
      <c r="X249" s="21">
        <f t="shared" si="21"/>
        <v>2</v>
      </c>
    </row>
    <row r="250" spans="1:24" x14ac:dyDescent="0.25">
      <c r="A250" s="14">
        <f t="shared" si="17"/>
        <v>41719</v>
      </c>
      <c r="C250" s="15">
        <f t="shared" si="18"/>
        <v>41719</v>
      </c>
      <c r="F250" s="24"/>
      <c r="G250" s="24"/>
      <c r="L250" s="26">
        <v>0.65277777777777779</v>
      </c>
      <c r="M250" s="19">
        <f t="shared" si="19"/>
        <v>0.74375000000000002</v>
      </c>
      <c r="N250" s="16">
        <v>131</v>
      </c>
      <c r="O250" s="20">
        <v>44.5</v>
      </c>
      <c r="P250" s="20">
        <f t="shared" si="20"/>
        <v>44</v>
      </c>
      <c r="Q250" s="27" t="s">
        <v>64</v>
      </c>
      <c r="R250">
        <v>1</v>
      </c>
      <c r="X250" s="21">
        <f t="shared" si="21"/>
        <v>1</v>
      </c>
    </row>
    <row r="251" spans="1:24" x14ac:dyDescent="0.25">
      <c r="A251" s="14">
        <f t="shared" si="17"/>
        <v>41719</v>
      </c>
      <c r="C251" s="15">
        <f t="shared" si="18"/>
        <v>41719</v>
      </c>
      <c r="F251" s="24"/>
      <c r="G251" s="24"/>
      <c r="L251" s="26">
        <v>0.68819444444444444</v>
      </c>
      <c r="M251" s="19">
        <f t="shared" si="19"/>
        <v>0.72222222222222221</v>
      </c>
      <c r="N251" s="16">
        <v>49</v>
      </c>
      <c r="O251" s="20">
        <v>17.399999999999999</v>
      </c>
      <c r="P251" s="20">
        <f t="shared" si="20"/>
        <v>17</v>
      </c>
      <c r="Q251" s="27" t="s">
        <v>30</v>
      </c>
      <c r="U251">
        <v>1</v>
      </c>
      <c r="X251" s="21">
        <f t="shared" si="21"/>
        <v>1</v>
      </c>
    </row>
    <row r="252" spans="1:24" x14ac:dyDescent="0.25">
      <c r="A252" s="14">
        <f t="shared" si="17"/>
        <v>41719</v>
      </c>
      <c r="C252" s="15">
        <f t="shared" si="18"/>
        <v>41719</v>
      </c>
      <c r="F252" s="24"/>
      <c r="G252" s="24"/>
      <c r="L252" s="26">
        <v>0.72152777777777777</v>
      </c>
      <c r="M252" s="19">
        <f t="shared" si="19"/>
        <v>0.73472222222222217</v>
      </c>
      <c r="N252" s="16">
        <v>19</v>
      </c>
      <c r="O252" s="20">
        <v>26.3</v>
      </c>
      <c r="P252" s="20">
        <f t="shared" si="20"/>
        <v>26</v>
      </c>
      <c r="Q252" s="27" t="s">
        <v>30</v>
      </c>
      <c r="U252">
        <v>1</v>
      </c>
      <c r="X252" s="21">
        <f t="shared" si="21"/>
        <v>1</v>
      </c>
    </row>
    <row r="253" spans="1:24" x14ac:dyDescent="0.25">
      <c r="A253" s="14">
        <f t="shared" si="17"/>
        <v>41719</v>
      </c>
      <c r="C253" s="15">
        <f t="shared" si="18"/>
        <v>41719</v>
      </c>
      <c r="F253" s="24"/>
      <c r="G253" s="24"/>
      <c r="L253" s="26">
        <v>0.72638888888888886</v>
      </c>
      <c r="M253" s="19">
        <f t="shared" si="19"/>
        <v>0.73680555555555549</v>
      </c>
      <c r="N253" s="16">
        <v>15</v>
      </c>
      <c r="O253" s="20">
        <v>26.3</v>
      </c>
      <c r="P253" s="20">
        <f t="shared" si="20"/>
        <v>26</v>
      </c>
      <c r="Q253" s="27" t="s">
        <v>30</v>
      </c>
      <c r="U253">
        <v>1</v>
      </c>
      <c r="X253" s="21">
        <f t="shared" si="21"/>
        <v>1</v>
      </c>
    </row>
    <row r="254" spans="1:24" x14ac:dyDescent="0.25">
      <c r="A254" s="14">
        <f t="shared" si="17"/>
        <v>41720</v>
      </c>
      <c r="B254" s="3">
        <v>41720</v>
      </c>
      <c r="C254" s="15">
        <f t="shared" si="18"/>
        <v>41720</v>
      </c>
      <c r="F254" s="24"/>
      <c r="G254" s="24"/>
      <c r="L254" s="26">
        <v>0.80763888888888891</v>
      </c>
      <c r="M254" s="19">
        <f t="shared" si="19"/>
        <v>0.83402777777777781</v>
      </c>
      <c r="N254" s="16">
        <v>38</v>
      </c>
      <c r="O254" s="20">
        <v>31.1</v>
      </c>
      <c r="P254" s="20">
        <f t="shared" si="20"/>
        <v>31</v>
      </c>
      <c r="Q254" s="27" t="s">
        <v>54</v>
      </c>
      <c r="R254">
        <v>1</v>
      </c>
      <c r="X254" s="21">
        <f t="shared" si="21"/>
        <v>1</v>
      </c>
    </row>
    <row r="255" spans="1:24" x14ac:dyDescent="0.25">
      <c r="A255" s="14">
        <f t="shared" si="17"/>
        <v>41721</v>
      </c>
      <c r="B255" s="3">
        <v>41721</v>
      </c>
      <c r="C255" s="15">
        <f t="shared" si="18"/>
        <v>41721</v>
      </c>
      <c r="F255" s="24"/>
      <c r="G255" s="24"/>
      <c r="L255" s="26">
        <v>0.5805555555555556</v>
      </c>
      <c r="M255" s="19">
        <f t="shared" si="19"/>
        <v>0.59513888888888888</v>
      </c>
      <c r="N255" s="16">
        <v>21</v>
      </c>
      <c r="O255" s="20">
        <v>31.1</v>
      </c>
      <c r="P255" s="20">
        <f t="shared" si="20"/>
        <v>31</v>
      </c>
      <c r="Q255" s="27" t="s">
        <v>14</v>
      </c>
      <c r="S255">
        <v>1</v>
      </c>
      <c r="X255" s="21">
        <f t="shared" si="21"/>
        <v>1</v>
      </c>
    </row>
    <row r="256" spans="1:24" x14ac:dyDescent="0.25">
      <c r="A256" s="14">
        <f t="shared" si="17"/>
        <v>41721</v>
      </c>
      <c r="C256" s="15">
        <f t="shared" si="18"/>
        <v>41721</v>
      </c>
      <c r="F256" s="24"/>
      <c r="G256" s="24"/>
      <c r="L256" s="26">
        <v>0.60833333333333328</v>
      </c>
      <c r="M256" s="19">
        <f t="shared" si="19"/>
        <v>0.66388888888888886</v>
      </c>
      <c r="N256" s="16">
        <v>80</v>
      </c>
      <c r="O256" s="20">
        <v>38.1</v>
      </c>
      <c r="P256" s="20">
        <f t="shared" si="20"/>
        <v>38</v>
      </c>
      <c r="Q256" s="27" t="s">
        <v>17</v>
      </c>
      <c r="V256">
        <v>1</v>
      </c>
      <c r="X256" s="21">
        <f t="shared" si="21"/>
        <v>1</v>
      </c>
    </row>
    <row r="257" spans="1:24" x14ac:dyDescent="0.25">
      <c r="A257" s="14">
        <f t="shared" si="17"/>
        <v>41721</v>
      </c>
      <c r="C257" s="15">
        <f t="shared" si="18"/>
        <v>41721</v>
      </c>
      <c r="F257" s="24"/>
      <c r="G257" s="24"/>
      <c r="L257" s="26">
        <v>0.61111111111111105</v>
      </c>
      <c r="M257" s="19">
        <f t="shared" si="19"/>
        <v>0.64513888888888882</v>
      </c>
      <c r="N257" s="16">
        <v>49</v>
      </c>
      <c r="O257" s="28">
        <v>36.9</v>
      </c>
      <c r="P257" s="20">
        <f t="shared" si="20"/>
        <v>36</v>
      </c>
      <c r="Q257" s="27" t="s">
        <v>28</v>
      </c>
      <c r="U257">
        <v>1</v>
      </c>
      <c r="V257">
        <v>1</v>
      </c>
      <c r="X257" s="21">
        <f t="shared" si="21"/>
        <v>2</v>
      </c>
    </row>
    <row r="258" spans="1:24" x14ac:dyDescent="0.25">
      <c r="A258" s="14">
        <f t="shared" si="17"/>
        <v>41721</v>
      </c>
      <c r="C258" s="15">
        <f t="shared" si="18"/>
        <v>41721</v>
      </c>
      <c r="F258" s="24"/>
      <c r="G258" s="24"/>
      <c r="L258" s="26">
        <v>0.72430555555555554</v>
      </c>
      <c r="M258" s="19">
        <f t="shared" si="19"/>
        <v>0.75972222222222219</v>
      </c>
      <c r="N258" s="16">
        <v>51</v>
      </c>
      <c r="O258" s="20">
        <v>26.9</v>
      </c>
      <c r="P258" s="20">
        <f t="shared" si="20"/>
        <v>26</v>
      </c>
      <c r="Q258" s="27" t="s">
        <v>30</v>
      </c>
      <c r="U258">
        <v>1</v>
      </c>
      <c r="X258" s="21">
        <f t="shared" si="21"/>
        <v>1</v>
      </c>
    </row>
    <row r="259" spans="1:24" x14ac:dyDescent="0.25">
      <c r="A259" s="14">
        <f t="shared" si="17"/>
        <v>41721</v>
      </c>
      <c r="C259" s="15">
        <f t="shared" si="18"/>
        <v>41721</v>
      </c>
      <c r="F259" s="24"/>
      <c r="G259" s="24"/>
      <c r="L259" s="26">
        <v>0.80138888888888893</v>
      </c>
      <c r="M259" s="19">
        <f t="shared" si="19"/>
        <v>1.2409722222222221</v>
      </c>
      <c r="N259" s="16">
        <v>633</v>
      </c>
      <c r="O259" s="20">
        <v>16.8</v>
      </c>
      <c r="P259" s="20">
        <f t="shared" si="20"/>
        <v>16</v>
      </c>
      <c r="Q259" s="27" t="s">
        <v>27</v>
      </c>
      <c r="T259">
        <v>1</v>
      </c>
      <c r="U259">
        <v>1</v>
      </c>
      <c r="X259" s="21">
        <f t="shared" si="21"/>
        <v>2</v>
      </c>
    </row>
    <row r="260" spans="1:24" x14ac:dyDescent="0.25">
      <c r="A260" s="14">
        <f t="shared" ref="A260:A323" si="22">C260</f>
        <v>41722</v>
      </c>
      <c r="B260" s="3">
        <v>41722</v>
      </c>
      <c r="C260" s="15">
        <f t="shared" ref="C260:C323" si="23">IF(VALUE(B260),B260,C259)</f>
        <v>41722</v>
      </c>
      <c r="F260" s="24"/>
      <c r="G260" s="24"/>
      <c r="L260" s="26">
        <v>0.5756944444444444</v>
      </c>
      <c r="M260" s="19">
        <f t="shared" ref="M260:M323" si="24">L260+N260/(60*24)</f>
        <v>0.61249999999999993</v>
      </c>
      <c r="N260" s="16">
        <v>53</v>
      </c>
      <c r="O260" s="20">
        <v>39.9</v>
      </c>
      <c r="P260" s="20">
        <f t="shared" ref="P260:P323" si="25">INT(O260)</f>
        <v>39</v>
      </c>
      <c r="Q260" s="27" t="s">
        <v>30</v>
      </c>
      <c r="U260">
        <v>1</v>
      </c>
      <c r="X260" s="21">
        <f t="shared" ref="X260:X323" si="26">SUM(R260:W260)</f>
        <v>1</v>
      </c>
    </row>
    <row r="261" spans="1:24" x14ac:dyDescent="0.25">
      <c r="A261" s="14">
        <f t="shared" si="22"/>
        <v>41722</v>
      </c>
      <c r="C261" s="15">
        <f t="shared" si="23"/>
        <v>41722</v>
      </c>
      <c r="F261" s="24"/>
      <c r="G261" s="24"/>
      <c r="L261" s="26">
        <v>0.63472222222222219</v>
      </c>
      <c r="M261" s="19">
        <f t="shared" si="24"/>
        <v>0.65138888888888891</v>
      </c>
      <c r="N261" s="16">
        <v>24</v>
      </c>
      <c r="O261" s="20">
        <v>26</v>
      </c>
      <c r="P261" s="20">
        <f t="shared" si="25"/>
        <v>26</v>
      </c>
      <c r="Q261" s="27" t="s">
        <v>54</v>
      </c>
      <c r="R261">
        <v>1</v>
      </c>
      <c r="X261" s="21">
        <f t="shared" si="26"/>
        <v>1</v>
      </c>
    </row>
    <row r="262" spans="1:24" x14ac:dyDescent="0.25">
      <c r="A262" s="14">
        <f t="shared" si="22"/>
        <v>41722</v>
      </c>
      <c r="C262" s="15">
        <f t="shared" si="23"/>
        <v>41722</v>
      </c>
      <c r="F262" s="24"/>
      <c r="G262" s="24"/>
      <c r="L262" s="26">
        <v>0.70833333333333337</v>
      </c>
      <c r="M262" s="19">
        <f t="shared" si="24"/>
        <v>0.74791666666666667</v>
      </c>
      <c r="N262" s="16">
        <v>57</v>
      </c>
      <c r="O262" s="20">
        <v>29.8</v>
      </c>
      <c r="P262" s="20">
        <f t="shared" si="25"/>
        <v>29</v>
      </c>
      <c r="Q262" s="27" t="s">
        <v>27</v>
      </c>
      <c r="T262">
        <v>1</v>
      </c>
      <c r="U262">
        <v>1</v>
      </c>
      <c r="X262" s="21">
        <f t="shared" si="26"/>
        <v>2</v>
      </c>
    </row>
    <row r="263" spans="1:24" x14ac:dyDescent="0.25">
      <c r="A263" s="14">
        <f t="shared" si="22"/>
        <v>41723</v>
      </c>
      <c r="B263" s="3">
        <v>41723</v>
      </c>
      <c r="C263" s="15">
        <f t="shared" si="23"/>
        <v>41723</v>
      </c>
      <c r="F263" s="24"/>
      <c r="G263" s="24"/>
      <c r="L263" s="26">
        <v>0.51180555555555551</v>
      </c>
      <c r="M263" s="19">
        <f t="shared" si="24"/>
        <v>0.53749999999999998</v>
      </c>
      <c r="N263" s="16">
        <v>37</v>
      </c>
      <c r="O263" s="20">
        <v>14.2</v>
      </c>
      <c r="P263" s="20">
        <f t="shared" si="25"/>
        <v>14</v>
      </c>
      <c r="Q263" s="27" t="s">
        <v>83</v>
      </c>
      <c r="R263">
        <v>1</v>
      </c>
      <c r="S263">
        <v>1</v>
      </c>
      <c r="X263" s="21">
        <f t="shared" si="26"/>
        <v>2</v>
      </c>
    </row>
    <row r="264" spans="1:24" x14ac:dyDescent="0.25">
      <c r="A264" s="14">
        <f t="shared" si="22"/>
        <v>41723</v>
      </c>
      <c r="C264" s="15">
        <f t="shared" si="23"/>
        <v>41723</v>
      </c>
      <c r="F264" s="24"/>
      <c r="G264" s="24"/>
      <c r="L264" s="26">
        <v>0.61458333333333337</v>
      </c>
      <c r="M264" s="19">
        <f t="shared" si="24"/>
        <v>0.62986111111111109</v>
      </c>
      <c r="N264" s="16">
        <v>22</v>
      </c>
      <c r="O264" s="28">
        <v>34.799999999999997</v>
      </c>
      <c r="P264" s="20">
        <f t="shared" si="25"/>
        <v>34</v>
      </c>
      <c r="Q264" s="27" t="s">
        <v>25</v>
      </c>
      <c r="R264">
        <v>1</v>
      </c>
      <c r="X264" s="21">
        <f t="shared" si="26"/>
        <v>1</v>
      </c>
    </row>
    <row r="265" spans="1:24" x14ac:dyDescent="0.25">
      <c r="A265" s="14">
        <f t="shared" si="22"/>
        <v>41724</v>
      </c>
      <c r="B265" s="3">
        <v>41724</v>
      </c>
      <c r="C265" s="15">
        <f t="shared" si="23"/>
        <v>41724</v>
      </c>
      <c r="F265" s="24"/>
      <c r="G265" s="24"/>
      <c r="L265" s="26">
        <v>0.13958333333333334</v>
      </c>
      <c r="M265" s="19">
        <f t="shared" si="24"/>
        <v>0.31111111111111112</v>
      </c>
      <c r="N265" s="16">
        <v>247</v>
      </c>
      <c r="O265" s="20">
        <v>25.7</v>
      </c>
      <c r="P265" s="20">
        <f t="shared" si="25"/>
        <v>25</v>
      </c>
      <c r="Q265" s="27" t="s">
        <v>67</v>
      </c>
      <c r="W265">
        <v>5</v>
      </c>
      <c r="X265" s="21">
        <f t="shared" si="26"/>
        <v>5</v>
      </c>
    </row>
    <row r="266" spans="1:24" x14ac:dyDescent="0.25">
      <c r="A266" s="14">
        <f t="shared" si="22"/>
        <v>41725</v>
      </c>
      <c r="B266" s="3">
        <v>41725</v>
      </c>
      <c r="C266" s="15">
        <f t="shared" si="23"/>
        <v>41725</v>
      </c>
      <c r="F266" s="24"/>
      <c r="G266" s="24"/>
      <c r="L266" s="26">
        <v>0.34583333333333338</v>
      </c>
      <c r="M266" s="19">
        <f t="shared" si="24"/>
        <v>0.35694444444444451</v>
      </c>
      <c r="N266" s="16">
        <v>16</v>
      </c>
      <c r="O266" s="20">
        <v>35.200000000000003</v>
      </c>
      <c r="P266" s="20">
        <f t="shared" si="25"/>
        <v>35</v>
      </c>
      <c r="Q266" s="27" t="s">
        <v>17</v>
      </c>
      <c r="V266">
        <v>1</v>
      </c>
      <c r="X266" s="21">
        <f t="shared" si="26"/>
        <v>1</v>
      </c>
    </row>
    <row r="267" spans="1:24" x14ac:dyDescent="0.25">
      <c r="A267" s="14">
        <f t="shared" si="22"/>
        <v>41725</v>
      </c>
      <c r="C267" s="15">
        <f t="shared" si="23"/>
        <v>41725</v>
      </c>
      <c r="F267" s="24"/>
      <c r="G267" s="24"/>
      <c r="L267" s="26">
        <v>0.7368055555555556</v>
      </c>
      <c r="M267" s="19">
        <f t="shared" si="24"/>
        <v>0.77777777777777779</v>
      </c>
      <c r="N267" s="16">
        <v>59</v>
      </c>
      <c r="O267" s="20">
        <v>27.4</v>
      </c>
      <c r="P267" s="20">
        <f t="shared" si="25"/>
        <v>27</v>
      </c>
      <c r="Q267" s="27" t="s">
        <v>34</v>
      </c>
      <c r="R267">
        <v>1</v>
      </c>
      <c r="S267">
        <v>1</v>
      </c>
      <c r="X267" s="21">
        <f t="shared" si="26"/>
        <v>2</v>
      </c>
    </row>
    <row r="268" spans="1:24" x14ac:dyDescent="0.25">
      <c r="A268" s="14">
        <f t="shared" si="22"/>
        <v>41727</v>
      </c>
      <c r="B268" s="3">
        <v>41727</v>
      </c>
      <c r="C268" s="15">
        <f t="shared" si="23"/>
        <v>41727</v>
      </c>
      <c r="F268" s="24"/>
      <c r="G268" s="24"/>
      <c r="L268" s="26">
        <v>0.66875000000000007</v>
      </c>
      <c r="M268" s="19">
        <f t="shared" si="24"/>
        <v>0.70902777777777781</v>
      </c>
      <c r="N268" s="16">
        <v>58</v>
      </c>
      <c r="O268" s="28">
        <v>35.200000000000003</v>
      </c>
      <c r="P268" s="20">
        <f t="shared" si="25"/>
        <v>35</v>
      </c>
      <c r="Q268" s="27" t="s">
        <v>30</v>
      </c>
      <c r="U268">
        <v>1</v>
      </c>
      <c r="X268" s="21">
        <f t="shared" si="26"/>
        <v>1</v>
      </c>
    </row>
    <row r="269" spans="1:24" x14ac:dyDescent="0.25">
      <c r="A269" s="14">
        <f t="shared" si="22"/>
        <v>41727</v>
      </c>
      <c r="C269" s="15">
        <f t="shared" si="23"/>
        <v>41727</v>
      </c>
      <c r="F269" s="24"/>
      <c r="G269" s="24"/>
      <c r="L269" s="26">
        <v>0.97291666666666676</v>
      </c>
      <c r="M269" s="19">
        <f t="shared" si="24"/>
        <v>1.1763888888888889</v>
      </c>
      <c r="N269" s="16">
        <v>293</v>
      </c>
      <c r="O269" s="20">
        <v>4.0999999999999996</v>
      </c>
      <c r="P269" s="20">
        <f t="shared" si="25"/>
        <v>4</v>
      </c>
      <c r="Q269" s="27" t="s">
        <v>60</v>
      </c>
      <c r="U269">
        <v>1</v>
      </c>
      <c r="X269" s="21">
        <f t="shared" si="26"/>
        <v>1</v>
      </c>
    </row>
    <row r="270" spans="1:24" x14ac:dyDescent="0.25">
      <c r="A270" s="14">
        <f t="shared" si="22"/>
        <v>41728</v>
      </c>
      <c r="B270" s="3">
        <v>41728</v>
      </c>
      <c r="C270" s="15">
        <f t="shared" si="23"/>
        <v>41728</v>
      </c>
      <c r="F270" s="24"/>
      <c r="G270" s="24"/>
      <c r="L270" s="26">
        <v>0.46319444444444446</v>
      </c>
      <c r="M270" s="19">
        <f t="shared" si="24"/>
        <v>0.47847222222222224</v>
      </c>
      <c r="N270" s="16">
        <v>22</v>
      </c>
      <c r="O270" s="20">
        <v>25.3</v>
      </c>
      <c r="P270" s="20">
        <f t="shared" si="25"/>
        <v>25</v>
      </c>
      <c r="Q270" s="27" t="s">
        <v>30</v>
      </c>
      <c r="U270">
        <v>1</v>
      </c>
      <c r="X270" s="21">
        <f t="shared" si="26"/>
        <v>1</v>
      </c>
    </row>
    <row r="271" spans="1:24" x14ac:dyDescent="0.25">
      <c r="A271" s="14">
        <f t="shared" si="22"/>
        <v>41728</v>
      </c>
      <c r="C271" s="15">
        <f t="shared" si="23"/>
        <v>41728</v>
      </c>
      <c r="F271" s="24"/>
      <c r="G271" s="24"/>
      <c r="L271" s="26">
        <v>0.68680555555555556</v>
      </c>
      <c r="M271" s="19">
        <f t="shared" si="24"/>
        <v>0.70833333333333337</v>
      </c>
      <c r="N271" s="16">
        <v>31</v>
      </c>
      <c r="O271" s="20">
        <v>23.2</v>
      </c>
      <c r="P271" s="20">
        <f t="shared" si="25"/>
        <v>23</v>
      </c>
      <c r="Q271" s="27" t="s">
        <v>54</v>
      </c>
      <c r="R271">
        <v>1</v>
      </c>
      <c r="X271" s="21">
        <f t="shared" si="26"/>
        <v>1</v>
      </c>
    </row>
    <row r="272" spans="1:24" x14ac:dyDescent="0.25">
      <c r="A272" s="14">
        <f t="shared" si="22"/>
        <v>41728</v>
      </c>
      <c r="C272" s="15">
        <f t="shared" si="23"/>
        <v>41728</v>
      </c>
      <c r="F272" s="24"/>
      <c r="G272" s="24"/>
      <c r="L272" s="26">
        <v>0.76527777777777783</v>
      </c>
      <c r="M272" s="19">
        <f t="shared" si="24"/>
        <v>0.77569444444444446</v>
      </c>
      <c r="N272" s="16">
        <v>15</v>
      </c>
      <c r="O272" s="20">
        <v>18.899999999999999</v>
      </c>
      <c r="P272" s="20">
        <f t="shared" si="25"/>
        <v>18</v>
      </c>
      <c r="Q272" s="27" t="s">
        <v>84</v>
      </c>
      <c r="R272">
        <v>1</v>
      </c>
      <c r="U272">
        <v>1</v>
      </c>
      <c r="X272" s="21">
        <f t="shared" si="26"/>
        <v>2</v>
      </c>
    </row>
    <row r="273" spans="1:27" x14ac:dyDescent="0.25">
      <c r="A273" s="14">
        <f t="shared" si="22"/>
        <v>41729</v>
      </c>
      <c r="B273" s="3">
        <v>41729</v>
      </c>
      <c r="C273" s="15">
        <f t="shared" si="23"/>
        <v>41729</v>
      </c>
      <c r="F273" s="24"/>
      <c r="G273" s="24"/>
      <c r="L273" s="26">
        <v>0.38055555555555554</v>
      </c>
      <c r="M273" s="19">
        <f t="shared" si="24"/>
        <v>0.39097222222222222</v>
      </c>
      <c r="N273" s="16">
        <v>15</v>
      </c>
      <c r="O273" s="20">
        <v>26.3</v>
      </c>
      <c r="P273" s="20">
        <f t="shared" si="25"/>
        <v>26</v>
      </c>
      <c r="Q273" s="27" t="s">
        <v>30</v>
      </c>
      <c r="U273">
        <v>1</v>
      </c>
      <c r="X273" s="21">
        <f t="shared" si="26"/>
        <v>1</v>
      </c>
    </row>
    <row r="274" spans="1:27" x14ac:dyDescent="0.25">
      <c r="A274" s="14">
        <f t="shared" si="22"/>
        <v>41729</v>
      </c>
      <c r="C274" s="15">
        <f t="shared" si="23"/>
        <v>41729</v>
      </c>
      <c r="F274" s="24"/>
      <c r="G274" s="24"/>
      <c r="L274" s="26">
        <v>0.47847222222222219</v>
      </c>
      <c r="M274" s="19">
        <f t="shared" si="24"/>
        <v>0.49027777777777776</v>
      </c>
      <c r="N274" s="16">
        <v>17</v>
      </c>
      <c r="O274" s="20">
        <v>29.3</v>
      </c>
      <c r="P274" s="20">
        <f t="shared" si="25"/>
        <v>29</v>
      </c>
      <c r="Q274" s="27" t="s">
        <v>41</v>
      </c>
      <c r="S274">
        <v>1</v>
      </c>
      <c r="T274">
        <v>1</v>
      </c>
      <c r="X274" s="21">
        <f t="shared" si="26"/>
        <v>2</v>
      </c>
    </row>
    <row r="275" spans="1:27" x14ac:dyDescent="0.25">
      <c r="A275" s="14">
        <f t="shared" si="22"/>
        <v>41729</v>
      </c>
      <c r="C275" s="15">
        <f t="shared" si="23"/>
        <v>41729</v>
      </c>
      <c r="F275" s="24"/>
      <c r="G275" s="24"/>
      <c r="L275" s="26">
        <v>0.48333333333333334</v>
      </c>
      <c r="M275" s="19">
        <f t="shared" si="24"/>
        <v>0.5</v>
      </c>
      <c r="N275" s="16">
        <v>24</v>
      </c>
      <c r="O275" s="20">
        <v>41.9</v>
      </c>
      <c r="P275" s="20">
        <f t="shared" si="25"/>
        <v>41</v>
      </c>
      <c r="Q275" s="27" t="s">
        <v>14</v>
      </c>
      <c r="S275">
        <v>1</v>
      </c>
      <c r="X275" s="21">
        <f t="shared" si="26"/>
        <v>1</v>
      </c>
    </row>
    <row r="276" spans="1:27" x14ac:dyDescent="0.25">
      <c r="A276" s="14">
        <f t="shared" si="22"/>
        <v>41729</v>
      </c>
      <c r="C276" s="15">
        <f t="shared" si="23"/>
        <v>41729</v>
      </c>
      <c r="F276" s="24"/>
      <c r="G276" s="24"/>
      <c r="L276" s="26">
        <v>0.62986111111111109</v>
      </c>
      <c r="M276" s="19">
        <f t="shared" si="24"/>
        <v>0.64652777777777781</v>
      </c>
      <c r="N276" s="16">
        <v>24</v>
      </c>
      <c r="O276" s="20">
        <v>16</v>
      </c>
      <c r="P276" s="20">
        <f t="shared" si="25"/>
        <v>16</v>
      </c>
      <c r="Q276" s="27" t="s">
        <v>63</v>
      </c>
      <c r="W276">
        <v>1</v>
      </c>
      <c r="X276" s="21">
        <f t="shared" si="26"/>
        <v>1</v>
      </c>
    </row>
    <row r="277" spans="1:27" x14ac:dyDescent="0.25">
      <c r="A277" s="14">
        <f t="shared" si="22"/>
        <v>41730</v>
      </c>
      <c r="B277" s="3">
        <v>41730</v>
      </c>
      <c r="C277" s="15">
        <f t="shared" si="23"/>
        <v>41730</v>
      </c>
      <c r="F277" s="24"/>
      <c r="G277" s="24"/>
      <c r="L277" s="26">
        <v>5.2083333333333336E-2</v>
      </c>
      <c r="M277" s="19">
        <f t="shared" si="24"/>
        <v>0.25624999999999998</v>
      </c>
      <c r="N277" s="16">
        <v>294</v>
      </c>
      <c r="O277" s="20">
        <v>25.7</v>
      </c>
      <c r="P277" s="20">
        <f t="shared" si="25"/>
        <v>25</v>
      </c>
      <c r="Q277" s="27" t="s">
        <v>67</v>
      </c>
      <c r="W277">
        <v>5</v>
      </c>
      <c r="X277" s="21">
        <f t="shared" si="26"/>
        <v>5</v>
      </c>
    </row>
    <row r="278" spans="1:27" x14ac:dyDescent="0.25">
      <c r="A278" s="14">
        <f t="shared" si="22"/>
        <v>41730</v>
      </c>
      <c r="C278" s="15">
        <f t="shared" si="23"/>
        <v>41730</v>
      </c>
      <c r="F278" s="24"/>
      <c r="G278" s="24"/>
      <c r="L278" s="26">
        <v>0.32083333333333336</v>
      </c>
      <c r="M278" s="19">
        <f t="shared" si="24"/>
        <v>0.33402777777777781</v>
      </c>
      <c r="N278" s="16">
        <v>19</v>
      </c>
      <c r="O278" s="20">
        <v>27.4</v>
      </c>
      <c r="P278" s="20">
        <f t="shared" si="25"/>
        <v>27</v>
      </c>
      <c r="Q278" s="27" t="s">
        <v>25</v>
      </c>
      <c r="R278">
        <v>1</v>
      </c>
      <c r="X278" s="21">
        <f t="shared" si="26"/>
        <v>1</v>
      </c>
    </row>
    <row r="279" spans="1:27" x14ac:dyDescent="0.25">
      <c r="A279" s="14">
        <f t="shared" si="22"/>
        <v>41730</v>
      </c>
      <c r="C279" s="15">
        <f t="shared" si="23"/>
        <v>41730</v>
      </c>
      <c r="F279" s="24"/>
      <c r="G279" s="24"/>
      <c r="L279" s="26">
        <v>0.65763888888888888</v>
      </c>
      <c r="M279" s="19">
        <f t="shared" si="24"/>
        <v>0.68680555555555556</v>
      </c>
      <c r="N279" s="16">
        <v>42</v>
      </c>
      <c r="O279" s="20">
        <v>43.9</v>
      </c>
      <c r="P279" s="20">
        <f t="shared" si="25"/>
        <v>43</v>
      </c>
      <c r="Q279" s="27" t="s">
        <v>42</v>
      </c>
      <c r="T279">
        <v>1</v>
      </c>
      <c r="X279" s="21">
        <f t="shared" si="26"/>
        <v>1</v>
      </c>
    </row>
    <row r="280" spans="1:27" x14ac:dyDescent="0.25">
      <c r="A280" s="14">
        <f t="shared" si="22"/>
        <v>41731</v>
      </c>
      <c r="B280" s="3">
        <v>41731</v>
      </c>
      <c r="C280" s="15">
        <f t="shared" si="23"/>
        <v>41731</v>
      </c>
      <c r="F280" s="24"/>
      <c r="G280" s="24"/>
      <c r="L280" s="26">
        <v>0.3659722222222222</v>
      </c>
      <c r="M280" s="19">
        <f t="shared" si="24"/>
        <v>0.48402777777777772</v>
      </c>
      <c r="N280" s="16">
        <v>170</v>
      </c>
      <c r="O280" s="20">
        <v>30.1</v>
      </c>
      <c r="P280" s="20">
        <f t="shared" si="25"/>
        <v>30</v>
      </c>
      <c r="Q280" s="27" t="s">
        <v>42</v>
      </c>
      <c r="T280">
        <v>1</v>
      </c>
      <c r="X280" s="21">
        <f t="shared" si="26"/>
        <v>1</v>
      </c>
    </row>
    <row r="281" spans="1:27" x14ac:dyDescent="0.25">
      <c r="A281" s="14">
        <f t="shared" si="22"/>
        <v>41731</v>
      </c>
      <c r="C281" s="15">
        <f t="shared" si="23"/>
        <v>41731</v>
      </c>
      <c r="F281" s="24"/>
      <c r="G281" s="24"/>
      <c r="L281" s="26">
        <v>0.66111111111111109</v>
      </c>
      <c r="M281" s="19">
        <f t="shared" si="24"/>
        <v>0.68194444444444446</v>
      </c>
      <c r="N281" s="16">
        <v>30</v>
      </c>
      <c r="O281" s="20">
        <v>18.899999999999999</v>
      </c>
      <c r="P281" s="20">
        <f t="shared" si="25"/>
        <v>18</v>
      </c>
      <c r="Q281" s="27" t="s">
        <v>25</v>
      </c>
      <c r="R281">
        <v>1</v>
      </c>
      <c r="X281" s="21">
        <f t="shared" si="26"/>
        <v>1</v>
      </c>
    </row>
    <row r="282" spans="1:27" x14ac:dyDescent="0.25">
      <c r="A282" s="14">
        <f t="shared" si="22"/>
        <v>41732</v>
      </c>
      <c r="B282" s="3">
        <v>41732</v>
      </c>
      <c r="C282" s="15">
        <f t="shared" si="23"/>
        <v>41732</v>
      </c>
      <c r="F282" s="24">
        <v>0.45833333333333331</v>
      </c>
      <c r="G282" s="24">
        <v>0.58333333333333337</v>
      </c>
      <c r="H282" s="25">
        <f t="shared" si="5"/>
        <v>0.12500000000000006</v>
      </c>
      <c r="K282" t="s">
        <v>85</v>
      </c>
      <c r="L282" s="28" t="s">
        <v>44</v>
      </c>
      <c r="M282" s="19"/>
      <c r="P282" s="20">
        <f t="shared" si="25"/>
        <v>0</v>
      </c>
      <c r="X282" s="21">
        <f t="shared" si="26"/>
        <v>0</v>
      </c>
    </row>
    <row r="283" spans="1:27" x14ac:dyDescent="0.25">
      <c r="A283" s="14">
        <f t="shared" si="22"/>
        <v>41732</v>
      </c>
      <c r="C283" s="15">
        <f t="shared" si="23"/>
        <v>41732</v>
      </c>
      <c r="F283" s="24"/>
      <c r="G283" s="24"/>
      <c r="L283" s="26">
        <v>0.4152777777777778</v>
      </c>
      <c r="M283" s="19">
        <f t="shared" si="24"/>
        <v>0.42777777777777781</v>
      </c>
      <c r="N283" s="16">
        <v>18</v>
      </c>
      <c r="O283" s="20">
        <v>36.700000000000003</v>
      </c>
      <c r="P283" s="20">
        <f t="shared" si="25"/>
        <v>36</v>
      </c>
      <c r="Q283" s="27" t="s">
        <v>30</v>
      </c>
      <c r="U283">
        <v>1</v>
      </c>
      <c r="X283" s="21">
        <f t="shared" si="26"/>
        <v>1</v>
      </c>
    </row>
    <row r="284" spans="1:27" x14ac:dyDescent="0.25">
      <c r="A284" s="14">
        <f t="shared" si="22"/>
        <v>41733</v>
      </c>
      <c r="B284" s="3">
        <v>41733</v>
      </c>
      <c r="C284" s="15">
        <f t="shared" si="23"/>
        <v>41733</v>
      </c>
      <c r="F284" s="24">
        <v>0.72916666666666663</v>
      </c>
      <c r="G284" s="24">
        <v>0.75</v>
      </c>
      <c r="H284" s="25">
        <f t="shared" si="5"/>
        <v>2.083333333333337E-2</v>
      </c>
      <c r="I284">
        <v>33</v>
      </c>
      <c r="J284">
        <v>6</v>
      </c>
      <c r="K284" t="s">
        <v>46</v>
      </c>
      <c r="L284" s="26">
        <v>0.72569444444444453</v>
      </c>
      <c r="M284" s="19">
        <f t="shared" si="24"/>
        <v>0.72708333333333341</v>
      </c>
      <c r="N284" s="16">
        <v>2</v>
      </c>
      <c r="O284" s="20">
        <v>33.200000000000003</v>
      </c>
      <c r="P284" s="20">
        <f t="shared" si="25"/>
        <v>33</v>
      </c>
      <c r="X284" s="21">
        <f t="shared" si="26"/>
        <v>0</v>
      </c>
      <c r="AA284" s="27" t="s">
        <v>86</v>
      </c>
    </row>
    <row r="285" spans="1:27" x14ac:dyDescent="0.25">
      <c r="A285" s="14">
        <f t="shared" si="22"/>
        <v>41733</v>
      </c>
      <c r="C285" s="15">
        <f t="shared" si="23"/>
        <v>41733</v>
      </c>
      <c r="F285" s="24"/>
      <c r="G285" s="24"/>
      <c r="L285" s="26">
        <v>0.53472222222222221</v>
      </c>
      <c r="M285" s="19">
        <f t="shared" si="24"/>
        <v>0.54791666666666661</v>
      </c>
      <c r="N285" s="16">
        <v>19</v>
      </c>
      <c r="O285" s="20">
        <v>31.1</v>
      </c>
      <c r="P285" s="20">
        <f t="shared" si="25"/>
        <v>31</v>
      </c>
      <c r="Q285" s="27" t="s">
        <v>54</v>
      </c>
      <c r="R285">
        <v>1</v>
      </c>
      <c r="X285" s="21">
        <f t="shared" si="26"/>
        <v>1</v>
      </c>
    </row>
    <row r="286" spans="1:27" x14ac:dyDescent="0.25">
      <c r="A286" s="14">
        <f t="shared" si="22"/>
        <v>41733</v>
      </c>
      <c r="C286" s="15">
        <f t="shared" si="23"/>
        <v>41733</v>
      </c>
      <c r="F286" s="24"/>
      <c r="G286" s="24"/>
      <c r="L286" s="26">
        <v>0.74861111111111101</v>
      </c>
      <c r="M286" s="19">
        <f t="shared" si="24"/>
        <v>0.77569444444444435</v>
      </c>
      <c r="N286" s="16">
        <v>39</v>
      </c>
      <c r="O286" s="20">
        <v>28.5</v>
      </c>
      <c r="P286" s="20">
        <f t="shared" si="25"/>
        <v>28</v>
      </c>
      <c r="Q286" s="27" t="s">
        <v>54</v>
      </c>
      <c r="R286">
        <v>1</v>
      </c>
      <c r="X286" s="21">
        <f t="shared" si="26"/>
        <v>1</v>
      </c>
    </row>
    <row r="287" spans="1:27" x14ac:dyDescent="0.25">
      <c r="A287" s="14">
        <f t="shared" si="22"/>
        <v>41734</v>
      </c>
      <c r="B287" s="3">
        <v>41734</v>
      </c>
      <c r="C287" s="15">
        <f t="shared" si="23"/>
        <v>41734</v>
      </c>
      <c r="F287" s="24"/>
      <c r="G287" s="24"/>
      <c r="L287" s="26">
        <v>0.77569444444444446</v>
      </c>
      <c r="M287" s="19">
        <f t="shared" si="24"/>
        <v>0.79097222222222219</v>
      </c>
      <c r="N287" s="16">
        <v>22</v>
      </c>
      <c r="O287" s="20">
        <v>29.3</v>
      </c>
      <c r="P287" s="20">
        <f t="shared" si="25"/>
        <v>29</v>
      </c>
      <c r="Q287" s="27" t="s">
        <v>34</v>
      </c>
      <c r="R287">
        <v>1</v>
      </c>
      <c r="S287">
        <v>1</v>
      </c>
      <c r="X287" s="21">
        <f t="shared" si="26"/>
        <v>2</v>
      </c>
    </row>
    <row r="288" spans="1:27" x14ac:dyDescent="0.25">
      <c r="A288" s="14">
        <f t="shared" si="22"/>
        <v>41735</v>
      </c>
      <c r="B288" s="3">
        <v>41735</v>
      </c>
      <c r="C288" s="15">
        <f t="shared" si="23"/>
        <v>41735</v>
      </c>
      <c r="F288" s="24"/>
      <c r="G288" s="24"/>
      <c r="L288" s="26">
        <v>0.36527777777777781</v>
      </c>
      <c r="M288" s="19">
        <f t="shared" si="24"/>
        <v>0.38263888888888892</v>
      </c>
      <c r="N288" s="16">
        <v>25</v>
      </c>
      <c r="O288" s="20">
        <v>49.8</v>
      </c>
      <c r="P288" s="20">
        <f t="shared" si="25"/>
        <v>49</v>
      </c>
      <c r="Q288" s="27" t="s">
        <v>54</v>
      </c>
      <c r="R288">
        <v>1</v>
      </c>
      <c r="X288" s="21">
        <f t="shared" si="26"/>
        <v>1</v>
      </c>
    </row>
    <row r="289" spans="1:24" x14ac:dyDescent="0.25">
      <c r="A289" s="14">
        <f t="shared" si="22"/>
        <v>41735</v>
      </c>
      <c r="C289" s="15">
        <f t="shared" si="23"/>
        <v>41735</v>
      </c>
      <c r="F289" s="24"/>
      <c r="G289" s="24"/>
      <c r="L289" s="26">
        <v>0.53541666666666665</v>
      </c>
      <c r="M289" s="19">
        <f t="shared" si="24"/>
        <v>0.54791666666666661</v>
      </c>
      <c r="N289" s="16">
        <v>18</v>
      </c>
      <c r="O289" s="20">
        <v>34.200000000000003</v>
      </c>
      <c r="P289" s="20">
        <f t="shared" si="25"/>
        <v>34</v>
      </c>
      <c r="Q289" s="27" t="s">
        <v>42</v>
      </c>
      <c r="T289">
        <v>1</v>
      </c>
      <c r="X289" s="21">
        <f t="shared" si="26"/>
        <v>1</v>
      </c>
    </row>
    <row r="290" spans="1:24" x14ac:dyDescent="0.25">
      <c r="A290" s="14">
        <f t="shared" si="22"/>
        <v>41735</v>
      </c>
      <c r="C290" s="15">
        <f t="shared" si="23"/>
        <v>41735</v>
      </c>
      <c r="F290" s="24"/>
      <c r="G290" s="24"/>
      <c r="L290" s="26">
        <v>0.8979166666666667</v>
      </c>
      <c r="M290" s="19">
        <f t="shared" si="24"/>
        <v>1.0083333333333333</v>
      </c>
      <c r="N290" s="16">
        <v>159</v>
      </c>
      <c r="O290" s="20">
        <v>6</v>
      </c>
      <c r="P290" s="20">
        <f t="shared" si="25"/>
        <v>6</v>
      </c>
      <c r="Q290" s="27" t="s">
        <v>14</v>
      </c>
      <c r="S290">
        <v>1</v>
      </c>
      <c r="X290" s="21">
        <f t="shared" si="26"/>
        <v>1</v>
      </c>
    </row>
    <row r="291" spans="1:24" x14ac:dyDescent="0.25">
      <c r="A291" s="14">
        <f t="shared" si="22"/>
        <v>41736</v>
      </c>
      <c r="B291" s="3">
        <v>41736</v>
      </c>
      <c r="C291" s="15">
        <f t="shared" si="23"/>
        <v>41736</v>
      </c>
      <c r="F291" s="24">
        <v>0.3125</v>
      </c>
      <c r="G291" s="24">
        <v>0.33333333333333331</v>
      </c>
      <c r="H291" s="25">
        <f t="shared" si="5"/>
        <v>2.0833333333333315E-2</v>
      </c>
      <c r="I291">
        <v>38</v>
      </c>
      <c r="J291">
        <v>5</v>
      </c>
      <c r="K291" t="s">
        <v>87</v>
      </c>
      <c r="L291" s="26">
        <v>0.30277777777777776</v>
      </c>
      <c r="M291" s="19">
        <f t="shared" si="24"/>
        <v>0.32152777777777775</v>
      </c>
      <c r="N291" s="16">
        <v>27</v>
      </c>
      <c r="O291" s="20">
        <v>36.700000000000003</v>
      </c>
      <c r="P291" s="20">
        <f t="shared" si="25"/>
        <v>36</v>
      </c>
      <c r="Q291" s="27" t="s">
        <v>34</v>
      </c>
      <c r="R291">
        <v>1</v>
      </c>
      <c r="S291">
        <v>1</v>
      </c>
      <c r="X291" s="21">
        <f t="shared" si="26"/>
        <v>2</v>
      </c>
    </row>
    <row r="292" spans="1:24" x14ac:dyDescent="0.25">
      <c r="A292" s="14">
        <f t="shared" si="22"/>
        <v>41736</v>
      </c>
      <c r="C292" s="15">
        <f t="shared" si="23"/>
        <v>41736</v>
      </c>
      <c r="F292" s="24"/>
      <c r="G292" s="24"/>
      <c r="L292" s="26">
        <v>0.22847222222222222</v>
      </c>
      <c r="M292" s="19">
        <f t="shared" si="24"/>
        <v>0.27083333333333331</v>
      </c>
      <c r="N292" s="16">
        <v>61</v>
      </c>
      <c r="O292" s="20">
        <v>48.4</v>
      </c>
      <c r="P292" s="20">
        <f t="shared" si="25"/>
        <v>48</v>
      </c>
      <c r="Q292" s="27" t="s">
        <v>30</v>
      </c>
      <c r="U292">
        <v>1</v>
      </c>
      <c r="X292" s="21">
        <f t="shared" si="26"/>
        <v>1</v>
      </c>
    </row>
    <row r="293" spans="1:24" x14ac:dyDescent="0.25">
      <c r="A293" s="14">
        <f t="shared" si="22"/>
        <v>41736</v>
      </c>
      <c r="C293" s="15">
        <f t="shared" si="23"/>
        <v>41736</v>
      </c>
      <c r="F293" s="24"/>
      <c r="G293" s="24"/>
      <c r="L293" s="26">
        <v>0.24722222222222223</v>
      </c>
      <c r="M293" s="19">
        <f t="shared" si="24"/>
        <v>0.28472222222222221</v>
      </c>
      <c r="N293" s="16">
        <v>54</v>
      </c>
      <c r="O293" s="20">
        <v>48.4</v>
      </c>
      <c r="P293" s="20">
        <f t="shared" si="25"/>
        <v>48</v>
      </c>
      <c r="Q293" s="27" t="s">
        <v>30</v>
      </c>
      <c r="U293">
        <v>1</v>
      </c>
      <c r="X293" s="21">
        <f t="shared" si="26"/>
        <v>1</v>
      </c>
    </row>
    <row r="294" spans="1:24" x14ac:dyDescent="0.25">
      <c r="A294" s="14">
        <f t="shared" si="22"/>
        <v>41736</v>
      </c>
      <c r="C294" s="15">
        <f t="shared" si="23"/>
        <v>41736</v>
      </c>
      <c r="F294" s="24"/>
      <c r="G294" s="24"/>
      <c r="L294" s="26">
        <v>0.28888888888888892</v>
      </c>
      <c r="M294" s="19">
        <f t="shared" si="24"/>
        <v>0.30208333333333337</v>
      </c>
      <c r="N294" s="16">
        <v>19</v>
      </c>
      <c r="O294" s="20">
        <v>31.1</v>
      </c>
      <c r="P294" s="20">
        <f t="shared" si="25"/>
        <v>31</v>
      </c>
      <c r="Q294" s="27" t="s">
        <v>30</v>
      </c>
      <c r="U294">
        <v>1</v>
      </c>
      <c r="X294" s="21">
        <f t="shared" si="26"/>
        <v>1</v>
      </c>
    </row>
    <row r="295" spans="1:24" x14ac:dyDescent="0.25">
      <c r="A295" s="14">
        <f t="shared" si="22"/>
        <v>41736</v>
      </c>
      <c r="C295" s="15">
        <f t="shared" si="23"/>
        <v>41736</v>
      </c>
      <c r="F295" s="24"/>
      <c r="G295" s="24"/>
      <c r="L295" s="26">
        <v>0.32361111111111113</v>
      </c>
      <c r="M295" s="19">
        <f t="shared" si="24"/>
        <v>0.35972222222222222</v>
      </c>
      <c r="N295" s="16">
        <v>52</v>
      </c>
      <c r="O295" s="20">
        <v>40.9</v>
      </c>
      <c r="P295" s="20">
        <f t="shared" si="25"/>
        <v>40</v>
      </c>
      <c r="Q295" s="27" t="s">
        <v>88</v>
      </c>
      <c r="R295">
        <v>2</v>
      </c>
      <c r="X295" s="21">
        <f t="shared" si="26"/>
        <v>2</v>
      </c>
    </row>
    <row r="296" spans="1:24" x14ac:dyDescent="0.25">
      <c r="A296" s="14">
        <f t="shared" si="22"/>
        <v>41736</v>
      </c>
      <c r="C296" s="15">
        <f t="shared" si="23"/>
        <v>41736</v>
      </c>
      <c r="F296" s="24"/>
      <c r="G296" s="24"/>
      <c r="L296" s="26">
        <v>0.33749999999999997</v>
      </c>
      <c r="M296" s="19">
        <f t="shared" si="24"/>
        <v>0.35624999999999996</v>
      </c>
      <c r="N296" s="16">
        <v>27</v>
      </c>
      <c r="O296" s="20">
        <v>26.3</v>
      </c>
      <c r="P296" s="20">
        <f t="shared" si="25"/>
        <v>26</v>
      </c>
      <c r="Q296" s="27" t="s">
        <v>42</v>
      </c>
      <c r="T296">
        <v>1</v>
      </c>
      <c r="X296" s="21">
        <f t="shared" si="26"/>
        <v>1</v>
      </c>
    </row>
    <row r="297" spans="1:24" x14ac:dyDescent="0.25">
      <c r="A297" s="14">
        <f t="shared" si="22"/>
        <v>41736</v>
      </c>
      <c r="C297" s="15">
        <f t="shared" si="23"/>
        <v>41736</v>
      </c>
      <c r="F297" s="24"/>
      <c r="G297" s="24"/>
      <c r="L297" s="26">
        <v>0.43263888888888885</v>
      </c>
      <c r="M297" s="19">
        <f t="shared" si="24"/>
        <v>0.45347222222222217</v>
      </c>
      <c r="N297" s="16">
        <v>30</v>
      </c>
      <c r="O297" s="20">
        <v>39.9</v>
      </c>
      <c r="P297" s="20">
        <f t="shared" si="25"/>
        <v>39</v>
      </c>
      <c r="Q297" s="27" t="s">
        <v>17</v>
      </c>
      <c r="V297">
        <v>1</v>
      </c>
      <c r="X297" s="21">
        <f t="shared" si="26"/>
        <v>1</v>
      </c>
    </row>
    <row r="298" spans="1:24" x14ac:dyDescent="0.25">
      <c r="A298" s="14">
        <f t="shared" si="22"/>
        <v>41736</v>
      </c>
      <c r="C298" s="15">
        <f t="shared" si="23"/>
        <v>41736</v>
      </c>
      <c r="F298" s="24"/>
      <c r="G298" s="24"/>
      <c r="L298" s="26">
        <v>0.43333333333333335</v>
      </c>
      <c r="M298" s="19">
        <f t="shared" si="24"/>
        <v>0.45694444444444449</v>
      </c>
      <c r="N298" s="16">
        <v>34</v>
      </c>
      <c r="O298" s="20">
        <v>36.700000000000003</v>
      </c>
      <c r="P298" s="20">
        <f t="shared" si="25"/>
        <v>36</v>
      </c>
      <c r="Q298" s="27" t="s">
        <v>30</v>
      </c>
      <c r="U298">
        <v>1</v>
      </c>
      <c r="X298" s="21">
        <f t="shared" si="26"/>
        <v>1</v>
      </c>
    </row>
    <row r="299" spans="1:24" x14ac:dyDescent="0.25">
      <c r="A299" s="14">
        <f t="shared" si="22"/>
        <v>41736</v>
      </c>
      <c r="C299" s="15">
        <f t="shared" si="23"/>
        <v>41736</v>
      </c>
      <c r="F299" s="24"/>
      <c r="G299" s="24"/>
      <c r="L299" s="26">
        <v>0.45208333333333334</v>
      </c>
      <c r="M299" s="19">
        <f t="shared" si="24"/>
        <v>0.47152777777777777</v>
      </c>
      <c r="N299" s="16">
        <v>28</v>
      </c>
      <c r="O299" s="20">
        <v>32.9</v>
      </c>
      <c r="P299" s="20">
        <f t="shared" si="25"/>
        <v>32</v>
      </c>
      <c r="Q299" s="27" t="s">
        <v>30</v>
      </c>
      <c r="U299">
        <v>1</v>
      </c>
      <c r="X299" s="21">
        <f t="shared" si="26"/>
        <v>1</v>
      </c>
    </row>
    <row r="300" spans="1:24" x14ac:dyDescent="0.25">
      <c r="A300" s="14">
        <f t="shared" si="22"/>
        <v>41737</v>
      </c>
      <c r="B300" s="3">
        <v>41737</v>
      </c>
      <c r="C300" s="15">
        <f t="shared" si="23"/>
        <v>41737</v>
      </c>
      <c r="F300" s="24"/>
      <c r="G300" s="24"/>
      <c r="L300" s="26">
        <v>0.29166666666666669</v>
      </c>
      <c r="M300" s="19">
        <f t="shared" si="24"/>
        <v>0.33333333333333337</v>
      </c>
      <c r="N300" s="16">
        <v>60</v>
      </c>
      <c r="O300" s="20">
        <v>43.5</v>
      </c>
      <c r="P300" s="20">
        <f t="shared" si="25"/>
        <v>43</v>
      </c>
      <c r="Q300" s="27" t="s">
        <v>17</v>
      </c>
      <c r="V300">
        <v>1</v>
      </c>
      <c r="X300" s="21">
        <f t="shared" si="26"/>
        <v>1</v>
      </c>
    </row>
    <row r="301" spans="1:24" x14ac:dyDescent="0.25">
      <c r="A301" s="14">
        <f t="shared" si="22"/>
        <v>41738</v>
      </c>
      <c r="B301" s="3">
        <v>41738</v>
      </c>
      <c r="C301" s="15">
        <f t="shared" si="23"/>
        <v>41738</v>
      </c>
      <c r="F301" s="24"/>
      <c r="G301" s="24"/>
      <c r="L301" s="26">
        <v>0.3263888888888889</v>
      </c>
      <c r="M301" s="19">
        <f t="shared" si="24"/>
        <v>0.34652777777777777</v>
      </c>
      <c r="N301" s="16">
        <v>29</v>
      </c>
      <c r="O301" s="20">
        <v>33.299999999999997</v>
      </c>
      <c r="P301" s="20">
        <f t="shared" si="25"/>
        <v>33</v>
      </c>
      <c r="Q301" s="27" t="s">
        <v>17</v>
      </c>
      <c r="V301">
        <v>1</v>
      </c>
      <c r="X301" s="21">
        <f t="shared" si="26"/>
        <v>1</v>
      </c>
    </row>
    <row r="302" spans="1:24" x14ac:dyDescent="0.25">
      <c r="A302" s="14">
        <f t="shared" si="22"/>
        <v>41738</v>
      </c>
      <c r="C302" s="15">
        <f t="shared" si="23"/>
        <v>41738</v>
      </c>
      <c r="F302" s="24"/>
      <c r="G302" s="24"/>
      <c r="L302" s="26">
        <v>0.45416666666666666</v>
      </c>
      <c r="M302" s="19">
        <f t="shared" si="24"/>
        <v>0.55208333333333337</v>
      </c>
      <c r="N302" s="16">
        <v>141</v>
      </c>
      <c r="O302" s="20">
        <v>26.4</v>
      </c>
      <c r="P302" s="20">
        <f t="shared" si="25"/>
        <v>26</v>
      </c>
      <c r="Q302" s="27" t="s">
        <v>64</v>
      </c>
      <c r="R302">
        <v>1</v>
      </c>
      <c r="X302" s="21">
        <f t="shared" si="26"/>
        <v>1</v>
      </c>
    </row>
    <row r="303" spans="1:24" x14ac:dyDescent="0.25">
      <c r="A303" s="14">
        <f t="shared" si="22"/>
        <v>41738</v>
      </c>
      <c r="C303" s="15">
        <f t="shared" si="23"/>
        <v>41738</v>
      </c>
      <c r="F303" s="24"/>
      <c r="G303" s="24"/>
      <c r="L303" s="26">
        <v>0.62361111111111112</v>
      </c>
      <c r="M303" s="19">
        <f t="shared" si="24"/>
        <v>0.63611111111111107</v>
      </c>
      <c r="N303" s="16">
        <v>18</v>
      </c>
      <c r="O303" s="20">
        <v>32.200000000000003</v>
      </c>
      <c r="P303" s="20">
        <f t="shared" si="25"/>
        <v>32</v>
      </c>
      <c r="Q303" s="27" t="s">
        <v>42</v>
      </c>
      <c r="T303">
        <v>1</v>
      </c>
      <c r="X303" s="21">
        <f t="shared" si="26"/>
        <v>1</v>
      </c>
    </row>
    <row r="304" spans="1:24" x14ac:dyDescent="0.25">
      <c r="A304" s="14">
        <f t="shared" si="22"/>
        <v>41738</v>
      </c>
      <c r="C304" s="15">
        <f t="shared" si="23"/>
        <v>41738</v>
      </c>
      <c r="F304" s="24"/>
      <c r="G304" s="24"/>
      <c r="L304" s="26">
        <v>0.95486111111111116</v>
      </c>
      <c r="M304" s="19">
        <f t="shared" si="24"/>
        <v>0.96736111111111112</v>
      </c>
      <c r="N304" s="16">
        <v>18</v>
      </c>
      <c r="O304" s="20">
        <v>32.1</v>
      </c>
      <c r="P304" s="20">
        <f t="shared" si="25"/>
        <v>32</v>
      </c>
      <c r="Q304" s="27" t="s">
        <v>30</v>
      </c>
      <c r="U304">
        <v>1</v>
      </c>
      <c r="X304" s="21">
        <f t="shared" si="26"/>
        <v>1</v>
      </c>
    </row>
    <row r="305" spans="1:24" x14ac:dyDescent="0.25">
      <c r="A305" s="14">
        <f t="shared" si="22"/>
        <v>41739</v>
      </c>
      <c r="B305" s="3">
        <v>41739</v>
      </c>
      <c r="C305" s="15">
        <f t="shared" si="23"/>
        <v>41739</v>
      </c>
      <c r="F305" s="24">
        <v>0.64583333333333337</v>
      </c>
      <c r="G305" s="24">
        <v>0.77083333333333337</v>
      </c>
      <c r="H305" s="25">
        <f>G305-F305</f>
        <v>0.125</v>
      </c>
      <c r="I305">
        <v>30</v>
      </c>
      <c r="J305">
        <v>8</v>
      </c>
      <c r="K305" t="s">
        <v>89</v>
      </c>
      <c r="L305" s="26" t="s">
        <v>44</v>
      </c>
      <c r="M305" s="19"/>
      <c r="P305" s="20">
        <f t="shared" si="25"/>
        <v>0</v>
      </c>
      <c r="X305" s="21">
        <f t="shared" si="26"/>
        <v>0</v>
      </c>
    </row>
    <row r="306" spans="1:24" x14ac:dyDescent="0.25">
      <c r="A306" s="14">
        <f t="shared" si="22"/>
        <v>41739</v>
      </c>
      <c r="C306" s="15">
        <f t="shared" si="23"/>
        <v>41739</v>
      </c>
      <c r="F306" s="24"/>
      <c r="G306" s="24"/>
      <c r="L306" s="26">
        <v>0.38750000000000001</v>
      </c>
      <c r="M306" s="19">
        <f t="shared" si="24"/>
        <v>0.45</v>
      </c>
      <c r="N306" s="16">
        <v>90</v>
      </c>
      <c r="O306" s="20">
        <v>32.5</v>
      </c>
      <c r="P306" s="20">
        <f t="shared" si="25"/>
        <v>32</v>
      </c>
      <c r="Q306" s="27" t="s">
        <v>30</v>
      </c>
      <c r="U306">
        <v>1</v>
      </c>
      <c r="X306" s="21">
        <f t="shared" si="26"/>
        <v>1</v>
      </c>
    </row>
    <row r="307" spans="1:24" x14ac:dyDescent="0.25">
      <c r="A307" s="14">
        <f t="shared" si="22"/>
        <v>41739</v>
      </c>
      <c r="C307" s="15">
        <f t="shared" si="23"/>
        <v>41739</v>
      </c>
      <c r="F307" s="24"/>
      <c r="G307" s="24"/>
      <c r="L307" s="26">
        <v>0.47569444444444442</v>
      </c>
      <c r="M307" s="19">
        <f t="shared" si="24"/>
        <v>0.51944444444444438</v>
      </c>
      <c r="N307" s="16">
        <v>63</v>
      </c>
      <c r="O307" s="20">
        <v>41.9</v>
      </c>
      <c r="P307" s="20">
        <f t="shared" si="25"/>
        <v>41</v>
      </c>
      <c r="Q307" s="27" t="s">
        <v>14</v>
      </c>
      <c r="S307">
        <v>1</v>
      </c>
      <c r="X307" s="21">
        <f t="shared" si="26"/>
        <v>1</v>
      </c>
    </row>
    <row r="308" spans="1:24" x14ac:dyDescent="0.25">
      <c r="A308" s="14">
        <f t="shared" si="22"/>
        <v>41739</v>
      </c>
      <c r="C308" s="15">
        <f t="shared" si="23"/>
        <v>41739</v>
      </c>
      <c r="F308" s="24"/>
      <c r="G308" s="24"/>
      <c r="L308" s="26">
        <v>0.59722222222222221</v>
      </c>
      <c r="M308" s="19">
        <f t="shared" si="24"/>
        <v>0.71597222222222223</v>
      </c>
      <c r="N308" s="16">
        <v>171</v>
      </c>
      <c r="O308" s="20">
        <v>49.8</v>
      </c>
      <c r="P308" s="20">
        <f t="shared" si="25"/>
        <v>49</v>
      </c>
      <c r="Q308" s="27" t="s">
        <v>30</v>
      </c>
      <c r="U308">
        <v>1</v>
      </c>
      <c r="X308" s="21">
        <f t="shared" si="26"/>
        <v>1</v>
      </c>
    </row>
    <row r="309" spans="1:24" x14ac:dyDescent="0.25">
      <c r="A309" s="14">
        <f t="shared" si="22"/>
        <v>41739</v>
      </c>
      <c r="C309" s="15">
        <f t="shared" si="23"/>
        <v>41739</v>
      </c>
      <c r="F309" s="24"/>
      <c r="G309" s="24"/>
      <c r="L309" s="26">
        <v>0.8847222222222223</v>
      </c>
      <c r="M309" s="19">
        <f t="shared" si="24"/>
        <v>0.90625000000000011</v>
      </c>
      <c r="N309" s="16">
        <v>31</v>
      </c>
      <c r="O309" s="20">
        <v>24.6</v>
      </c>
      <c r="P309" s="20">
        <f t="shared" si="25"/>
        <v>24</v>
      </c>
      <c r="Q309" s="27" t="s">
        <v>30</v>
      </c>
      <c r="U309">
        <v>1</v>
      </c>
      <c r="X309" s="21">
        <f t="shared" si="26"/>
        <v>1</v>
      </c>
    </row>
    <row r="310" spans="1:24" x14ac:dyDescent="0.25">
      <c r="A310" s="14">
        <f t="shared" si="22"/>
        <v>41740</v>
      </c>
      <c r="B310" s="3">
        <v>41740</v>
      </c>
      <c r="C310" s="15">
        <f t="shared" si="23"/>
        <v>41740</v>
      </c>
      <c r="F310" s="24"/>
      <c r="G310" s="24"/>
      <c r="L310" s="26">
        <v>0.29236111111111113</v>
      </c>
      <c r="M310" s="19">
        <f t="shared" si="24"/>
        <v>0.41875000000000001</v>
      </c>
      <c r="N310" s="16">
        <v>182</v>
      </c>
      <c r="O310" s="20">
        <v>34.200000000000003</v>
      </c>
      <c r="P310" s="20">
        <f t="shared" si="25"/>
        <v>34</v>
      </c>
      <c r="Q310" s="27" t="s">
        <v>34</v>
      </c>
      <c r="R310">
        <v>1</v>
      </c>
      <c r="S310">
        <v>1</v>
      </c>
      <c r="X310" s="21">
        <f t="shared" si="26"/>
        <v>2</v>
      </c>
    </row>
    <row r="311" spans="1:24" x14ac:dyDescent="0.25">
      <c r="A311" s="14">
        <f t="shared" si="22"/>
        <v>41740</v>
      </c>
      <c r="C311" s="15">
        <f t="shared" si="23"/>
        <v>41740</v>
      </c>
      <c r="F311" s="24"/>
      <c r="G311" s="24"/>
      <c r="L311" s="26">
        <v>0.37847222222222227</v>
      </c>
      <c r="M311" s="19">
        <f t="shared" si="24"/>
        <v>0.39236111111111116</v>
      </c>
      <c r="N311" s="16">
        <v>20</v>
      </c>
      <c r="O311" s="20">
        <v>14.2</v>
      </c>
      <c r="P311" s="20">
        <f t="shared" si="25"/>
        <v>14</v>
      </c>
      <c r="Q311" s="27" t="s">
        <v>14</v>
      </c>
      <c r="S311">
        <v>1</v>
      </c>
      <c r="X311" s="21">
        <f t="shared" si="26"/>
        <v>1</v>
      </c>
    </row>
    <row r="312" spans="1:24" x14ac:dyDescent="0.25">
      <c r="A312" s="14">
        <f t="shared" si="22"/>
        <v>41740</v>
      </c>
      <c r="C312" s="15">
        <f t="shared" si="23"/>
        <v>41740</v>
      </c>
      <c r="F312" s="24"/>
      <c r="G312" s="24"/>
      <c r="L312" s="26">
        <v>0.42499999999999999</v>
      </c>
      <c r="M312" s="19">
        <f t="shared" si="24"/>
        <v>0.45347222222222222</v>
      </c>
      <c r="N312" s="16">
        <v>41</v>
      </c>
      <c r="O312" s="20">
        <v>41.9</v>
      </c>
      <c r="P312" s="20">
        <f t="shared" si="25"/>
        <v>41</v>
      </c>
      <c r="Q312" s="27" t="s">
        <v>17</v>
      </c>
      <c r="V312">
        <v>1</v>
      </c>
      <c r="X312" s="21">
        <f t="shared" si="26"/>
        <v>1</v>
      </c>
    </row>
    <row r="313" spans="1:24" x14ac:dyDescent="0.25">
      <c r="A313" s="14">
        <f t="shared" si="22"/>
        <v>41740</v>
      </c>
      <c r="C313" s="15">
        <f t="shared" si="23"/>
        <v>41740</v>
      </c>
      <c r="F313" s="24"/>
      <c r="G313" s="24"/>
      <c r="L313" s="26">
        <v>0.64513888888888882</v>
      </c>
      <c r="M313" s="19">
        <f t="shared" si="24"/>
        <v>0.70138888888888884</v>
      </c>
      <c r="N313" s="16">
        <v>81</v>
      </c>
      <c r="O313" s="20">
        <v>11.1</v>
      </c>
      <c r="P313" s="20">
        <f t="shared" si="25"/>
        <v>11</v>
      </c>
      <c r="Q313" s="27" t="s">
        <v>14</v>
      </c>
      <c r="S313">
        <v>1</v>
      </c>
      <c r="X313" s="21">
        <f t="shared" si="26"/>
        <v>1</v>
      </c>
    </row>
    <row r="314" spans="1:24" x14ac:dyDescent="0.25">
      <c r="A314" s="14">
        <f t="shared" si="22"/>
        <v>41740</v>
      </c>
      <c r="C314" s="15">
        <f t="shared" si="23"/>
        <v>41740</v>
      </c>
      <c r="F314" s="24"/>
      <c r="G314" s="24"/>
      <c r="L314" s="26">
        <v>0.85277777777777775</v>
      </c>
      <c r="M314" s="19">
        <f t="shared" si="24"/>
        <v>0.9194444444444444</v>
      </c>
      <c r="N314" s="16">
        <v>96</v>
      </c>
      <c r="O314" s="20">
        <v>35.200000000000003</v>
      </c>
      <c r="P314" s="20">
        <f t="shared" si="25"/>
        <v>35</v>
      </c>
      <c r="Q314" s="27" t="s">
        <v>17</v>
      </c>
      <c r="V314">
        <v>1</v>
      </c>
      <c r="X314" s="21">
        <f t="shared" si="26"/>
        <v>1</v>
      </c>
    </row>
    <row r="315" spans="1:24" x14ac:dyDescent="0.25">
      <c r="A315" s="14">
        <f t="shared" si="22"/>
        <v>41740</v>
      </c>
      <c r="C315" s="15">
        <f t="shared" si="23"/>
        <v>41740</v>
      </c>
      <c r="F315" s="24"/>
      <c r="G315" s="24"/>
      <c r="L315" s="26">
        <v>0.85555555555555562</v>
      </c>
      <c r="M315" s="19">
        <f t="shared" si="24"/>
        <v>0.9159722222222223</v>
      </c>
      <c r="N315" s="16">
        <v>87</v>
      </c>
      <c r="O315" s="20">
        <v>36.700000000000003</v>
      </c>
      <c r="P315" s="20">
        <f t="shared" si="25"/>
        <v>36</v>
      </c>
      <c r="Q315" s="27" t="s">
        <v>58</v>
      </c>
      <c r="U315">
        <v>1</v>
      </c>
      <c r="X315" s="21">
        <f t="shared" si="26"/>
        <v>1</v>
      </c>
    </row>
    <row r="316" spans="1:24" x14ac:dyDescent="0.25">
      <c r="A316" s="14">
        <f t="shared" si="22"/>
        <v>41740</v>
      </c>
      <c r="C316" s="15">
        <f t="shared" si="23"/>
        <v>41740</v>
      </c>
      <c r="F316" s="24"/>
      <c r="G316" s="24"/>
      <c r="L316" s="26">
        <v>0.87569444444444444</v>
      </c>
      <c r="M316" s="19">
        <f t="shared" si="24"/>
        <v>1.0222222222222221</v>
      </c>
      <c r="N316" s="16">
        <v>211</v>
      </c>
      <c r="O316" s="20">
        <v>35</v>
      </c>
      <c r="P316" s="20">
        <f t="shared" si="25"/>
        <v>35</v>
      </c>
      <c r="Q316" s="27" t="s">
        <v>63</v>
      </c>
      <c r="W316">
        <v>1</v>
      </c>
      <c r="X316" s="21">
        <f t="shared" si="26"/>
        <v>1</v>
      </c>
    </row>
    <row r="317" spans="1:24" x14ac:dyDescent="0.25">
      <c r="A317" s="14">
        <f t="shared" si="22"/>
        <v>41742</v>
      </c>
      <c r="B317" s="3">
        <v>41742</v>
      </c>
      <c r="C317" s="15">
        <f t="shared" si="23"/>
        <v>41742</v>
      </c>
      <c r="F317" s="24"/>
      <c r="G317" s="24"/>
      <c r="L317" s="26">
        <v>0.44097222222222227</v>
      </c>
      <c r="M317" s="19">
        <f t="shared" si="24"/>
        <v>0.45277777777777783</v>
      </c>
      <c r="N317" s="16">
        <v>17</v>
      </c>
      <c r="O317" s="20">
        <v>15.6</v>
      </c>
      <c r="P317" s="20">
        <f t="shared" si="25"/>
        <v>15</v>
      </c>
      <c r="Q317" s="27" t="s">
        <v>42</v>
      </c>
      <c r="T317">
        <v>1</v>
      </c>
      <c r="X317" s="21">
        <f t="shared" si="26"/>
        <v>1</v>
      </c>
    </row>
    <row r="318" spans="1:24" x14ac:dyDescent="0.25">
      <c r="A318" s="14">
        <f t="shared" si="22"/>
        <v>41742</v>
      </c>
      <c r="C318" s="15">
        <f t="shared" si="23"/>
        <v>41742</v>
      </c>
      <c r="F318" s="24"/>
      <c r="G318" s="24"/>
      <c r="L318" s="26">
        <v>0.63472222222222219</v>
      </c>
      <c r="M318" s="19">
        <f t="shared" si="24"/>
        <v>0.65347222222222223</v>
      </c>
      <c r="N318" s="16">
        <v>27</v>
      </c>
      <c r="O318" s="20">
        <v>25.3</v>
      </c>
      <c r="P318" s="20">
        <f t="shared" si="25"/>
        <v>25</v>
      </c>
      <c r="Q318" s="27" t="s">
        <v>64</v>
      </c>
      <c r="R318">
        <v>1</v>
      </c>
      <c r="X318" s="21">
        <f t="shared" si="26"/>
        <v>1</v>
      </c>
    </row>
    <row r="319" spans="1:24" x14ac:dyDescent="0.25">
      <c r="A319" s="14">
        <f t="shared" si="22"/>
        <v>41742</v>
      </c>
      <c r="C319" s="15">
        <f t="shared" si="23"/>
        <v>41742</v>
      </c>
      <c r="F319" s="24"/>
      <c r="G319" s="24"/>
      <c r="L319" s="26">
        <v>0.77638888888888891</v>
      </c>
      <c r="M319" s="19">
        <f t="shared" si="24"/>
        <v>0.85555555555555562</v>
      </c>
      <c r="N319" s="16">
        <v>114</v>
      </c>
      <c r="O319" s="20">
        <v>41.9</v>
      </c>
      <c r="P319" s="20">
        <f t="shared" si="25"/>
        <v>41</v>
      </c>
      <c r="Q319" s="27" t="s">
        <v>30</v>
      </c>
      <c r="U319">
        <v>1</v>
      </c>
      <c r="X319" s="21">
        <f t="shared" si="26"/>
        <v>1</v>
      </c>
    </row>
    <row r="320" spans="1:24" x14ac:dyDescent="0.25">
      <c r="A320" s="14">
        <f t="shared" si="22"/>
        <v>41743</v>
      </c>
      <c r="B320" s="3">
        <v>41743</v>
      </c>
      <c r="C320" s="15">
        <f t="shared" si="23"/>
        <v>41743</v>
      </c>
      <c r="F320" s="24"/>
      <c r="G320" s="24"/>
      <c r="L320" s="26">
        <v>0.30763888888888891</v>
      </c>
      <c r="M320" s="19">
        <f t="shared" si="24"/>
        <v>0.32847222222222222</v>
      </c>
      <c r="N320" s="16">
        <v>30</v>
      </c>
      <c r="O320" s="20">
        <v>34.200000000000003</v>
      </c>
      <c r="P320" s="20">
        <f t="shared" si="25"/>
        <v>34</v>
      </c>
      <c r="Q320" s="27" t="s">
        <v>54</v>
      </c>
      <c r="R320">
        <v>1</v>
      </c>
      <c r="X320" s="21">
        <f t="shared" si="26"/>
        <v>1</v>
      </c>
    </row>
    <row r="321" spans="1:24" x14ac:dyDescent="0.25">
      <c r="A321" s="14">
        <f t="shared" si="22"/>
        <v>41743</v>
      </c>
      <c r="C321" s="15">
        <f t="shared" si="23"/>
        <v>41743</v>
      </c>
      <c r="F321" s="24"/>
      <c r="G321" s="24"/>
      <c r="L321" s="26">
        <v>0.48055555555555557</v>
      </c>
      <c r="M321" s="19">
        <f t="shared" si="24"/>
        <v>0.51597222222222228</v>
      </c>
      <c r="N321" s="16">
        <v>51</v>
      </c>
      <c r="O321" s="20">
        <v>23.4</v>
      </c>
      <c r="P321" s="20">
        <f t="shared" si="25"/>
        <v>23</v>
      </c>
      <c r="Q321" s="27" t="s">
        <v>42</v>
      </c>
      <c r="T321">
        <v>1</v>
      </c>
      <c r="X321" s="21">
        <f t="shared" si="26"/>
        <v>1</v>
      </c>
    </row>
    <row r="322" spans="1:24" x14ac:dyDescent="0.25">
      <c r="A322" s="14">
        <f t="shared" si="22"/>
        <v>41743</v>
      </c>
      <c r="C322" s="15">
        <f t="shared" si="23"/>
        <v>41743</v>
      </c>
      <c r="F322" s="24"/>
      <c r="G322" s="24"/>
      <c r="L322" s="26">
        <v>0.72083333333333333</v>
      </c>
      <c r="M322" s="19">
        <f t="shared" si="24"/>
        <v>0.78402777777777777</v>
      </c>
      <c r="N322" s="16">
        <v>91</v>
      </c>
      <c r="O322" s="20">
        <v>34.6</v>
      </c>
      <c r="P322" s="20">
        <f t="shared" si="25"/>
        <v>34</v>
      </c>
      <c r="Q322" s="27" t="s">
        <v>30</v>
      </c>
      <c r="U322">
        <v>1</v>
      </c>
      <c r="X322" s="21">
        <f t="shared" si="26"/>
        <v>1</v>
      </c>
    </row>
    <row r="323" spans="1:24" x14ac:dyDescent="0.25">
      <c r="A323" s="14">
        <f t="shared" si="22"/>
        <v>41743</v>
      </c>
      <c r="C323" s="15">
        <f t="shared" si="23"/>
        <v>41743</v>
      </c>
      <c r="F323" s="24"/>
      <c r="G323" s="24"/>
      <c r="L323" s="26">
        <v>0.7416666666666667</v>
      </c>
      <c r="M323" s="19">
        <f t="shared" si="24"/>
        <v>1.2111111111111112</v>
      </c>
      <c r="N323" s="16">
        <v>676</v>
      </c>
      <c r="O323" s="20">
        <v>36.200000000000003</v>
      </c>
      <c r="P323" s="20">
        <f t="shared" si="25"/>
        <v>36</v>
      </c>
      <c r="Q323" s="27" t="s">
        <v>41</v>
      </c>
      <c r="S323">
        <v>1</v>
      </c>
      <c r="T323">
        <v>1</v>
      </c>
      <c r="X323" s="21">
        <f t="shared" si="26"/>
        <v>2</v>
      </c>
    </row>
    <row r="324" spans="1:24" x14ac:dyDescent="0.25">
      <c r="A324" s="14">
        <f t="shared" ref="A324:A387" si="27">C324</f>
        <v>41744</v>
      </c>
      <c r="B324" s="3">
        <v>41744</v>
      </c>
      <c r="C324" s="15">
        <f t="shared" ref="C324:C387" si="28">IF(VALUE(B324),B324,C323)</f>
        <v>41744</v>
      </c>
      <c r="F324" s="24"/>
      <c r="G324" s="24"/>
      <c r="L324" s="26">
        <v>0.75416666666666676</v>
      </c>
      <c r="M324" s="19">
        <f t="shared" ref="M324:M387" si="29">L324+N324/(60*24)</f>
        <v>0.76458333333333339</v>
      </c>
      <c r="N324" s="16">
        <v>15</v>
      </c>
      <c r="O324" s="20">
        <v>23.2</v>
      </c>
      <c r="P324" s="20">
        <f t="shared" ref="P324:P387" si="30">INT(O324)</f>
        <v>23</v>
      </c>
      <c r="Q324" s="27" t="s">
        <v>25</v>
      </c>
      <c r="R324">
        <v>1</v>
      </c>
      <c r="X324" s="21">
        <f t="shared" ref="X324:X387" si="31">SUM(R324:W324)</f>
        <v>1</v>
      </c>
    </row>
    <row r="325" spans="1:24" x14ac:dyDescent="0.25">
      <c r="A325" s="14">
        <f t="shared" si="27"/>
        <v>41744</v>
      </c>
      <c r="C325" s="15">
        <f t="shared" si="28"/>
        <v>41744</v>
      </c>
      <c r="F325" s="24"/>
      <c r="G325" s="24"/>
      <c r="L325" s="26">
        <v>0.83888888888888891</v>
      </c>
      <c r="M325" s="19">
        <f t="shared" si="29"/>
        <v>0.85416666666666663</v>
      </c>
      <c r="N325" s="16">
        <v>22</v>
      </c>
      <c r="O325" s="20">
        <v>34.799999999999997</v>
      </c>
      <c r="P325" s="20">
        <f t="shared" si="30"/>
        <v>34</v>
      </c>
      <c r="Q325" s="27" t="s">
        <v>17</v>
      </c>
      <c r="V325">
        <v>1</v>
      </c>
      <c r="X325" s="21">
        <f t="shared" si="31"/>
        <v>1</v>
      </c>
    </row>
    <row r="326" spans="1:24" x14ac:dyDescent="0.25">
      <c r="A326" s="14">
        <f t="shared" si="27"/>
        <v>41745</v>
      </c>
      <c r="B326" s="3">
        <v>41745</v>
      </c>
      <c r="C326" s="15">
        <f t="shared" si="28"/>
        <v>41745</v>
      </c>
      <c r="F326" s="24"/>
      <c r="G326" s="24"/>
      <c r="L326" s="26">
        <v>0.27916666666666667</v>
      </c>
      <c r="M326" s="19">
        <f t="shared" si="29"/>
        <v>0.36180555555555555</v>
      </c>
      <c r="N326" s="16">
        <v>119</v>
      </c>
      <c r="O326" s="20">
        <v>25.3</v>
      </c>
      <c r="P326" s="20">
        <f t="shared" si="30"/>
        <v>25</v>
      </c>
      <c r="Q326" s="27" t="s">
        <v>54</v>
      </c>
      <c r="R326">
        <v>1</v>
      </c>
      <c r="X326" s="21">
        <f t="shared" si="31"/>
        <v>1</v>
      </c>
    </row>
    <row r="327" spans="1:24" x14ac:dyDescent="0.25">
      <c r="A327" s="14">
        <f t="shared" si="27"/>
        <v>41745</v>
      </c>
      <c r="C327" s="15">
        <f t="shared" si="28"/>
        <v>41745</v>
      </c>
      <c r="F327" s="24"/>
      <c r="G327" s="24"/>
      <c r="L327" s="26">
        <v>0.34375</v>
      </c>
      <c r="M327" s="19">
        <f t="shared" si="29"/>
        <v>0.35625000000000001</v>
      </c>
      <c r="N327" s="16">
        <v>18</v>
      </c>
      <c r="O327" s="20">
        <v>36.9</v>
      </c>
      <c r="P327" s="20">
        <f t="shared" si="30"/>
        <v>36</v>
      </c>
      <c r="Q327" s="27" t="s">
        <v>90</v>
      </c>
      <c r="S327">
        <v>1</v>
      </c>
      <c r="T327">
        <v>1</v>
      </c>
      <c r="U327">
        <v>1</v>
      </c>
      <c r="X327" s="21">
        <f t="shared" si="31"/>
        <v>3</v>
      </c>
    </row>
    <row r="328" spans="1:24" x14ac:dyDescent="0.25">
      <c r="A328" s="14">
        <f t="shared" si="27"/>
        <v>41745</v>
      </c>
      <c r="C328" s="15">
        <f t="shared" si="28"/>
        <v>41745</v>
      </c>
      <c r="F328" s="24"/>
      <c r="G328" s="24"/>
      <c r="L328" s="26">
        <v>0.4069444444444445</v>
      </c>
      <c r="M328" s="19">
        <f t="shared" si="29"/>
        <v>0.46111111111111114</v>
      </c>
      <c r="N328" s="16">
        <v>78</v>
      </c>
      <c r="O328" s="20">
        <v>29.8</v>
      </c>
      <c r="P328" s="20">
        <f t="shared" si="30"/>
        <v>29</v>
      </c>
      <c r="Q328" s="27" t="s">
        <v>30</v>
      </c>
      <c r="U328">
        <v>1</v>
      </c>
      <c r="X328" s="21">
        <f t="shared" si="31"/>
        <v>1</v>
      </c>
    </row>
    <row r="329" spans="1:24" x14ac:dyDescent="0.25">
      <c r="A329" s="14">
        <f t="shared" si="27"/>
        <v>41745</v>
      </c>
      <c r="C329" s="15">
        <f t="shared" si="28"/>
        <v>41745</v>
      </c>
      <c r="F329" s="24"/>
      <c r="G329" s="24"/>
      <c r="L329" s="26">
        <v>0.91041666666666676</v>
      </c>
      <c r="M329" s="19">
        <f t="shared" si="29"/>
        <v>0.9652777777777779</v>
      </c>
      <c r="N329" s="16">
        <v>79</v>
      </c>
      <c r="O329" s="20">
        <v>14.2</v>
      </c>
      <c r="P329" s="20">
        <f t="shared" si="30"/>
        <v>14</v>
      </c>
      <c r="Q329" s="27" t="s">
        <v>34</v>
      </c>
      <c r="R329">
        <v>1</v>
      </c>
      <c r="S329">
        <v>1</v>
      </c>
      <c r="X329" s="21">
        <f t="shared" si="31"/>
        <v>2</v>
      </c>
    </row>
    <row r="330" spans="1:24" x14ac:dyDescent="0.25">
      <c r="A330" s="14">
        <f t="shared" si="27"/>
        <v>41746</v>
      </c>
      <c r="B330" s="3">
        <v>41746</v>
      </c>
      <c r="C330" s="15">
        <f t="shared" si="28"/>
        <v>41746</v>
      </c>
      <c r="F330" s="24">
        <v>0.25</v>
      </c>
      <c r="G330" s="24">
        <v>0.29166666666666669</v>
      </c>
      <c r="H330" s="25">
        <f t="shared" si="5"/>
        <v>4.1666666666666685E-2</v>
      </c>
      <c r="I330">
        <v>43</v>
      </c>
      <c r="J330">
        <v>3</v>
      </c>
      <c r="K330" t="s">
        <v>56</v>
      </c>
      <c r="L330" s="26">
        <v>0.25208333333333333</v>
      </c>
      <c r="M330" s="19">
        <f t="shared" si="29"/>
        <v>0.2951388888888889</v>
      </c>
      <c r="N330" s="16">
        <v>62</v>
      </c>
      <c r="O330" s="20">
        <v>43.9</v>
      </c>
      <c r="P330" s="20">
        <f t="shared" si="30"/>
        <v>43</v>
      </c>
      <c r="Q330" s="27" t="s">
        <v>30</v>
      </c>
      <c r="U330">
        <v>1</v>
      </c>
      <c r="X330" s="21">
        <f t="shared" si="31"/>
        <v>1</v>
      </c>
    </row>
    <row r="331" spans="1:24" x14ac:dyDescent="0.25">
      <c r="A331" s="14">
        <f t="shared" si="27"/>
        <v>41746</v>
      </c>
      <c r="C331" s="15">
        <f t="shared" si="28"/>
        <v>41746</v>
      </c>
      <c r="F331" s="24"/>
      <c r="G331" s="24"/>
      <c r="L331" s="26">
        <v>0.62361111111111112</v>
      </c>
      <c r="M331" s="19">
        <f t="shared" si="29"/>
        <v>0.67222222222222228</v>
      </c>
      <c r="N331" s="16">
        <v>70</v>
      </c>
      <c r="O331" s="20">
        <v>49.8</v>
      </c>
      <c r="P331" s="20">
        <f t="shared" si="30"/>
        <v>49</v>
      </c>
      <c r="Q331" s="27" t="s">
        <v>60</v>
      </c>
      <c r="U331">
        <v>1</v>
      </c>
      <c r="X331" s="21">
        <f t="shared" si="31"/>
        <v>1</v>
      </c>
    </row>
    <row r="332" spans="1:24" x14ac:dyDescent="0.25">
      <c r="A332" s="14">
        <f t="shared" si="27"/>
        <v>41746</v>
      </c>
      <c r="C332" s="15">
        <f t="shared" si="28"/>
        <v>41746</v>
      </c>
      <c r="F332" s="24"/>
      <c r="G332" s="24"/>
      <c r="L332" s="26">
        <v>0.6430555555555556</v>
      </c>
      <c r="M332" s="19">
        <f t="shared" si="29"/>
        <v>0.66805555555555562</v>
      </c>
      <c r="N332" s="16">
        <v>36</v>
      </c>
      <c r="O332" s="20">
        <v>31.1</v>
      </c>
      <c r="P332" s="20">
        <f t="shared" si="30"/>
        <v>31</v>
      </c>
      <c r="Q332" s="27" t="s">
        <v>63</v>
      </c>
      <c r="W332">
        <v>1</v>
      </c>
      <c r="X332" s="21">
        <f t="shared" si="31"/>
        <v>1</v>
      </c>
    </row>
    <row r="333" spans="1:24" x14ac:dyDescent="0.25">
      <c r="A333" s="14">
        <f t="shared" si="27"/>
        <v>41746</v>
      </c>
      <c r="C333" s="15">
        <f t="shared" si="28"/>
        <v>41746</v>
      </c>
      <c r="F333" s="24"/>
      <c r="G333" s="24"/>
      <c r="L333" s="26">
        <v>0.9159722222222223</v>
      </c>
      <c r="M333" s="19">
        <f t="shared" si="29"/>
        <v>0.92777777777777781</v>
      </c>
      <c r="N333" s="16">
        <v>17</v>
      </c>
      <c r="O333" s="20">
        <v>41.9</v>
      </c>
      <c r="P333" s="20">
        <f t="shared" si="30"/>
        <v>41</v>
      </c>
      <c r="Q333" s="27" t="s">
        <v>63</v>
      </c>
      <c r="W333">
        <v>1</v>
      </c>
      <c r="X333" s="21">
        <f t="shared" si="31"/>
        <v>1</v>
      </c>
    </row>
    <row r="334" spans="1:24" x14ac:dyDescent="0.25">
      <c r="A334" s="14">
        <f t="shared" si="27"/>
        <v>41747</v>
      </c>
      <c r="B334" s="3">
        <v>41747</v>
      </c>
      <c r="C334" s="15">
        <f t="shared" si="28"/>
        <v>41747</v>
      </c>
      <c r="F334" s="24">
        <v>0.72916666666666663</v>
      </c>
      <c r="G334" s="24">
        <v>0.77083333333333337</v>
      </c>
      <c r="H334" s="25">
        <f t="shared" si="5"/>
        <v>4.1666666666666741E-2</v>
      </c>
      <c r="I334">
        <v>37</v>
      </c>
      <c r="J334">
        <v>5</v>
      </c>
      <c r="K334" t="s">
        <v>36</v>
      </c>
      <c r="M334" s="19"/>
      <c r="P334" s="20">
        <f t="shared" si="30"/>
        <v>0</v>
      </c>
      <c r="X334" s="21">
        <f t="shared" si="31"/>
        <v>0</v>
      </c>
    </row>
    <row r="335" spans="1:24" x14ac:dyDescent="0.25">
      <c r="A335" s="14">
        <f t="shared" si="27"/>
        <v>41747</v>
      </c>
      <c r="C335" s="15">
        <f t="shared" si="28"/>
        <v>41747</v>
      </c>
      <c r="F335" s="24"/>
      <c r="G335" s="24"/>
      <c r="L335" s="26">
        <v>0.21666666666666667</v>
      </c>
      <c r="M335" s="19">
        <f t="shared" si="29"/>
        <v>0.26041666666666669</v>
      </c>
      <c r="N335" s="16">
        <v>63</v>
      </c>
      <c r="O335" s="20">
        <v>40.9</v>
      </c>
      <c r="P335" s="20">
        <f t="shared" si="30"/>
        <v>40</v>
      </c>
      <c r="Q335" s="27" t="s">
        <v>34</v>
      </c>
      <c r="R335">
        <v>1</v>
      </c>
      <c r="S335">
        <v>1</v>
      </c>
      <c r="X335" s="21">
        <f t="shared" si="31"/>
        <v>2</v>
      </c>
    </row>
    <row r="336" spans="1:24" x14ac:dyDescent="0.25">
      <c r="A336" s="14">
        <f t="shared" si="27"/>
        <v>41747</v>
      </c>
      <c r="C336" s="15">
        <f t="shared" si="28"/>
        <v>41747</v>
      </c>
      <c r="F336" s="24"/>
      <c r="G336" s="24"/>
      <c r="L336" s="26">
        <v>0.49305555555555558</v>
      </c>
      <c r="M336" s="19">
        <f t="shared" si="29"/>
        <v>0.50416666666666665</v>
      </c>
      <c r="N336" s="16">
        <v>16</v>
      </c>
      <c r="O336" s="20">
        <v>38.4</v>
      </c>
      <c r="P336" s="20">
        <f t="shared" si="30"/>
        <v>38</v>
      </c>
      <c r="Q336" s="27" t="s">
        <v>30</v>
      </c>
      <c r="U336">
        <v>1</v>
      </c>
      <c r="X336" s="21">
        <f t="shared" si="31"/>
        <v>1</v>
      </c>
    </row>
    <row r="337" spans="1:24" x14ac:dyDescent="0.25">
      <c r="A337" s="14">
        <f t="shared" si="27"/>
        <v>41747</v>
      </c>
      <c r="C337" s="15">
        <f t="shared" si="28"/>
        <v>41747</v>
      </c>
      <c r="F337" s="24"/>
      <c r="G337" s="24"/>
      <c r="L337" s="26">
        <v>0.70416666666666661</v>
      </c>
      <c r="M337" s="19">
        <f t="shared" si="29"/>
        <v>0.72013888888888888</v>
      </c>
      <c r="N337" s="16">
        <v>23</v>
      </c>
      <c r="O337" s="20">
        <v>29.3</v>
      </c>
      <c r="P337" s="20">
        <f t="shared" si="30"/>
        <v>29</v>
      </c>
      <c r="Q337" s="27" t="s">
        <v>91</v>
      </c>
      <c r="S337">
        <v>1</v>
      </c>
      <c r="T337">
        <v>1</v>
      </c>
      <c r="V337">
        <v>1</v>
      </c>
      <c r="X337" s="21">
        <f t="shared" si="31"/>
        <v>3</v>
      </c>
    </row>
    <row r="338" spans="1:24" x14ac:dyDescent="0.25">
      <c r="A338" s="14">
        <f t="shared" si="27"/>
        <v>41747</v>
      </c>
      <c r="C338" s="15">
        <f t="shared" si="28"/>
        <v>41747</v>
      </c>
      <c r="F338" s="24"/>
      <c r="G338" s="24"/>
      <c r="L338" s="26">
        <v>0.73055555555555562</v>
      </c>
      <c r="M338" s="19">
        <f t="shared" si="29"/>
        <v>0.79166666666666674</v>
      </c>
      <c r="N338" s="16">
        <v>88</v>
      </c>
      <c r="O338" s="20">
        <v>35.200000000000003</v>
      </c>
      <c r="P338" s="20">
        <f t="shared" si="30"/>
        <v>35</v>
      </c>
      <c r="Q338" s="27" t="s">
        <v>92</v>
      </c>
      <c r="U338">
        <v>1</v>
      </c>
      <c r="V338">
        <v>1</v>
      </c>
      <c r="X338" s="21">
        <f t="shared" si="31"/>
        <v>2</v>
      </c>
    </row>
    <row r="339" spans="1:24" x14ac:dyDescent="0.25">
      <c r="A339" s="14">
        <f t="shared" si="27"/>
        <v>41747</v>
      </c>
      <c r="C339" s="15">
        <f t="shared" si="28"/>
        <v>41747</v>
      </c>
      <c r="F339" s="24"/>
      <c r="G339" s="24"/>
      <c r="L339" s="26">
        <v>0.76666666666666661</v>
      </c>
      <c r="M339" s="19">
        <f t="shared" si="29"/>
        <v>0.90694444444444433</v>
      </c>
      <c r="N339" s="16">
        <v>202</v>
      </c>
      <c r="O339" s="20">
        <v>38.4</v>
      </c>
      <c r="P339" s="20">
        <f t="shared" si="30"/>
        <v>38</v>
      </c>
      <c r="Q339" s="27" t="s">
        <v>92</v>
      </c>
      <c r="U339">
        <v>1</v>
      </c>
      <c r="V339">
        <v>1</v>
      </c>
      <c r="X339" s="21">
        <f t="shared" si="31"/>
        <v>2</v>
      </c>
    </row>
    <row r="340" spans="1:24" x14ac:dyDescent="0.25">
      <c r="A340" s="14">
        <f t="shared" si="27"/>
        <v>41748</v>
      </c>
      <c r="B340" s="3">
        <v>41748</v>
      </c>
      <c r="C340" s="15">
        <f t="shared" si="28"/>
        <v>41748</v>
      </c>
      <c r="F340" s="24"/>
      <c r="G340" s="24"/>
      <c r="L340" s="26">
        <v>0.49791666666666662</v>
      </c>
      <c r="M340" s="19">
        <f t="shared" si="29"/>
        <v>0.57222222222222219</v>
      </c>
      <c r="N340" s="16">
        <v>107</v>
      </c>
      <c r="O340" s="20">
        <v>40.9</v>
      </c>
      <c r="P340" s="20">
        <f t="shared" si="30"/>
        <v>40</v>
      </c>
      <c r="Q340" s="27" t="s">
        <v>14</v>
      </c>
      <c r="S340">
        <v>1</v>
      </c>
      <c r="X340" s="21">
        <f t="shared" si="31"/>
        <v>1</v>
      </c>
    </row>
    <row r="341" spans="1:24" x14ac:dyDescent="0.25">
      <c r="A341" s="14">
        <f t="shared" si="27"/>
        <v>41748</v>
      </c>
      <c r="C341" s="15">
        <f t="shared" si="28"/>
        <v>41748</v>
      </c>
      <c r="F341" s="24"/>
      <c r="G341" s="24"/>
      <c r="L341" s="26">
        <v>0.53263888888888888</v>
      </c>
      <c r="M341" s="19">
        <f t="shared" si="29"/>
        <v>0.55277777777777781</v>
      </c>
      <c r="N341" s="16">
        <v>29</v>
      </c>
      <c r="O341" s="20">
        <v>6.6</v>
      </c>
      <c r="P341" s="20">
        <f t="shared" si="30"/>
        <v>6</v>
      </c>
      <c r="Q341" s="27" t="s">
        <v>42</v>
      </c>
      <c r="T341">
        <v>1</v>
      </c>
      <c r="X341" s="21">
        <f t="shared" si="31"/>
        <v>1</v>
      </c>
    </row>
    <row r="342" spans="1:24" x14ac:dyDescent="0.25">
      <c r="A342" s="14">
        <f t="shared" si="27"/>
        <v>41748</v>
      </c>
      <c r="C342" s="15">
        <f t="shared" si="28"/>
        <v>41748</v>
      </c>
      <c r="F342" s="24"/>
      <c r="G342" s="24"/>
      <c r="L342" s="26">
        <v>0.63472222222222219</v>
      </c>
      <c r="M342" s="19">
        <f t="shared" si="29"/>
        <v>0.64930555555555547</v>
      </c>
      <c r="N342" s="16">
        <v>21</v>
      </c>
      <c r="O342" s="20">
        <v>45.8</v>
      </c>
      <c r="P342" s="20">
        <f t="shared" si="30"/>
        <v>45</v>
      </c>
      <c r="Q342" s="27" t="s">
        <v>42</v>
      </c>
      <c r="T342">
        <v>1</v>
      </c>
      <c r="X342" s="21">
        <f t="shared" si="31"/>
        <v>1</v>
      </c>
    </row>
    <row r="343" spans="1:24" x14ac:dyDescent="0.25">
      <c r="A343" s="14">
        <f t="shared" si="27"/>
        <v>41748</v>
      </c>
      <c r="C343" s="15">
        <f t="shared" si="28"/>
        <v>41748</v>
      </c>
      <c r="F343" s="24"/>
      <c r="G343" s="24"/>
      <c r="L343" s="26">
        <v>0.83888888888888891</v>
      </c>
      <c r="M343" s="19">
        <f t="shared" si="29"/>
        <v>0.85833333333333339</v>
      </c>
      <c r="N343" s="16">
        <v>28</v>
      </c>
      <c r="O343" s="20">
        <v>11.1</v>
      </c>
      <c r="P343" s="20">
        <f t="shared" si="30"/>
        <v>11</v>
      </c>
      <c r="Q343" s="27" t="s">
        <v>25</v>
      </c>
      <c r="R343">
        <v>1</v>
      </c>
      <c r="X343" s="21">
        <f t="shared" si="31"/>
        <v>1</v>
      </c>
    </row>
    <row r="344" spans="1:24" x14ac:dyDescent="0.25">
      <c r="A344" s="14">
        <f t="shared" si="27"/>
        <v>41749</v>
      </c>
      <c r="B344" s="3">
        <v>41749</v>
      </c>
      <c r="C344" s="15">
        <f t="shared" si="28"/>
        <v>41749</v>
      </c>
      <c r="F344" s="24"/>
      <c r="G344" s="24"/>
      <c r="L344" s="26">
        <v>0.69791666666666663</v>
      </c>
      <c r="M344" s="19">
        <f t="shared" si="29"/>
        <v>0.71319444444444435</v>
      </c>
      <c r="N344" s="16">
        <v>22</v>
      </c>
      <c r="O344" s="20">
        <v>35.200000000000003</v>
      </c>
      <c r="P344" s="20">
        <f t="shared" si="30"/>
        <v>35</v>
      </c>
      <c r="Q344" s="27" t="s">
        <v>17</v>
      </c>
      <c r="V344">
        <v>1</v>
      </c>
      <c r="X344" s="21">
        <f t="shared" si="31"/>
        <v>1</v>
      </c>
    </row>
    <row r="345" spans="1:24" x14ac:dyDescent="0.25">
      <c r="A345" s="14">
        <f t="shared" si="27"/>
        <v>41749</v>
      </c>
      <c r="C345" s="15">
        <f t="shared" si="28"/>
        <v>41749</v>
      </c>
      <c r="F345" s="24"/>
      <c r="G345" s="24"/>
      <c r="L345" s="26">
        <v>0.7006944444444444</v>
      </c>
      <c r="M345" s="19">
        <f t="shared" si="29"/>
        <v>0.74930555555555556</v>
      </c>
      <c r="N345" s="16">
        <v>70</v>
      </c>
      <c r="O345" s="20">
        <v>43.5</v>
      </c>
      <c r="P345" s="20">
        <f t="shared" si="30"/>
        <v>43</v>
      </c>
      <c r="Q345" s="27" t="s">
        <v>93</v>
      </c>
      <c r="U345">
        <v>1</v>
      </c>
      <c r="V345">
        <v>1</v>
      </c>
      <c r="X345" s="21">
        <f t="shared" si="31"/>
        <v>2</v>
      </c>
    </row>
    <row r="346" spans="1:24" x14ac:dyDescent="0.25">
      <c r="A346" s="14">
        <f t="shared" si="27"/>
        <v>41749</v>
      </c>
      <c r="C346" s="15">
        <f t="shared" si="28"/>
        <v>41749</v>
      </c>
      <c r="F346" s="24"/>
      <c r="G346" s="24"/>
      <c r="L346" s="26">
        <v>0.71250000000000002</v>
      </c>
      <c r="M346" s="19">
        <f t="shared" si="29"/>
        <v>0.73472222222222228</v>
      </c>
      <c r="N346" s="16">
        <v>32</v>
      </c>
      <c r="O346" s="20">
        <v>43.5</v>
      </c>
      <c r="P346" s="20">
        <f t="shared" si="30"/>
        <v>43</v>
      </c>
      <c r="Q346" s="27" t="s">
        <v>54</v>
      </c>
      <c r="R346">
        <v>1</v>
      </c>
      <c r="X346" s="21">
        <f t="shared" si="31"/>
        <v>1</v>
      </c>
    </row>
    <row r="347" spans="1:24" x14ac:dyDescent="0.25">
      <c r="A347" s="14">
        <f t="shared" si="27"/>
        <v>41750</v>
      </c>
      <c r="B347" s="3">
        <v>41750</v>
      </c>
      <c r="C347" s="15">
        <f t="shared" si="28"/>
        <v>41750</v>
      </c>
      <c r="F347" s="24"/>
      <c r="G347" s="24"/>
      <c r="L347" s="26">
        <v>0.46319444444444446</v>
      </c>
      <c r="M347" s="19">
        <f t="shared" si="29"/>
        <v>0.47430555555555559</v>
      </c>
      <c r="N347" s="16">
        <v>16</v>
      </c>
      <c r="O347" s="20">
        <v>36.700000000000003</v>
      </c>
      <c r="P347" s="20">
        <f t="shared" si="30"/>
        <v>36</v>
      </c>
      <c r="Q347" s="27" t="s">
        <v>25</v>
      </c>
      <c r="R347">
        <v>1</v>
      </c>
      <c r="X347" s="21">
        <f t="shared" si="31"/>
        <v>1</v>
      </c>
    </row>
    <row r="348" spans="1:24" x14ac:dyDescent="0.25">
      <c r="A348" s="14">
        <f t="shared" si="27"/>
        <v>41750</v>
      </c>
      <c r="C348" s="15">
        <f t="shared" si="28"/>
        <v>41750</v>
      </c>
      <c r="F348" s="24"/>
      <c r="G348" s="24"/>
      <c r="L348" s="26">
        <v>0.4916666666666667</v>
      </c>
      <c r="M348" s="19">
        <f t="shared" si="29"/>
        <v>0.5229166666666667</v>
      </c>
      <c r="N348" s="16">
        <v>45</v>
      </c>
      <c r="O348" s="20">
        <v>39.9</v>
      </c>
      <c r="P348" s="20">
        <f t="shared" si="30"/>
        <v>39</v>
      </c>
      <c r="Q348" s="27" t="s">
        <v>30</v>
      </c>
      <c r="U348">
        <v>1</v>
      </c>
      <c r="X348" s="21">
        <f t="shared" si="31"/>
        <v>1</v>
      </c>
    </row>
    <row r="349" spans="1:24" x14ac:dyDescent="0.25">
      <c r="A349" s="14">
        <f t="shared" si="27"/>
        <v>41751</v>
      </c>
      <c r="B349" s="3">
        <v>41751</v>
      </c>
      <c r="C349" s="15">
        <f t="shared" si="28"/>
        <v>41751</v>
      </c>
      <c r="F349" s="24">
        <v>0.29166666666666669</v>
      </c>
      <c r="G349" s="24">
        <v>0.33333333333333331</v>
      </c>
      <c r="H349" s="25">
        <f t="shared" ref="H349" si="32">G349-F349</f>
        <v>4.166666666666663E-2</v>
      </c>
      <c r="I349">
        <v>30</v>
      </c>
      <c r="J349">
        <v>6</v>
      </c>
      <c r="K349" t="s">
        <v>94</v>
      </c>
      <c r="L349" s="26">
        <v>0.30208333333333331</v>
      </c>
      <c r="M349" s="19">
        <f t="shared" si="29"/>
        <v>0.35</v>
      </c>
      <c r="N349" s="16">
        <v>69</v>
      </c>
      <c r="O349" s="20">
        <v>31.1</v>
      </c>
      <c r="P349" s="20">
        <f t="shared" si="30"/>
        <v>31</v>
      </c>
      <c r="Q349" s="27" t="s">
        <v>14</v>
      </c>
      <c r="S349">
        <v>1</v>
      </c>
      <c r="X349" s="21">
        <f t="shared" si="31"/>
        <v>1</v>
      </c>
    </row>
    <row r="350" spans="1:24" x14ac:dyDescent="0.25">
      <c r="A350" s="14">
        <f t="shared" si="27"/>
        <v>41752</v>
      </c>
      <c r="B350" s="3">
        <v>41752</v>
      </c>
      <c r="C350" s="15">
        <f t="shared" si="28"/>
        <v>41752</v>
      </c>
      <c r="F350" s="24">
        <v>0.22916666666666666</v>
      </c>
      <c r="G350" s="24">
        <v>0.25</v>
      </c>
      <c r="H350" s="25">
        <f t="shared" si="5"/>
        <v>2.0833333333333343E-2</v>
      </c>
      <c r="I350">
        <v>38</v>
      </c>
      <c r="J350">
        <v>5</v>
      </c>
      <c r="K350" t="s">
        <v>46</v>
      </c>
      <c r="L350" s="26">
        <v>0.23750000000000002</v>
      </c>
      <c r="M350" s="19">
        <f t="shared" si="29"/>
        <v>0.47083333333333333</v>
      </c>
      <c r="N350" s="16">
        <v>336</v>
      </c>
      <c r="O350" s="20">
        <v>36.700000000000003</v>
      </c>
      <c r="P350" s="20">
        <f t="shared" si="30"/>
        <v>36</v>
      </c>
      <c r="Q350" s="27" t="s">
        <v>95</v>
      </c>
      <c r="X350" s="21">
        <f t="shared" si="31"/>
        <v>0</v>
      </c>
    </row>
    <row r="351" spans="1:24" x14ac:dyDescent="0.25">
      <c r="A351" s="14">
        <f t="shared" si="27"/>
        <v>41752</v>
      </c>
      <c r="B351" s="3">
        <v>41752</v>
      </c>
      <c r="C351" s="15">
        <f t="shared" si="28"/>
        <v>41752</v>
      </c>
      <c r="F351" s="24">
        <v>0.52083333333333337</v>
      </c>
      <c r="G351" s="24">
        <v>0.5625</v>
      </c>
      <c r="H351" s="25">
        <f t="shared" si="5"/>
        <v>4.166666666666663E-2</v>
      </c>
      <c r="I351">
        <v>28</v>
      </c>
      <c r="J351">
        <v>6</v>
      </c>
      <c r="K351" t="s">
        <v>78</v>
      </c>
      <c r="L351" s="26">
        <v>0.51388888888888895</v>
      </c>
      <c r="M351" s="19">
        <f t="shared" si="29"/>
        <v>0.54444444444444451</v>
      </c>
      <c r="N351" s="16">
        <v>44</v>
      </c>
      <c r="O351" s="20">
        <v>26.9</v>
      </c>
      <c r="P351" s="20">
        <f t="shared" si="30"/>
        <v>26</v>
      </c>
      <c r="Q351" s="27" t="s">
        <v>25</v>
      </c>
      <c r="R351">
        <v>1</v>
      </c>
      <c r="X351" s="21">
        <f t="shared" si="31"/>
        <v>1</v>
      </c>
    </row>
    <row r="352" spans="1:24" x14ac:dyDescent="0.25">
      <c r="A352" s="14">
        <f t="shared" si="27"/>
        <v>41752</v>
      </c>
      <c r="C352" s="15">
        <f t="shared" si="28"/>
        <v>41752</v>
      </c>
      <c r="F352" s="24"/>
      <c r="G352" s="24"/>
      <c r="L352" s="26">
        <v>0.33194444444444443</v>
      </c>
      <c r="M352" s="19">
        <f t="shared" si="29"/>
        <v>0.35138888888888886</v>
      </c>
      <c r="N352" s="16">
        <v>28</v>
      </c>
      <c r="O352" s="20">
        <v>40.9</v>
      </c>
      <c r="P352" s="20">
        <f t="shared" si="30"/>
        <v>40</v>
      </c>
      <c r="Q352" s="27" t="s">
        <v>54</v>
      </c>
      <c r="R352">
        <v>1</v>
      </c>
      <c r="X352" s="21">
        <f t="shared" si="31"/>
        <v>1</v>
      </c>
    </row>
    <row r="353" spans="1:24" x14ac:dyDescent="0.25">
      <c r="A353" s="14">
        <f t="shared" si="27"/>
        <v>41753</v>
      </c>
      <c r="B353" s="3">
        <v>41753</v>
      </c>
      <c r="C353" s="15">
        <f t="shared" si="28"/>
        <v>41753</v>
      </c>
      <c r="F353" s="24">
        <v>0.54166666666666663</v>
      </c>
      <c r="G353" s="24">
        <v>0.8125</v>
      </c>
      <c r="H353" s="25">
        <f>G353-F353</f>
        <v>0.27083333333333337</v>
      </c>
      <c r="I353">
        <v>27</v>
      </c>
      <c r="J353">
        <v>4</v>
      </c>
      <c r="K353" t="s">
        <v>96</v>
      </c>
      <c r="L353" s="26">
        <v>0.54513888888888895</v>
      </c>
      <c r="M353" s="19">
        <f t="shared" si="29"/>
        <v>0.87430555555555567</v>
      </c>
      <c r="N353" s="16">
        <v>474</v>
      </c>
      <c r="O353" s="20">
        <v>27.4</v>
      </c>
      <c r="P353" s="20">
        <f t="shared" si="30"/>
        <v>27</v>
      </c>
      <c r="Q353" s="27" t="s">
        <v>97</v>
      </c>
      <c r="W353">
        <v>5</v>
      </c>
      <c r="X353" s="21">
        <f t="shared" si="31"/>
        <v>5</v>
      </c>
    </row>
    <row r="354" spans="1:24" x14ac:dyDescent="0.25">
      <c r="A354" s="14">
        <f t="shared" si="27"/>
        <v>41753</v>
      </c>
      <c r="C354" s="15">
        <f t="shared" si="28"/>
        <v>41753</v>
      </c>
      <c r="F354" s="24"/>
      <c r="G354" s="24"/>
      <c r="L354" s="26">
        <v>0.52013888888888882</v>
      </c>
      <c r="M354" s="19">
        <f t="shared" si="29"/>
        <v>0.54652777777777772</v>
      </c>
      <c r="N354" s="16">
        <v>38</v>
      </c>
      <c r="O354" s="20">
        <v>43.5</v>
      </c>
      <c r="P354" s="20">
        <f t="shared" si="30"/>
        <v>43</v>
      </c>
      <c r="Q354" s="27" t="s">
        <v>25</v>
      </c>
      <c r="R354">
        <v>1</v>
      </c>
      <c r="X354" s="21">
        <f t="shared" si="31"/>
        <v>1</v>
      </c>
    </row>
    <row r="355" spans="1:24" x14ac:dyDescent="0.25">
      <c r="A355" s="14">
        <f t="shared" si="27"/>
        <v>41753</v>
      </c>
      <c r="C355" s="15">
        <f t="shared" si="28"/>
        <v>41753</v>
      </c>
      <c r="F355" s="24"/>
      <c r="G355" s="24"/>
      <c r="L355" s="26">
        <v>0.79652777777777783</v>
      </c>
      <c r="M355" s="19">
        <f t="shared" si="29"/>
        <v>0.81041666666666667</v>
      </c>
      <c r="N355" s="16">
        <v>20</v>
      </c>
      <c r="O355" s="20">
        <v>38.4</v>
      </c>
      <c r="P355" s="20">
        <f t="shared" si="30"/>
        <v>38</v>
      </c>
      <c r="Q355" s="27" t="s">
        <v>63</v>
      </c>
      <c r="W355">
        <v>1</v>
      </c>
      <c r="X355" s="21">
        <f t="shared" si="31"/>
        <v>1</v>
      </c>
    </row>
    <row r="356" spans="1:24" x14ac:dyDescent="0.25">
      <c r="A356" s="14">
        <f t="shared" si="27"/>
        <v>41754</v>
      </c>
      <c r="B356" s="3">
        <v>41754</v>
      </c>
      <c r="C356" s="15">
        <f t="shared" si="28"/>
        <v>41754</v>
      </c>
      <c r="F356" s="24"/>
      <c r="G356" s="24"/>
      <c r="L356" s="26">
        <v>0.59791666666666665</v>
      </c>
      <c r="M356" s="19">
        <f t="shared" si="29"/>
        <v>0.64097222222222217</v>
      </c>
      <c r="N356" s="16">
        <v>62</v>
      </c>
      <c r="O356" s="20">
        <v>4.9000000000000004</v>
      </c>
      <c r="P356" s="20">
        <f t="shared" si="30"/>
        <v>4</v>
      </c>
      <c r="Q356" s="27" t="s">
        <v>27</v>
      </c>
      <c r="T356">
        <v>1</v>
      </c>
      <c r="U356">
        <v>1</v>
      </c>
      <c r="X356" s="21">
        <f t="shared" si="31"/>
        <v>2</v>
      </c>
    </row>
    <row r="357" spans="1:24" x14ac:dyDescent="0.25">
      <c r="A357" s="14">
        <f t="shared" si="27"/>
        <v>41754</v>
      </c>
      <c r="C357" s="15">
        <f t="shared" si="28"/>
        <v>41754</v>
      </c>
      <c r="F357" s="24"/>
      <c r="G357" s="24"/>
      <c r="L357" s="26">
        <v>0.87083333333333324</v>
      </c>
      <c r="M357" s="19">
        <f t="shared" si="29"/>
        <v>0.89513888888888882</v>
      </c>
      <c r="N357" s="16">
        <v>35</v>
      </c>
      <c r="O357" s="20">
        <v>38.4</v>
      </c>
      <c r="P357" s="20">
        <f t="shared" si="30"/>
        <v>38</v>
      </c>
      <c r="Q357" s="27" t="s">
        <v>17</v>
      </c>
      <c r="V357">
        <v>1</v>
      </c>
      <c r="X357" s="21">
        <f t="shared" si="31"/>
        <v>1</v>
      </c>
    </row>
    <row r="358" spans="1:24" x14ac:dyDescent="0.25">
      <c r="A358" s="14">
        <f t="shared" si="27"/>
        <v>41755</v>
      </c>
      <c r="B358" s="3">
        <v>41755</v>
      </c>
      <c r="C358" s="15">
        <f t="shared" si="28"/>
        <v>41755</v>
      </c>
      <c r="F358" s="24"/>
      <c r="G358" s="24"/>
      <c r="L358" s="26">
        <v>0.4513888888888889</v>
      </c>
      <c r="M358" s="19">
        <f t="shared" si="29"/>
        <v>0.46527777777777779</v>
      </c>
      <c r="N358" s="16">
        <v>20</v>
      </c>
      <c r="O358" s="20">
        <v>18.2</v>
      </c>
      <c r="P358" s="20">
        <f t="shared" si="30"/>
        <v>18</v>
      </c>
      <c r="Q358" s="27" t="s">
        <v>53</v>
      </c>
      <c r="T358">
        <v>1</v>
      </c>
      <c r="X358" s="21">
        <f t="shared" si="31"/>
        <v>1</v>
      </c>
    </row>
    <row r="359" spans="1:24" x14ac:dyDescent="0.25">
      <c r="A359" s="14">
        <f t="shared" si="27"/>
        <v>41755</v>
      </c>
      <c r="C359" s="15">
        <f t="shared" si="28"/>
        <v>41755</v>
      </c>
      <c r="F359" s="24"/>
      <c r="G359" s="24"/>
      <c r="L359" s="26">
        <v>0.87847222222222221</v>
      </c>
      <c r="M359" s="19">
        <f t="shared" si="29"/>
        <v>0.90486111111111112</v>
      </c>
      <c r="N359" s="16">
        <v>38</v>
      </c>
      <c r="O359" s="20">
        <v>38.1</v>
      </c>
      <c r="P359" s="20">
        <f t="shared" si="30"/>
        <v>38</v>
      </c>
      <c r="Q359" s="27" t="s">
        <v>17</v>
      </c>
      <c r="V359">
        <v>1</v>
      </c>
      <c r="X359" s="21">
        <f t="shared" si="31"/>
        <v>1</v>
      </c>
    </row>
    <row r="360" spans="1:24" x14ac:dyDescent="0.25">
      <c r="A360" s="14">
        <f t="shared" si="27"/>
        <v>41755</v>
      </c>
      <c r="C360" s="15">
        <f t="shared" si="28"/>
        <v>41755</v>
      </c>
      <c r="F360" s="24"/>
      <c r="G360" s="24"/>
      <c r="L360" s="26">
        <v>0.97152777777777777</v>
      </c>
      <c r="M360" s="19">
        <f t="shared" si="29"/>
        <v>0.98402777777777772</v>
      </c>
      <c r="N360" s="16">
        <v>18</v>
      </c>
      <c r="O360" s="20">
        <v>28.5</v>
      </c>
      <c r="P360" s="20">
        <f t="shared" si="30"/>
        <v>28</v>
      </c>
      <c r="Q360" s="27" t="s">
        <v>17</v>
      </c>
      <c r="V360">
        <v>1</v>
      </c>
      <c r="X360" s="21">
        <f t="shared" si="31"/>
        <v>1</v>
      </c>
    </row>
    <row r="361" spans="1:24" x14ac:dyDescent="0.25">
      <c r="A361" s="14">
        <f t="shared" si="27"/>
        <v>41756</v>
      </c>
      <c r="B361" s="3">
        <v>41756</v>
      </c>
      <c r="C361" s="15">
        <f t="shared" si="28"/>
        <v>41756</v>
      </c>
      <c r="F361" s="24"/>
      <c r="G361" s="24"/>
      <c r="L361" s="26">
        <v>0.45624999999999999</v>
      </c>
      <c r="M361" s="19">
        <f t="shared" si="29"/>
        <v>0.50347222222222221</v>
      </c>
      <c r="N361" s="16">
        <v>68</v>
      </c>
      <c r="O361" s="20">
        <v>11.1</v>
      </c>
      <c r="P361" s="20">
        <f t="shared" si="30"/>
        <v>11</v>
      </c>
      <c r="Q361" s="27" t="s">
        <v>25</v>
      </c>
      <c r="R361">
        <v>1</v>
      </c>
      <c r="X361" s="21">
        <f t="shared" si="31"/>
        <v>1</v>
      </c>
    </row>
    <row r="362" spans="1:24" x14ac:dyDescent="0.25">
      <c r="A362" s="14">
        <f t="shared" si="27"/>
        <v>41756</v>
      </c>
      <c r="C362" s="15">
        <f t="shared" si="28"/>
        <v>41756</v>
      </c>
      <c r="F362" s="24"/>
      <c r="G362" s="24"/>
      <c r="L362" s="26">
        <v>0.67708333333333337</v>
      </c>
      <c r="M362" s="19">
        <f t="shared" si="29"/>
        <v>0.70694444444444449</v>
      </c>
      <c r="N362" s="16">
        <v>43</v>
      </c>
      <c r="O362" s="20">
        <v>26.3</v>
      </c>
      <c r="P362" s="20">
        <f t="shared" si="30"/>
        <v>26</v>
      </c>
      <c r="Q362" s="27" t="s">
        <v>25</v>
      </c>
      <c r="R362">
        <v>1</v>
      </c>
      <c r="X362" s="21">
        <f t="shared" si="31"/>
        <v>1</v>
      </c>
    </row>
    <row r="363" spans="1:24" x14ac:dyDescent="0.25">
      <c r="A363" s="14">
        <f t="shared" si="27"/>
        <v>41757</v>
      </c>
      <c r="B363" s="3">
        <v>41757</v>
      </c>
      <c r="C363" s="15">
        <f t="shared" si="28"/>
        <v>41757</v>
      </c>
      <c r="F363" s="24">
        <v>0.33333333333333331</v>
      </c>
      <c r="G363" s="24">
        <v>0.375</v>
      </c>
      <c r="H363" s="25">
        <f t="shared" si="5"/>
        <v>4.1666666666666685E-2</v>
      </c>
      <c r="I363">
        <v>43</v>
      </c>
      <c r="J363">
        <v>5</v>
      </c>
      <c r="K363" t="s">
        <v>55</v>
      </c>
      <c r="L363" s="26">
        <v>0.33680555555555558</v>
      </c>
      <c r="M363" s="19">
        <f t="shared" si="29"/>
        <v>0.37083333333333335</v>
      </c>
      <c r="N363" s="16">
        <v>49</v>
      </c>
      <c r="O363" s="20">
        <v>41.9</v>
      </c>
      <c r="P363" s="20">
        <f t="shared" si="30"/>
        <v>41</v>
      </c>
      <c r="Q363" s="27" t="s">
        <v>30</v>
      </c>
      <c r="U363">
        <v>1</v>
      </c>
      <c r="X363" s="21">
        <f t="shared" si="31"/>
        <v>1</v>
      </c>
    </row>
    <row r="364" spans="1:24" x14ac:dyDescent="0.25">
      <c r="A364" s="14">
        <f t="shared" si="27"/>
        <v>41757</v>
      </c>
      <c r="C364" s="15">
        <f t="shared" si="28"/>
        <v>41757</v>
      </c>
      <c r="F364" s="24"/>
      <c r="G364" s="24"/>
      <c r="L364" s="26">
        <v>0.27847222222222223</v>
      </c>
      <c r="M364" s="19">
        <f t="shared" si="29"/>
        <v>0.29166666666666669</v>
      </c>
      <c r="N364" s="16">
        <v>19</v>
      </c>
      <c r="O364" s="20">
        <v>39.9</v>
      </c>
      <c r="P364" s="20">
        <f t="shared" si="30"/>
        <v>39</v>
      </c>
      <c r="Q364" s="27" t="s">
        <v>17</v>
      </c>
      <c r="V364">
        <v>1</v>
      </c>
      <c r="X364" s="21">
        <f t="shared" si="31"/>
        <v>1</v>
      </c>
    </row>
    <row r="365" spans="1:24" x14ac:dyDescent="0.25">
      <c r="A365" s="14">
        <f t="shared" si="27"/>
        <v>41758</v>
      </c>
      <c r="B365" s="3">
        <v>41758</v>
      </c>
      <c r="C365" s="15">
        <f t="shared" si="28"/>
        <v>41758</v>
      </c>
      <c r="F365" s="24">
        <v>0.33333333333333331</v>
      </c>
      <c r="G365" s="24">
        <v>0.375</v>
      </c>
      <c r="H365" s="25">
        <f t="shared" si="5"/>
        <v>4.1666666666666685E-2</v>
      </c>
      <c r="I365">
        <v>25</v>
      </c>
      <c r="J365">
        <v>10</v>
      </c>
      <c r="K365" t="s">
        <v>98</v>
      </c>
      <c r="L365" s="28" t="s">
        <v>44</v>
      </c>
      <c r="M365" s="19"/>
      <c r="P365" s="20">
        <f t="shared" si="30"/>
        <v>0</v>
      </c>
      <c r="X365" s="21">
        <f t="shared" si="31"/>
        <v>0</v>
      </c>
    </row>
    <row r="366" spans="1:24" x14ac:dyDescent="0.25">
      <c r="A366" s="14">
        <f t="shared" si="27"/>
        <v>41758</v>
      </c>
      <c r="B366" s="3">
        <v>41758</v>
      </c>
      <c r="C366" s="15">
        <f t="shared" si="28"/>
        <v>41758</v>
      </c>
      <c r="F366" s="24">
        <v>0.72916666666666663</v>
      </c>
      <c r="G366" s="24">
        <v>0.8125</v>
      </c>
      <c r="H366" s="25">
        <f t="shared" si="5"/>
        <v>8.333333333333337E-2</v>
      </c>
      <c r="I366">
        <v>17</v>
      </c>
      <c r="J366">
        <v>3</v>
      </c>
      <c r="K366" t="s">
        <v>99</v>
      </c>
      <c r="L366" s="26">
        <v>0.74305555555555547</v>
      </c>
      <c r="M366" s="19">
        <f t="shared" si="29"/>
        <v>0.77847222222222212</v>
      </c>
      <c r="N366" s="16">
        <v>51</v>
      </c>
      <c r="O366" s="20">
        <v>16.8</v>
      </c>
      <c r="P366" s="20">
        <f t="shared" si="30"/>
        <v>16</v>
      </c>
      <c r="Q366" s="27" t="s">
        <v>41</v>
      </c>
      <c r="S366">
        <v>1</v>
      </c>
      <c r="T366">
        <v>1</v>
      </c>
      <c r="X366" s="21">
        <f t="shared" si="31"/>
        <v>2</v>
      </c>
    </row>
    <row r="367" spans="1:24" x14ac:dyDescent="0.25">
      <c r="A367" s="14">
        <f t="shared" si="27"/>
        <v>41758</v>
      </c>
      <c r="C367" s="15">
        <f t="shared" si="28"/>
        <v>41758</v>
      </c>
      <c r="F367" s="24"/>
      <c r="G367" s="24"/>
      <c r="L367" s="26">
        <v>0.77986111111111101</v>
      </c>
      <c r="M367" s="19">
        <f t="shared" si="29"/>
        <v>0.92708333333333326</v>
      </c>
      <c r="N367" s="16">
        <v>212</v>
      </c>
      <c r="O367" s="20">
        <v>4.0999999999999996</v>
      </c>
      <c r="P367" s="20">
        <f t="shared" si="30"/>
        <v>4</v>
      </c>
      <c r="Q367" t="s">
        <v>34</v>
      </c>
      <c r="R367">
        <v>1</v>
      </c>
      <c r="S367">
        <v>1</v>
      </c>
      <c r="X367" s="21">
        <f t="shared" si="31"/>
        <v>2</v>
      </c>
    </row>
    <row r="368" spans="1:24" x14ac:dyDescent="0.25">
      <c r="A368" s="14">
        <f t="shared" si="27"/>
        <v>41758</v>
      </c>
      <c r="C368" s="15">
        <f t="shared" si="28"/>
        <v>41758</v>
      </c>
      <c r="F368" s="24"/>
      <c r="G368" s="24"/>
      <c r="L368" s="26">
        <v>0.81736111111111109</v>
      </c>
      <c r="M368" s="19">
        <f t="shared" si="29"/>
        <v>0.83750000000000002</v>
      </c>
      <c r="N368" s="16">
        <v>29</v>
      </c>
      <c r="O368" s="20">
        <v>41.3</v>
      </c>
      <c r="P368" s="20">
        <f t="shared" si="30"/>
        <v>41</v>
      </c>
      <c r="Q368" s="27" t="s">
        <v>30</v>
      </c>
      <c r="U368">
        <v>1</v>
      </c>
      <c r="X368" s="21">
        <f t="shared" si="31"/>
        <v>1</v>
      </c>
    </row>
    <row r="369" spans="1:24" x14ac:dyDescent="0.25">
      <c r="A369" s="14">
        <f t="shared" si="27"/>
        <v>41759</v>
      </c>
      <c r="B369" s="3">
        <v>41759</v>
      </c>
      <c r="C369" s="15">
        <f t="shared" si="28"/>
        <v>41759</v>
      </c>
      <c r="F369" s="24"/>
      <c r="G369" s="24"/>
      <c r="L369" s="26">
        <v>0.24444444444444446</v>
      </c>
      <c r="M369" s="19">
        <f t="shared" si="29"/>
        <v>0.2590277777777778</v>
      </c>
      <c r="N369" s="16">
        <v>21</v>
      </c>
      <c r="O369" s="20">
        <v>25.37</v>
      </c>
      <c r="P369" s="20">
        <f t="shared" si="30"/>
        <v>25</v>
      </c>
      <c r="Q369" s="27" t="s">
        <v>54</v>
      </c>
      <c r="R369">
        <v>1</v>
      </c>
      <c r="X369" s="21">
        <f t="shared" si="31"/>
        <v>1</v>
      </c>
    </row>
    <row r="370" spans="1:24" x14ac:dyDescent="0.25">
      <c r="A370" s="14">
        <f t="shared" si="27"/>
        <v>41759</v>
      </c>
      <c r="C370" s="15">
        <f t="shared" si="28"/>
        <v>41759</v>
      </c>
      <c r="F370" s="24"/>
      <c r="G370" s="24"/>
      <c r="L370" s="26">
        <v>0.57222222222222219</v>
      </c>
      <c r="M370" s="19">
        <f t="shared" si="29"/>
        <v>0.62569444444444444</v>
      </c>
      <c r="N370" s="16">
        <v>77</v>
      </c>
      <c r="O370" s="20">
        <v>27.4</v>
      </c>
      <c r="P370" s="20">
        <f t="shared" si="30"/>
        <v>27</v>
      </c>
      <c r="Q370" s="27" t="s">
        <v>17</v>
      </c>
      <c r="V370">
        <v>1</v>
      </c>
      <c r="X370" s="21">
        <f t="shared" si="31"/>
        <v>1</v>
      </c>
    </row>
    <row r="371" spans="1:24" x14ac:dyDescent="0.25">
      <c r="A371" s="14">
        <f t="shared" si="27"/>
        <v>41759</v>
      </c>
      <c r="C371" s="15">
        <f t="shared" si="28"/>
        <v>41759</v>
      </c>
      <c r="F371" s="24"/>
      <c r="G371" s="24"/>
      <c r="L371" s="26">
        <v>0.58680555555555558</v>
      </c>
      <c r="M371" s="19">
        <f t="shared" si="29"/>
        <v>0.60555555555555562</v>
      </c>
      <c r="N371" s="16">
        <v>27</v>
      </c>
      <c r="O371" s="20">
        <v>14.2</v>
      </c>
      <c r="P371" s="20">
        <f t="shared" si="30"/>
        <v>14</v>
      </c>
      <c r="Q371" s="27" t="s">
        <v>54</v>
      </c>
      <c r="R371">
        <v>1</v>
      </c>
      <c r="X371" s="21">
        <f t="shared" si="31"/>
        <v>1</v>
      </c>
    </row>
    <row r="372" spans="1:24" x14ac:dyDescent="0.25">
      <c r="A372" s="14">
        <f t="shared" si="27"/>
        <v>41759</v>
      </c>
      <c r="C372" s="15">
        <f t="shared" si="28"/>
        <v>41759</v>
      </c>
      <c r="F372" s="24"/>
      <c r="G372" s="24"/>
      <c r="L372" s="26">
        <v>0.74722222222222223</v>
      </c>
      <c r="M372" s="19">
        <f t="shared" si="29"/>
        <v>0.77083333333333337</v>
      </c>
      <c r="N372" s="16">
        <v>34</v>
      </c>
      <c r="O372" s="20">
        <v>35</v>
      </c>
      <c r="P372" s="20">
        <f t="shared" si="30"/>
        <v>35</v>
      </c>
      <c r="Q372" s="27" t="s">
        <v>30</v>
      </c>
      <c r="U372">
        <v>1</v>
      </c>
      <c r="X372" s="21">
        <f t="shared" si="31"/>
        <v>1</v>
      </c>
    </row>
    <row r="373" spans="1:24" x14ac:dyDescent="0.25">
      <c r="A373" s="14">
        <f t="shared" si="27"/>
        <v>41759</v>
      </c>
      <c r="C373" s="15">
        <f t="shared" si="28"/>
        <v>41759</v>
      </c>
      <c r="F373" s="24"/>
      <c r="G373" s="24"/>
      <c r="L373" s="26">
        <v>0.76597222222222217</v>
      </c>
      <c r="M373" s="19">
        <f t="shared" si="29"/>
        <v>0.78819444444444442</v>
      </c>
      <c r="N373" s="16">
        <v>32</v>
      </c>
      <c r="O373" s="20">
        <v>35.200000000000003</v>
      </c>
      <c r="P373" s="20">
        <f t="shared" si="30"/>
        <v>35</v>
      </c>
      <c r="Q373" s="27" t="s">
        <v>53</v>
      </c>
      <c r="T373">
        <v>1</v>
      </c>
      <c r="X373" s="21">
        <f t="shared" si="31"/>
        <v>1</v>
      </c>
    </row>
    <row r="374" spans="1:24" x14ac:dyDescent="0.25">
      <c r="A374" s="14">
        <f t="shared" si="27"/>
        <v>41759</v>
      </c>
      <c r="C374" s="15">
        <f t="shared" si="28"/>
        <v>41759</v>
      </c>
      <c r="F374" s="24"/>
      <c r="G374" s="24"/>
      <c r="L374" s="26">
        <v>0.84097222222222223</v>
      </c>
      <c r="M374" s="19">
        <f t="shared" si="29"/>
        <v>0.85555555555555551</v>
      </c>
      <c r="N374" s="16">
        <v>21</v>
      </c>
      <c r="O374" s="20">
        <v>45.8</v>
      </c>
      <c r="P374" s="20">
        <f t="shared" si="30"/>
        <v>45</v>
      </c>
      <c r="Q374" s="27" t="s">
        <v>53</v>
      </c>
      <c r="T374">
        <v>1</v>
      </c>
      <c r="X374" s="21">
        <f t="shared" si="31"/>
        <v>1</v>
      </c>
    </row>
    <row r="375" spans="1:24" x14ac:dyDescent="0.25">
      <c r="A375" s="14">
        <f t="shared" si="27"/>
        <v>41760</v>
      </c>
      <c r="B375" s="3">
        <v>41760</v>
      </c>
      <c r="C375" s="15">
        <f t="shared" si="28"/>
        <v>41760</v>
      </c>
      <c r="F375" s="24"/>
      <c r="G375" s="24"/>
      <c r="L375" s="26">
        <v>0.61249999999999993</v>
      </c>
      <c r="M375" s="19">
        <f t="shared" si="29"/>
        <v>0.6284722222222221</v>
      </c>
      <c r="N375" s="16">
        <v>23</v>
      </c>
      <c r="O375" s="20">
        <v>43.5</v>
      </c>
      <c r="P375" s="20">
        <f t="shared" si="30"/>
        <v>43</v>
      </c>
      <c r="Q375" s="27" t="s">
        <v>54</v>
      </c>
      <c r="R375">
        <v>1</v>
      </c>
      <c r="X375" s="21">
        <f t="shared" si="31"/>
        <v>1</v>
      </c>
    </row>
    <row r="376" spans="1:24" x14ac:dyDescent="0.25">
      <c r="A376" s="14">
        <f t="shared" si="27"/>
        <v>41760</v>
      </c>
      <c r="C376" s="15">
        <f t="shared" si="28"/>
        <v>41760</v>
      </c>
      <c r="F376" s="24"/>
      <c r="G376" s="24"/>
      <c r="L376" s="26">
        <v>0.7319444444444444</v>
      </c>
      <c r="M376" s="19">
        <f t="shared" si="29"/>
        <v>0.75486111111111109</v>
      </c>
      <c r="N376" s="16">
        <v>33</v>
      </c>
      <c r="O376" s="20">
        <v>21.5</v>
      </c>
      <c r="P376" s="20">
        <f t="shared" si="30"/>
        <v>21</v>
      </c>
      <c r="Q376" s="27" t="s">
        <v>34</v>
      </c>
      <c r="R376">
        <v>1</v>
      </c>
      <c r="S376">
        <v>1</v>
      </c>
      <c r="X376" s="21">
        <f t="shared" si="31"/>
        <v>2</v>
      </c>
    </row>
    <row r="377" spans="1:24" x14ac:dyDescent="0.25">
      <c r="A377" s="14">
        <f t="shared" si="27"/>
        <v>41760</v>
      </c>
      <c r="C377" s="15">
        <f t="shared" si="28"/>
        <v>41760</v>
      </c>
      <c r="F377" s="24"/>
      <c r="G377" s="24"/>
      <c r="L377" s="26">
        <v>0.6118055555555556</v>
      </c>
      <c r="M377" s="19">
        <f t="shared" si="29"/>
        <v>0.6430555555555556</v>
      </c>
      <c r="N377" s="16">
        <v>45</v>
      </c>
      <c r="O377" s="20">
        <v>15.6</v>
      </c>
      <c r="P377" s="20">
        <f t="shared" si="30"/>
        <v>15</v>
      </c>
      <c r="Q377" s="27" t="s">
        <v>17</v>
      </c>
      <c r="V377">
        <v>1</v>
      </c>
      <c r="X377" s="21">
        <f t="shared" si="31"/>
        <v>1</v>
      </c>
    </row>
    <row r="378" spans="1:24" x14ac:dyDescent="0.25">
      <c r="A378" s="14">
        <f t="shared" si="27"/>
        <v>41762</v>
      </c>
      <c r="B378" s="3">
        <v>41762</v>
      </c>
      <c r="C378" s="15">
        <f t="shared" si="28"/>
        <v>41762</v>
      </c>
      <c r="F378" s="24"/>
      <c r="G378" s="24"/>
      <c r="L378" s="26">
        <v>0.42083333333333334</v>
      </c>
      <c r="M378" s="19">
        <f t="shared" si="29"/>
        <v>0.43333333333333335</v>
      </c>
      <c r="N378" s="16">
        <v>18</v>
      </c>
      <c r="O378" s="20">
        <v>30.1</v>
      </c>
      <c r="P378" s="20">
        <f t="shared" si="30"/>
        <v>30</v>
      </c>
      <c r="Q378" s="27" t="s">
        <v>100</v>
      </c>
      <c r="V378">
        <v>1</v>
      </c>
      <c r="X378" s="21">
        <f t="shared" si="31"/>
        <v>1</v>
      </c>
    </row>
    <row r="379" spans="1:24" x14ac:dyDescent="0.25">
      <c r="A379" s="14">
        <f t="shared" si="27"/>
        <v>41762</v>
      </c>
      <c r="C379" s="15">
        <f t="shared" si="28"/>
        <v>41762</v>
      </c>
      <c r="F379" s="24"/>
      <c r="G379" s="24"/>
      <c r="L379" s="26">
        <v>0.44166666666666665</v>
      </c>
      <c r="M379" s="19">
        <f t="shared" si="29"/>
        <v>0.49930555555555556</v>
      </c>
      <c r="N379" s="16">
        <v>83</v>
      </c>
      <c r="O379" s="20">
        <v>48.4</v>
      </c>
      <c r="P379" s="20">
        <f t="shared" si="30"/>
        <v>48</v>
      </c>
      <c r="Q379" s="27" t="s">
        <v>41</v>
      </c>
      <c r="S379">
        <v>1</v>
      </c>
      <c r="T379">
        <v>1</v>
      </c>
      <c r="X379" s="21">
        <f t="shared" si="31"/>
        <v>2</v>
      </c>
    </row>
    <row r="380" spans="1:24" x14ac:dyDescent="0.25">
      <c r="A380" s="14">
        <f t="shared" si="27"/>
        <v>41762</v>
      </c>
      <c r="C380" s="15">
        <f t="shared" si="28"/>
        <v>41762</v>
      </c>
      <c r="F380" s="24"/>
      <c r="G380" s="24"/>
      <c r="L380" s="26">
        <v>0.70138888888888884</v>
      </c>
      <c r="M380" s="19">
        <f t="shared" si="29"/>
        <v>0.71319444444444435</v>
      </c>
      <c r="N380" s="16">
        <v>17</v>
      </c>
      <c r="O380" s="20">
        <v>32.200000000000003</v>
      </c>
      <c r="P380" s="20">
        <f t="shared" si="30"/>
        <v>32</v>
      </c>
      <c r="Q380" s="27" t="s">
        <v>17</v>
      </c>
      <c r="V380">
        <v>1</v>
      </c>
      <c r="X380" s="21">
        <f t="shared" si="31"/>
        <v>1</v>
      </c>
    </row>
    <row r="381" spans="1:24" x14ac:dyDescent="0.25">
      <c r="A381" s="14">
        <f t="shared" si="27"/>
        <v>41763</v>
      </c>
      <c r="B381" s="3">
        <v>41763</v>
      </c>
      <c r="C381" s="15">
        <f t="shared" si="28"/>
        <v>41763</v>
      </c>
      <c r="F381" s="24"/>
      <c r="G381" s="24"/>
      <c r="L381" s="26">
        <v>0.57847222222222217</v>
      </c>
      <c r="M381" s="19">
        <f t="shared" si="29"/>
        <v>0.61041666666666661</v>
      </c>
      <c r="N381" s="16">
        <v>46</v>
      </c>
      <c r="O381" s="20">
        <v>11.1</v>
      </c>
      <c r="P381" s="20">
        <f t="shared" si="30"/>
        <v>11</v>
      </c>
      <c r="Q381" s="27" t="s">
        <v>25</v>
      </c>
      <c r="R381">
        <v>1</v>
      </c>
      <c r="X381" s="21">
        <f t="shared" si="31"/>
        <v>1</v>
      </c>
    </row>
    <row r="382" spans="1:24" x14ac:dyDescent="0.25">
      <c r="A382" s="14">
        <f t="shared" si="27"/>
        <v>41763</v>
      </c>
      <c r="C382" s="15">
        <f t="shared" si="28"/>
        <v>41763</v>
      </c>
      <c r="F382" s="24"/>
      <c r="G382" s="24"/>
      <c r="L382" s="26">
        <v>0.98333333333333339</v>
      </c>
      <c r="M382" s="19">
        <f t="shared" si="29"/>
        <v>1.0173611111111112</v>
      </c>
      <c r="N382" s="16">
        <v>49</v>
      </c>
      <c r="O382" s="20">
        <v>15.6</v>
      </c>
      <c r="P382" s="20">
        <f t="shared" si="30"/>
        <v>15</v>
      </c>
      <c r="Q382" s="27" t="s">
        <v>101</v>
      </c>
      <c r="R382">
        <v>3</v>
      </c>
      <c r="S382">
        <v>1</v>
      </c>
      <c r="X382" s="21">
        <f t="shared" si="31"/>
        <v>4</v>
      </c>
    </row>
    <row r="383" spans="1:24" x14ac:dyDescent="0.25">
      <c r="A383" s="14">
        <f t="shared" si="27"/>
        <v>41764</v>
      </c>
      <c r="B383" s="3">
        <v>41764</v>
      </c>
      <c r="C383" s="15">
        <f t="shared" si="28"/>
        <v>41764</v>
      </c>
      <c r="F383" s="24"/>
      <c r="G383" s="24"/>
      <c r="L383" s="26">
        <v>0.68402777777777779</v>
      </c>
      <c r="M383" s="19">
        <f t="shared" si="29"/>
        <v>0.73750000000000004</v>
      </c>
      <c r="N383" s="16">
        <v>77</v>
      </c>
      <c r="O383" s="20">
        <v>18.899999999999999</v>
      </c>
      <c r="P383" s="20">
        <f t="shared" si="30"/>
        <v>18</v>
      </c>
      <c r="Q383" s="27" t="s">
        <v>42</v>
      </c>
      <c r="T383">
        <v>1</v>
      </c>
      <c r="X383" s="21">
        <f t="shared" si="31"/>
        <v>1</v>
      </c>
    </row>
    <row r="384" spans="1:24" x14ac:dyDescent="0.25">
      <c r="A384" s="14">
        <f t="shared" si="27"/>
        <v>41764</v>
      </c>
      <c r="C384" s="15">
        <f t="shared" si="28"/>
        <v>41764</v>
      </c>
      <c r="F384" s="24"/>
      <c r="G384" s="24"/>
      <c r="L384" s="26">
        <v>0.73263888888888884</v>
      </c>
      <c r="M384" s="19">
        <f t="shared" si="29"/>
        <v>0.74444444444444435</v>
      </c>
      <c r="N384" s="16">
        <v>17</v>
      </c>
      <c r="O384" s="20">
        <v>33.299999999999997</v>
      </c>
      <c r="P384" s="20">
        <f t="shared" si="30"/>
        <v>33</v>
      </c>
      <c r="Q384" s="27" t="s">
        <v>17</v>
      </c>
      <c r="V384">
        <v>1</v>
      </c>
      <c r="X384" s="21">
        <f t="shared" si="31"/>
        <v>1</v>
      </c>
    </row>
    <row r="385" spans="1:25" x14ac:dyDescent="0.25">
      <c r="A385" s="14">
        <f t="shared" si="27"/>
        <v>41765</v>
      </c>
      <c r="B385" s="3">
        <v>41765</v>
      </c>
      <c r="C385" s="15">
        <f t="shared" si="28"/>
        <v>41765</v>
      </c>
      <c r="F385" s="24">
        <v>0.20833333333333334</v>
      </c>
      <c r="G385" s="24">
        <v>0.35416666666666669</v>
      </c>
      <c r="H385" s="25">
        <f t="shared" si="5"/>
        <v>0.14583333333333334</v>
      </c>
      <c r="I385">
        <v>38</v>
      </c>
      <c r="J385">
        <v>6</v>
      </c>
      <c r="K385" t="s">
        <v>102</v>
      </c>
      <c r="L385" s="28" t="s">
        <v>44</v>
      </c>
      <c r="M385" s="19"/>
      <c r="P385" s="20">
        <f t="shared" si="30"/>
        <v>0</v>
      </c>
      <c r="X385" s="21">
        <f t="shared" si="31"/>
        <v>0</v>
      </c>
    </row>
    <row r="386" spans="1:25" x14ac:dyDescent="0.25">
      <c r="A386" s="14">
        <f t="shared" si="27"/>
        <v>41765</v>
      </c>
      <c r="C386" s="15">
        <f t="shared" si="28"/>
        <v>41765</v>
      </c>
      <c r="F386" s="24"/>
      <c r="G386" s="24"/>
      <c r="L386" s="26">
        <v>0.62430555555555556</v>
      </c>
      <c r="M386" s="19">
        <f t="shared" si="29"/>
        <v>0.64236111111111116</v>
      </c>
      <c r="N386" s="16">
        <v>26</v>
      </c>
      <c r="O386" s="20">
        <v>31.1</v>
      </c>
      <c r="P386" s="20">
        <f t="shared" si="30"/>
        <v>31</v>
      </c>
      <c r="Q386" s="27" t="s">
        <v>30</v>
      </c>
      <c r="U386">
        <v>1</v>
      </c>
      <c r="X386" s="21">
        <f t="shared" si="31"/>
        <v>1</v>
      </c>
    </row>
    <row r="387" spans="1:25" x14ac:dyDescent="0.25">
      <c r="A387" s="14">
        <f t="shared" si="27"/>
        <v>41766</v>
      </c>
      <c r="B387" s="3">
        <v>41766</v>
      </c>
      <c r="C387" s="15">
        <f t="shared" si="28"/>
        <v>41766</v>
      </c>
      <c r="F387" s="24">
        <v>0.54166666666666663</v>
      </c>
      <c r="G387" s="24">
        <v>0.5625</v>
      </c>
      <c r="H387" s="25">
        <f t="shared" si="5"/>
        <v>2.083333333333337E-2</v>
      </c>
      <c r="I387">
        <v>34</v>
      </c>
      <c r="J387">
        <v>2</v>
      </c>
      <c r="K387" t="s">
        <v>103</v>
      </c>
      <c r="L387" s="26">
        <v>0.53541666666666665</v>
      </c>
      <c r="M387" s="19">
        <f t="shared" si="29"/>
        <v>0.58611111111111114</v>
      </c>
      <c r="N387" s="16">
        <v>73</v>
      </c>
      <c r="O387" s="20">
        <v>34.200000000000003</v>
      </c>
      <c r="P387" s="20">
        <f t="shared" si="30"/>
        <v>34</v>
      </c>
      <c r="Q387" s="27" t="s">
        <v>17</v>
      </c>
      <c r="V387">
        <v>1</v>
      </c>
      <c r="X387" s="21">
        <f t="shared" si="31"/>
        <v>1</v>
      </c>
    </row>
    <row r="388" spans="1:25" x14ac:dyDescent="0.25">
      <c r="A388" s="14">
        <f t="shared" ref="A388:A451" si="33">C388</f>
        <v>41767</v>
      </c>
      <c r="B388" s="3">
        <v>41767</v>
      </c>
      <c r="C388" s="15">
        <f t="shared" ref="C388:C451" si="34">IF(VALUE(B388),B388,C387)</f>
        <v>41767</v>
      </c>
      <c r="F388" s="24"/>
      <c r="G388" s="24"/>
      <c r="L388" s="26">
        <v>0.73402777777777783</v>
      </c>
      <c r="M388" s="19">
        <f t="shared" ref="M388:M450" si="35">L388+N388/(60*24)</f>
        <v>0.74652777777777779</v>
      </c>
      <c r="N388" s="16">
        <v>18</v>
      </c>
      <c r="O388" s="20">
        <v>28.5</v>
      </c>
      <c r="P388" s="20">
        <f t="shared" ref="P388:P451" si="36">INT(O388)</f>
        <v>28</v>
      </c>
      <c r="Q388" s="27" t="s">
        <v>54</v>
      </c>
      <c r="R388">
        <v>1</v>
      </c>
      <c r="X388" s="21">
        <f t="shared" ref="X388:X451" si="37">SUM(R388:W388)</f>
        <v>1</v>
      </c>
    </row>
    <row r="389" spans="1:25" x14ac:dyDescent="0.25">
      <c r="A389" s="14">
        <f t="shared" si="33"/>
        <v>41767</v>
      </c>
      <c r="C389" s="15">
        <f t="shared" si="34"/>
        <v>41767</v>
      </c>
      <c r="F389" s="24"/>
      <c r="G389" s="24"/>
      <c r="L389" s="26">
        <v>0.75763888888888886</v>
      </c>
      <c r="M389" s="19">
        <f t="shared" si="35"/>
        <v>0.8041666666666667</v>
      </c>
      <c r="N389" s="16">
        <v>67</v>
      </c>
      <c r="O389" s="20">
        <v>32.200000000000003</v>
      </c>
      <c r="P389" s="20">
        <f t="shared" si="36"/>
        <v>32</v>
      </c>
      <c r="Q389" s="27" t="s">
        <v>54</v>
      </c>
      <c r="R389">
        <v>1</v>
      </c>
      <c r="X389" s="21">
        <f t="shared" si="37"/>
        <v>1</v>
      </c>
    </row>
    <row r="390" spans="1:25" x14ac:dyDescent="0.25">
      <c r="A390" s="14">
        <f t="shared" si="33"/>
        <v>41767</v>
      </c>
      <c r="C390" s="15">
        <f t="shared" si="34"/>
        <v>41767</v>
      </c>
      <c r="F390" s="24"/>
      <c r="G390" s="24"/>
      <c r="L390" s="26">
        <v>0.7631944444444444</v>
      </c>
      <c r="M390" s="19">
        <f t="shared" si="35"/>
        <v>0.77361111111111103</v>
      </c>
      <c r="N390" s="16">
        <v>15</v>
      </c>
      <c r="O390" s="20">
        <v>21</v>
      </c>
      <c r="P390" s="20">
        <f t="shared" si="36"/>
        <v>21</v>
      </c>
      <c r="Q390" s="27" t="s">
        <v>35</v>
      </c>
      <c r="X390" s="21">
        <f t="shared" si="37"/>
        <v>0</v>
      </c>
      <c r="Y390">
        <v>1</v>
      </c>
    </row>
    <row r="391" spans="1:25" x14ac:dyDescent="0.25">
      <c r="A391" s="14">
        <f t="shared" si="33"/>
        <v>41768</v>
      </c>
      <c r="B391" s="3">
        <v>41768</v>
      </c>
      <c r="C391" s="15">
        <f t="shared" si="34"/>
        <v>41768</v>
      </c>
      <c r="F391" s="24">
        <v>0.64583333333333337</v>
      </c>
      <c r="G391" s="24">
        <v>0.6875</v>
      </c>
      <c r="H391" s="25">
        <f t="shared" si="5"/>
        <v>4.166666666666663E-2</v>
      </c>
      <c r="I391">
        <v>37</v>
      </c>
      <c r="J391">
        <v>5</v>
      </c>
      <c r="K391" t="s">
        <v>104</v>
      </c>
      <c r="L391" s="26">
        <v>0.65625</v>
      </c>
      <c r="M391" s="19">
        <f t="shared" si="35"/>
        <v>0.71527777777777779</v>
      </c>
      <c r="N391" s="16">
        <v>85</v>
      </c>
      <c r="O391" s="20">
        <v>36.700000000000003</v>
      </c>
      <c r="P391" s="20">
        <f t="shared" si="36"/>
        <v>36</v>
      </c>
      <c r="Q391" s="27" t="s">
        <v>17</v>
      </c>
      <c r="V391">
        <v>1</v>
      </c>
      <c r="X391" s="21">
        <f t="shared" si="37"/>
        <v>1</v>
      </c>
    </row>
    <row r="392" spans="1:25" x14ac:dyDescent="0.25">
      <c r="A392" s="14">
        <f t="shared" si="33"/>
        <v>41768</v>
      </c>
      <c r="B392" s="3">
        <v>41768</v>
      </c>
      <c r="C392" s="15">
        <f t="shared" si="34"/>
        <v>41768</v>
      </c>
      <c r="F392" s="24">
        <v>0.75</v>
      </c>
      <c r="G392" s="24">
        <v>0.77083333333333337</v>
      </c>
      <c r="H392" s="25">
        <f t="shared" si="5"/>
        <v>2.083333333333337E-2</v>
      </c>
      <c r="I392">
        <v>37</v>
      </c>
      <c r="J392">
        <v>5</v>
      </c>
      <c r="K392" t="s">
        <v>105</v>
      </c>
      <c r="L392" s="26">
        <v>0.73888888888888893</v>
      </c>
      <c r="M392" s="19">
        <f t="shared" si="35"/>
        <v>0.76111111111111118</v>
      </c>
      <c r="N392" s="16">
        <v>32</v>
      </c>
      <c r="O392" s="20">
        <v>36.700000000000003</v>
      </c>
      <c r="P392" s="20">
        <f t="shared" si="36"/>
        <v>36</v>
      </c>
      <c r="Q392" s="27" t="s">
        <v>106</v>
      </c>
      <c r="V392">
        <v>1</v>
      </c>
      <c r="X392" s="21">
        <f t="shared" si="37"/>
        <v>1</v>
      </c>
    </row>
    <row r="393" spans="1:25" x14ac:dyDescent="0.25">
      <c r="A393" s="14">
        <f t="shared" si="33"/>
        <v>41768</v>
      </c>
      <c r="B393" s="3">
        <v>41768</v>
      </c>
      <c r="C393" s="15">
        <f t="shared" si="34"/>
        <v>41768</v>
      </c>
      <c r="F393" s="24">
        <v>0.5625</v>
      </c>
      <c r="G393" s="24">
        <v>0.60416666666666663</v>
      </c>
      <c r="H393" s="25">
        <f t="shared" si="5"/>
        <v>4.166666666666663E-2</v>
      </c>
      <c r="I393">
        <v>32</v>
      </c>
      <c r="J393">
        <v>5</v>
      </c>
      <c r="K393" t="s">
        <v>46</v>
      </c>
      <c r="L393" s="26">
        <v>0.57500000000000007</v>
      </c>
      <c r="M393" s="19">
        <f t="shared" si="35"/>
        <v>0.6923611111111112</v>
      </c>
      <c r="N393" s="16">
        <v>169</v>
      </c>
      <c r="O393" s="20">
        <v>32.9</v>
      </c>
      <c r="P393" s="20">
        <f t="shared" si="36"/>
        <v>32</v>
      </c>
      <c r="Q393" s="27" t="s">
        <v>27</v>
      </c>
      <c r="T393">
        <v>1</v>
      </c>
      <c r="U393">
        <v>1</v>
      </c>
      <c r="X393" s="21">
        <f t="shared" si="37"/>
        <v>2</v>
      </c>
    </row>
    <row r="394" spans="1:25" x14ac:dyDescent="0.25">
      <c r="A394" s="14">
        <f t="shared" si="33"/>
        <v>41768</v>
      </c>
      <c r="C394" s="15">
        <f t="shared" si="34"/>
        <v>41768</v>
      </c>
      <c r="F394" s="24"/>
      <c r="G394" s="24"/>
      <c r="L394" s="26">
        <v>0.35833333333333334</v>
      </c>
      <c r="M394" s="19">
        <f t="shared" si="35"/>
        <v>0.38472222222222224</v>
      </c>
      <c r="N394" s="16">
        <v>38</v>
      </c>
      <c r="O394" s="20">
        <v>34.200000000000003</v>
      </c>
      <c r="P394" s="20">
        <f t="shared" si="36"/>
        <v>34</v>
      </c>
      <c r="Q394" s="27" t="s">
        <v>27</v>
      </c>
      <c r="T394">
        <v>1</v>
      </c>
      <c r="U394">
        <v>1</v>
      </c>
      <c r="X394" s="21">
        <f t="shared" si="37"/>
        <v>2</v>
      </c>
    </row>
    <row r="395" spans="1:25" x14ac:dyDescent="0.25">
      <c r="A395" s="14">
        <f t="shared" si="33"/>
        <v>41768</v>
      </c>
      <c r="C395" s="15">
        <f t="shared" si="34"/>
        <v>41768</v>
      </c>
      <c r="F395" s="24"/>
      <c r="G395" s="24"/>
      <c r="L395" s="26">
        <v>0.40902777777777777</v>
      </c>
      <c r="M395" s="19">
        <f t="shared" si="35"/>
        <v>0.45069444444444445</v>
      </c>
      <c r="N395" s="16">
        <v>60</v>
      </c>
      <c r="O395" s="20">
        <v>1.4</v>
      </c>
      <c r="P395" s="20">
        <f t="shared" si="36"/>
        <v>1</v>
      </c>
      <c r="Q395" s="27" t="s">
        <v>53</v>
      </c>
      <c r="T395">
        <v>1</v>
      </c>
      <c r="X395" s="21">
        <f t="shared" si="37"/>
        <v>1</v>
      </c>
    </row>
    <row r="396" spans="1:25" x14ac:dyDescent="0.25">
      <c r="A396" s="14">
        <f t="shared" si="33"/>
        <v>41768</v>
      </c>
      <c r="C396" s="15">
        <f t="shared" si="34"/>
        <v>41768</v>
      </c>
      <c r="F396" s="24"/>
      <c r="G396" s="24"/>
      <c r="L396" s="26">
        <v>0.61597222222222225</v>
      </c>
      <c r="M396" s="19">
        <f t="shared" si="35"/>
        <v>0.63750000000000007</v>
      </c>
      <c r="N396" s="16">
        <v>31</v>
      </c>
      <c r="O396" s="20">
        <v>36.700000000000003</v>
      </c>
      <c r="P396" s="20">
        <f t="shared" si="36"/>
        <v>36</v>
      </c>
      <c r="Q396" s="27" t="s">
        <v>17</v>
      </c>
      <c r="V396">
        <v>1</v>
      </c>
      <c r="X396" s="21">
        <f t="shared" si="37"/>
        <v>1</v>
      </c>
    </row>
    <row r="397" spans="1:25" x14ac:dyDescent="0.25">
      <c r="A397" s="14">
        <f t="shared" si="33"/>
        <v>41769</v>
      </c>
      <c r="B397" s="3">
        <v>41769</v>
      </c>
      <c r="C397" s="15">
        <f t="shared" si="34"/>
        <v>41769</v>
      </c>
      <c r="F397" s="24"/>
      <c r="G397" s="24"/>
      <c r="L397" s="26">
        <v>8.8888888888888892E-2</v>
      </c>
      <c r="M397" s="19">
        <f t="shared" si="35"/>
        <v>0.10347222222222223</v>
      </c>
      <c r="N397" s="16">
        <v>21</v>
      </c>
      <c r="O397" s="20">
        <v>15.6</v>
      </c>
      <c r="P397" s="20">
        <f t="shared" si="36"/>
        <v>15</v>
      </c>
      <c r="Q397" s="27" t="s">
        <v>30</v>
      </c>
      <c r="U397">
        <v>1</v>
      </c>
      <c r="X397" s="21">
        <f t="shared" si="37"/>
        <v>1</v>
      </c>
    </row>
    <row r="398" spans="1:25" x14ac:dyDescent="0.25">
      <c r="A398" s="14">
        <f t="shared" si="33"/>
        <v>41769</v>
      </c>
      <c r="C398" s="15">
        <f t="shared" si="34"/>
        <v>41769</v>
      </c>
      <c r="F398" s="24"/>
      <c r="G398" s="24"/>
      <c r="L398" s="26">
        <v>0.42152777777777778</v>
      </c>
      <c r="M398" s="19">
        <f t="shared" si="35"/>
        <v>0.43888888888888888</v>
      </c>
      <c r="N398" s="16">
        <v>25</v>
      </c>
      <c r="O398" s="20">
        <v>29.8</v>
      </c>
      <c r="P398" s="20">
        <f t="shared" si="36"/>
        <v>29</v>
      </c>
      <c r="Q398" s="27" t="s">
        <v>17</v>
      </c>
      <c r="V398">
        <v>1</v>
      </c>
      <c r="X398" s="21">
        <f t="shared" si="37"/>
        <v>1</v>
      </c>
    </row>
    <row r="399" spans="1:25" x14ac:dyDescent="0.25">
      <c r="A399" s="14">
        <f t="shared" si="33"/>
        <v>41769</v>
      </c>
      <c r="C399" s="15">
        <f t="shared" si="34"/>
        <v>41769</v>
      </c>
      <c r="F399" s="24"/>
      <c r="G399" s="24"/>
      <c r="L399" s="26">
        <v>0.5493055555555556</v>
      </c>
      <c r="M399" s="19">
        <f t="shared" si="35"/>
        <v>0.57500000000000007</v>
      </c>
      <c r="N399" s="16">
        <v>37</v>
      </c>
      <c r="O399" s="20">
        <v>30.1</v>
      </c>
      <c r="P399" s="20">
        <f t="shared" si="36"/>
        <v>30</v>
      </c>
      <c r="Q399" s="27" t="s">
        <v>17</v>
      </c>
      <c r="V399">
        <v>1</v>
      </c>
      <c r="X399" s="21">
        <f t="shared" si="37"/>
        <v>1</v>
      </c>
    </row>
    <row r="400" spans="1:25" x14ac:dyDescent="0.25">
      <c r="A400" s="14">
        <f t="shared" si="33"/>
        <v>41769</v>
      </c>
      <c r="C400" s="15">
        <f t="shared" si="34"/>
        <v>41769</v>
      </c>
      <c r="F400" s="24"/>
      <c r="G400" s="24"/>
      <c r="L400" s="26">
        <v>0.68402777777777779</v>
      </c>
      <c r="M400" s="19">
        <f t="shared" si="35"/>
        <v>0.71805555555555556</v>
      </c>
      <c r="N400" s="16">
        <v>49</v>
      </c>
      <c r="O400" s="20">
        <v>40.9</v>
      </c>
      <c r="P400" s="20">
        <f t="shared" si="36"/>
        <v>40</v>
      </c>
      <c r="Q400" s="27" t="s">
        <v>17</v>
      </c>
      <c r="V400">
        <v>1</v>
      </c>
      <c r="X400" s="21">
        <f t="shared" si="37"/>
        <v>1</v>
      </c>
    </row>
    <row r="401" spans="1:27" x14ac:dyDescent="0.25">
      <c r="A401" s="14">
        <f t="shared" si="33"/>
        <v>41770</v>
      </c>
      <c r="B401" s="3">
        <v>41770</v>
      </c>
      <c r="C401" s="15">
        <f t="shared" si="34"/>
        <v>41770</v>
      </c>
      <c r="F401" s="24"/>
      <c r="G401" s="24"/>
      <c r="L401" s="26">
        <v>0.41944444444444445</v>
      </c>
      <c r="M401" s="19">
        <f t="shared" si="35"/>
        <v>0.45069444444444445</v>
      </c>
      <c r="N401" s="16">
        <v>45</v>
      </c>
      <c r="O401" s="20">
        <v>31.1</v>
      </c>
      <c r="P401" s="20">
        <f t="shared" si="36"/>
        <v>31</v>
      </c>
      <c r="Q401" s="27" t="s">
        <v>25</v>
      </c>
      <c r="R401">
        <v>1</v>
      </c>
      <c r="X401" s="21">
        <f t="shared" si="37"/>
        <v>1</v>
      </c>
    </row>
    <row r="402" spans="1:27" x14ac:dyDescent="0.25">
      <c r="A402" s="14">
        <f t="shared" si="33"/>
        <v>41770</v>
      </c>
      <c r="C402" s="15">
        <f t="shared" si="34"/>
        <v>41770</v>
      </c>
      <c r="F402" s="24"/>
      <c r="G402" s="24"/>
      <c r="L402" s="26">
        <v>0.44236111111111115</v>
      </c>
      <c r="M402" s="19">
        <f t="shared" si="35"/>
        <v>0.50069444444444444</v>
      </c>
      <c r="N402" s="16">
        <v>84</v>
      </c>
      <c r="O402" s="20">
        <v>33.200000000000003</v>
      </c>
      <c r="P402" s="20">
        <f t="shared" si="36"/>
        <v>33</v>
      </c>
      <c r="Q402" s="27" t="s">
        <v>27</v>
      </c>
      <c r="T402">
        <v>1</v>
      </c>
      <c r="U402">
        <v>1</v>
      </c>
      <c r="X402" s="21">
        <f t="shared" si="37"/>
        <v>2</v>
      </c>
    </row>
    <row r="403" spans="1:27" x14ac:dyDescent="0.25">
      <c r="A403" s="14">
        <f t="shared" si="33"/>
        <v>41770</v>
      </c>
      <c r="C403" s="15">
        <f t="shared" si="34"/>
        <v>41770</v>
      </c>
      <c r="F403" s="24"/>
      <c r="G403" s="24"/>
      <c r="L403" s="26">
        <v>0.46458333333333335</v>
      </c>
      <c r="M403" s="19">
        <f t="shared" si="35"/>
        <v>0.47500000000000003</v>
      </c>
      <c r="N403" s="16">
        <v>15</v>
      </c>
      <c r="O403" s="20">
        <v>15.6</v>
      </c>
      <c r="P403" s="20">
        <f t="shared" si="36"/>
        <v>15</v>
      </c>
      <c r="Q403" s="27" t="s">
        <v>100</v>
      </c>
      <c r="U403">
        <v>1</v>
      </c>
      <c r="X403" s="21">
        <f t="shared" si="37"/>
        <v>1</v>
      </c>
    </row>
    <row r="404" spans="1:27" x14ac:dyDescent="0.25">
      <c r="A404" s="14">
        <f t="shared" si="33"/>
        <v>41770</v>
      </c>
      <c r="C404" s="15">
        <f t="shared" si="34"/>
        <v>41770</v>
      </c>
      <c r="F404" s="24"/>
      <c r="G404" s="24"/>
      <c r="L404" s="26">
        <v>0.46597222222222223</v>
      </c>
      <c r="M404" s="19">
        <f t="shared" si="35"/>
        <v>0.51041666666666663</v>
      </c>
      <c r="N404" s="16">
        <v>64</v>
      </c>
      <c r="O404" s="20">
        <v>34.200000000000003</v>
      </c>
      <c r="P404" s="20">
        <f t="shared" si="36"/>
        <v>34</v>
      </c>
      <c r="Q404" s="27" t="s">
        <v>17</v>
      </c>
      <c r="V404">
        <v>1</v>
      </c>
      <c r="X404" s="21">
        <f t="shared" si="37"/>
        <v>1</v>
      </c>
    </row>
    <row r="405" spans="1:27" x14ac:dyDescent="0.25">
      <c r="A405" s="14">
        <f t="shared" si="33"/>
        <v>41770</v>
      </c>
      <c r="C405" s="15">
        <f t="shared" si="34"/>
        <v>41770</v>
      </c>
      <c r="F405" s="24"/>
      <c r="G405" s="24"/>
      <c r="L405" s="26">
        <v>0.50555555555555554</v>
      </c>
      <c r="M405" s="19">
        <f t="shared" si="35"/>
        <v>0.51666666666666661</v>
      </c>
      <c r="N405" s="16">
        <v>16</v>
      </c>
      <c r="O405" s="20">
        <v>42.3</v>
      </c>
      <c r="P405" s="20">
        <f t="shared" si="36"/>
        <v>42</v>
      </c>
      <c r="Q405" s="27" t="s">
        <v>42</v>
      </c>
      <c r="T405">
        <v>1</v>
      </c>
      <c r="X405" s="21">
        <f t="shared" si="37"/>
        <v>1</v>
      </c>
    </row>
    <row r="406" spans="1:27" x14ac:dyDescent="0.25">
      <c r="A406" s="14">
        <f t="shared" si="33"/>
        <v>41770</v>
      </c>
      <c r="C406" s="15">
        <f t="shared" si="34"/>
        <v>41770</v>
      </c>
      <c r="F406" s="24"/>
      <c r="G406" s="24"/>
      <c r="L406" s="26">
        <v>0.52777777777777779</v>
      </c>
      <c r="M406" s="19">
        <f t="shared" si="35"/>
        <v>0.56388888888888888</v>
      </c>
      <c r="N406" s="16">
        <v>52</v>
      </c>
      <c r="O406" s="20">
        <v>36.700000000000003</v>
      </c>
      <c r="P406" s="20">
        <f t="shared" si="36"/>
        <v>36</v>
      </c>
      <c r="Q406" s="27" t="s">
        <v>60</v>
      </c>
      <c r="U406">
        <v>1</v>
      </c>
      <c r="X406" s="21">
        <f t="shared" si="37"/>
        <v>1</v>
      </c>
    </row>
    <row r="407" spans="1:27" x14ac:dyDescent="0.25">
      <c r="A407" s="14">
        <f t="shared" si="33"/>
        <v>41771</v>
      </c>
      <c r="B407" s="3">
        <v>41771</v>
      </c>
      <c r="C407" s="15">
        <f t="shared" si="34"/>
        <v>41771</v>
      </c>
      <c r="F407" s="24">
        <v>0.41666666666666669</v>
      </c>
      <c r="G407" s="24">
        <v>0.45833333333333331</v>
      </c>
      <c r="H407" s="25">
        <f t="shared" si="5"/>
        <v>4.166666666666663E-2</v>
      </c>
      <c r="I407">
        <v>38</v>
      </c>
      <c r="J407">
        <v>4</v>
      </c>
      <c r="K407" t="s">
        <v>46</v>
      </c>
      <c r="L407" s="26">
        <v>0.42083333333333334</v>
      </c>
      <c r="M407" s="19">
        <f t="shared" si="35"/>
        <v>0.44305555555555554</v>
      </c>
      <c r="N407" s="16">
        <v>32</v>
      </c>
      <c r="O407" s="20">
        <v>39.200000000000003</v>
      </c>
      <c r="P407" s="20">
        <f t="shared" si="36"/>
        <v>39</v>
      </c>
      <c r="Q407" s="27" t="s">
        <v>28</v>
      </c>
      <c r="U407">
        <v>1</v>
      </c>
      <c r="V407">
        <v>1</v>
      </c>
      <c r="X407" s="21">
        <f t="shared" si="37"/>
        <v>2</v>
      </c>
    </row>
    <row r="408" spans="1:27" x14ac:dyDescent="0.25">
      <c r="A408" s="14">
        <f t="shared" si="33"/>
        <v>41771</v>
      </c>
      <c r="C408" s="15">
        <f t="shared" si="34"/>
        <v>41771</v>
      </c>
      <c r="F408" s="24"/>
      <c r="G408" s="24"/>
      <c r="L408" s="26">
        <v>0.17222222222222225</v>
      </c>
      <c r="M408" s="19">
        <f t="shared" si="35"/>
        <v>0.19375000000000003</v>
      </c>
      <c r="N408" s="16">
        <v>31</v>
      </c>
      <c r="O408" s="20">
        <v>38.1</v>
      </c>
      <c r="P408" s="20">
        <f t="shared" si="36"/>
        <v>38</v>
      </c>
      <c r="Q408" s="27" t="s">
        <v>30</v>
      </c>
      <c r="U408">
        <v>1</v>
      </c>
      <c r="X408" s="21">
        <f t="shared" si="37"/>
        <v>1</v>
      </c>
    </row>
    <row r="409" spans="1:27" x14ac:dyDescent="0.25">
      <c r="A409" s="14">
        <f t="shared" si="33"/>
        <v>41771</v>
      </c>
      <c r="C409" s="15">
        <f t="shared" si="34"/>
        <v>41771</v>
      </c>
      <c r="F409" s="24"/>
      <c r="G409" s="24"/>
      <c r="L409" s="26">
        <v>0.59861111111111109</v>
      </c>
      <c r="M409" s="19">
        <f t="shared" si="35"/>
        <v>0.62986111111111109</v>
      </c>
      <c r="N409" s="16">
        <v>45</v>
      </c>
      <c r="O409" s="20">
        <v>36.700000000000003</v>
      </c>
      <c r="P409" s="20">
        <f t="shared" si="36"/>
        <v>36</v>
      </c>
      <c r="Q409" s="27" t="s">
        <v>30</v>
      </c>
      <c r="U409">
        <v>1</v>
      </c>
      <c r="X409" s="21">
        <f t="shared" si="37"/>
        <v>1</v>
      </c>
    </row>
    <row r="410" spans="1:27" x14ac:dyDescent="0.25">
      <c r="A410" s="14">
        <f t="shared" si="33"/>
        <v>41771</v>
      </c>
      <c r="C410" s="15">
        <f t="shared" si="34"/>
        <v>41771</v>
      </c>
      <c r="F410" s="24"/>
      <c r="G410" s="24"/>
      <c r="L410" s="26">
        <v>0.73958333333333337</v>
      </c>
      <c r="M410" s="19">
        <f t="shared" si="35"/>
        <v>0.75347222222222221</v>
      </c>
      <c r="N410" s="16">
        <v>20</v>
      </c>
      <c r="O410" s="20">
        <v>36.700000000000003</v>
      </c>
      <c r="P410" s="20">
        <f t="shared" si="36"/>
        <v>36</v>
      </c>
      <c r="Q410" s="27" t="s">
        <v>63</v>
      </c>
      <c r="W410">
        <v>1</v>
      </c>
      <c r="X410" s="21">
        <f t="shared" si="37"/>
        <v>1</v>
      </c>
    </row>
    <row r="411" spans="1:27" x14ac:dyDescent="0.25">
      <c r="A411" s="14">
        <f t="shared" si="33"/>
        <v>41772</v>
      </c>
      <c r="B411" s="3">
        <v>41772</v>
      </c>
      <c r="C411" s="15">
        <f t="shared" si="34"/>
        <v>41772</v>
      </c>
      <c r="F411" s="24"/>
      <c r="G411" s="24"/>
      <c r="L411" s="26">
        <v>0.27013888888888887</v>
      </c>
      <c r="M411" s="19">
        <f t="shared" si="35"/>
        <v>0.28749999999999998</v>
      </c>
      <c r="N411" s="16">
        <v>25</v>
      </c>
      <c r="O411" s="20">
        <v>41.9</v>
      </c>
      <c r="P411" s="20">
        <f t="shared" si="36"/>
        <v>41</v>
      </c>
      <c r="Q411" s="27" t="s">
        <v>28</v>
      </c>
      <c r="U411">
        <v>1</v>
      </c>
      <c r="V411">
        <v>1</v>
      </c>
      <c r="X411" s="21">
        <f t="shared" si="37"/>
        <v>2</v>
      </c>
    </row>
    <row r="412" spans="1:27" x14ac:dyDescent="0.25">
      <c r="A412" s="14">
        <f t="shared" si="33"/>
        <v>41772</v>
      </c>
      <c r="C412" s="15">
        <f t="shared" si="34"/>
        <v>41772</v>
      </c>
      <c r="F412" s="24"/>
      <c r="G412" s="24"/>
      <c r="L412" s="26">
        <v>0.45416666666666666</v>
      </c>
      <c r="M412" s="19">
        <f t="shared" si="35"/>
        <v>0.47430555555555554</v>
      </c>
      <c r="N412" s="16">
        <v>29</v>
      </c>
      <c r="O412" s="20">
        <v>35.200000000000003</v>
      </c>
      <c r="P412" s="20">
        <f t="shared" si="36"/>
        <v>35</v>
      </c>
      <c r="Q412" s="27" t="s">
        <v>30</v>
      </c>
      <c r="U412">
        <v>1</v>
      </c>
      <c r="X412" s="21">
        <f t="shared" si="37"/>
        <v>1</v>
      </c>
    </row>
    <row r="413" spans="1:27" x14ac:dyDescent="0.25">
      <c r="A413" s="14">
        <f t="shared" si="33"/>
        <v>41772</v>
      </c>
      <c r="C413" s="15">
        <f t="shared" si="34"/>
        <v>41772</v>
      </c>
      <c r="F413" s="24"/>
      <c r="G413" s="24"/>
      <c r="L413" s="26">
        <v>0.89930555555555547</v>
      </c>
      <c r="M413" s="19">
        <f t="shared" si="35"/>
        <v>1.1819444444444445</v>
      </c>
      <c r="N413" s="16">
        <v>407</v>
      </c>
      <c r="O413" s="20">
        <v>27.4</v>
      </c>
      <c r="P413" s="20">
        <f t="shared" si="36"/>
        <v>27</v>
      </c>
      <c r="Q413" s="27" t="s">
        <v>59</v>
      </c>
      <c r="T413">
        <v>1</v>
      </c>
      <c r="U413">
        <v>1</v>
      </c>
      <c r="V413">
        <v>1</v>
      </c>
      <c r="X413" s="21">
        <f t="shared" si="37"/>
        <v>3</v>
      </c>
      <c r="AA413" s="27" t="s">
        <v>107</v>
      </c>
    </row>
    <row r="414" spans="1:27" x14ac:dyDescent="0.25">
      <c r="A414" s="14">
        <f t="shared" si="33"/>
        <v>41773</v>
      </c>
      <c r="B414" s="3">
        <v>41773</v>
      </c>
      <c r="C414" s="15">
        <f t="shared" si="34"/>
        <v>41773</v>
      </c>
      <c r="F414" s="24"/>
      <c r="G414" s="24"/>
      <c r="L414" s="26">
        <v>0.26458333333333334</v>
      </c>
      <c r="M414" s="19">
        <f t="shared" si="35"/>
        <v>0.29305555555555557</v>
      </c>
      <c r="N414" s="16">
        <v>41</v>
      </c>
      <c r="O414" s="20">
        <v>36.700000000000003</v>
      </c>
      <c r="P414" s="20">
        <f t="shared" si="36"/>
        <v>36</v>
      </c>
      <c r="Q414" s="27" t="s">
        <v>30</v>
      </c>
      <c r="U414">
        <v>1</v>
      </c>
      <c r="X414" s="21">
        <f t="shared" si="37"/>
        <v>1</v>
      </c>
    </row>
    <row r="415" spans="1:27" x14ac:dyDescent="0.25">
      <c r="A415" s="14">
        <f t="shared" si="33"/>
        <v>41773</v>
      </c>
      <c r="C415" s="15">
        <f t="shared" si="34"/>
        <v>41773</v>
      </c>
      <c r="F415" s="24"/>
      <c r="G415" s="24"/>
      <c r="L415" s="26">
        <v>0.30624999999999997</v>
      </c>
      <c r="M415" s="19">
        <f t="shared" si="35"/>
        <v>0.32430555555555551</v>
      </c>
      <c r="N415" s="16">
        <v>26</v>
      </c>
      <c r="O415" s="20">
        <v>35.200000000000003</v>
      </c>
      <c r="P415" s="20">
        <f t="shared" si="36"/>
        <v>35</v>
      </c>
      <c r="Q415" s="27" t="s">
        <v>30</v>
      </c>
      <c r="U415">
        <v>1</v>
      </c>
      <c r="X415" s="21">
        <f t="shared" si="37"/>
        <v>1</v>
      </c>
    </row>
    <row r="416" spans="1:27" x14ac:dyDescent="0.25">
      <c r="A416" s="14">
        <f t="shared" si="33"/>
        <v>41773</v>
      </c>
      <c r="C416" s="15">
        <f t="shared" si="34"/>
        <v>41773</v>
      </c>
      <c r="F416" s="24"/>
      <c r="G416" s="24"/>
      <c r="L416" s="26">
        <v>0.68194444444444446</v>
      </c>
      <c r="M416" s="19">
        <f t="shared" si="35"/>
        <v>0.69722222222222219</v>
      </c>
      <c r="N416" s="16">
        <v>22</v>
      </c>
      <c r="O416" s="20">
        <v>39.5</v>
      </c>
      <c r="P416" s="20">
        <f t="shared" si="36"/>
        <v>39</v>
      </c>
      <c r="Q416" s="27" t="s">
        <v>30</v>
      </c>
      <c r="U416">
        <v>1</v>
      </c>
      <c r="X416" s="21">
        <f t="shared" si="37"/>
        <v>1</v>
      </c>
    </row>
    <row r="417" spans="1:25" x14ac:dyDescent="0.25">
      <c r="A417" s="14">
        <f t="shared" si="33"/>
        <v>41774</v>
      </c>
      <c r="B417" s="3">
        <v>41774</v>
      </c>
      <c r="C417" s="15">
        <f t="shared" si="34"/>
        <v>41774</v>
      </c>
      <c r="F417" s="24"/>
      <c r="G417" s="24"/>
      <c r="L417" s="26">
        <v>0.53541666666666665</v>
      </c>
      <c r="M417" s="19">
        <f t="shared" si="35"/>
        <v>0.55625000000000002</v>
      </c>
      <c r="N417" s="16">
        <v>30</v>
      </c>
      <c r="O417" s="20">
        <v>14.2</v>
      </c>
      <c r="P417" s="20">
        <f t="shared" si="36"/>
        <v>14</v>
      </c>
      <c r="Q417" s="27" t="s">
        <v>30</v>
      </c>
      <c r="U417">
        <v>1</v>
      </c>
      <c r="X417" s="21">
        <f t="shared" si="37"/>
        <v>1</v>
      </c>
    </row>
    <row r="418" spans="1:25" x14ac:dyDescent="0.25">
      <c r="A418" s="14">
        <f t="shared" si="33"/>
        <v>41774</v>
      </c>
      <c r="C418" s="15">
        <f t="shared" si="34"/>
        <v>41774</v>
      </c>
      <c r="F418" s="24"/>
      <c r="G418" s="24"/>
      <c r="L418" s="26">
        <v>0.62986111111111109</v>
      </c>
      <c r="M418" s="19">
        <f t="shared" si="35"/>
        <v>0.65694444444444444</v>
      </c>
      <c r="N418" s="16">
        <v>39</v>
      </c>
      <c r="O418" s="20">
        <v>44.7</v>
      </c>
      <c r="P418" s="20">
        <f t="shared" si="36"/>
        <v>44</v>
      </c>
      <c r="Q418" s="27" t="s">
        <v>30</v>
      </c>
      <c r="U418">
        <v>1</v>
      </c>
      <c r="X418" s="21">
        <f t="shared" si="37"/>
        <v>1</v>
      </c>
    </row>
    <row r="419" spans="1:25" x14ac:dyDescent="0.25">
      <c r="A419" s="14">
        <f t="shared" si="33"/>
        <v>41774</v>
      </c>
      <c r="C419" s="15">
        <f t="shared" si="34"/>
        <v>41774</v>
      </c>
      <c r="F419" s="24"/>
      <c r="G419" s="24"/>
      <c r="L419" s="26">
        <v>0.7416666666666667</v>
      </c>
      <c r="M419" s="19">
        <f t="shared" si="35"/>
        <v>0.7729166666666667</v>
      </c>
      <c r="N419" s="16">
        <v>45</v>
      </c>
      <c r="O419" s="20">
        <v>9.4</v>
      </c>
      <c r="P419" s="20">
        <f t="shared" si="36"/>
        <v>9</v>
      </c>
      <c r="Q419" s="27" t="s">
        <v>30</v>
      </c>
      <c r="U419">
        <v>1</v>
      </c>
      <c r="X419" s="21">
        <f t="shared" si="37"/>
        <v>1</v>
      </c>
    </row>
    <row r="420" spans="1:25" x14ac:dyDescent="0.25">
      <c r="A420" s="14">
        <f t="shared" si="33"/>
        <v>41774</v>
      </c>
      <c r="C420" s="15">
        <f t="shared" si="34"/>
        <v>41774</v>
      </c>
      <c r="F420" s="24"/>
      <c r="G420" s="24"/>
      <c r="L420" s="26">
        <v>0.76736111111111116</v>
      </c>
      <c r="M420" s="19">
        <f t="shared" si="35"/>
        <v>0.79236111111111118</v>
      </c>
      <c r="N420" s="16">
        <v>36</v>
      </c>
      <c r="O420" s="20">
        <v>15.6</v>
      </c>
      <c r="P420" s="20">
        <f t="shared" si="36"/>
        <v>15</v>
      </c>
      <c r="Q420" s="27" t="s">
        <v>14</v>
      </c>
      <c r="S420">
        <v>1</v>
      </c>
      <c r="X420" s="21">
        <f t="shared" si="37"/>
        <v>1</v>
      </c>
    </row>
    <row r="421" spans="1:25" x14ac:dyDescent="0.25">
      <c r="A421" s="14">
        <f t="shared" si="33"/>
        <v>41775</v>
      </c>
      <c r="B421" s="3">
        <v>41775</v>
      </c>
      <c r="C421" s="15">
        <f t="shared" si="34"/>
        <v>41775</v>
      </c>
      <c r="F421" s="24"/>
      <c r="G421" s="24"/>
      <c r="L421" s="26">
        <v>0.73125000000000007</v>
      </c>
      <c r="M421" s="19">
        <f t="shared" si="35"/>
        <v>0.74652777777777779</v>
      </c>
      <c r="N421" s="16">
        <v>22</v>
      </c>
      <c r="O421" s="20">
        <v>28.3</v>
      </c>
      <c r="P421" s="20">
        <f t="shared" si="36"/>
        <v>28</v>
      </c>
      <c r="Q421" s="27" t="s">
        <v>64</v>
      </c>
      <c r="R421">
        <v>1</v>
      </c>
      <c r="X421" s="21">
        <f t="shared" si="37"/>
        <v>1</v>
      </c>
    </row>
    <row r="422" spans="1:25" x14ac:dyDescent="0.25">
      <c r="A422" s="14">
        <f t="shared" si="33"/>
        <v>41776</v>
      </c>
      <c r="B422" s="3">
        <v>41776</v>
      </c>
      <c r="C422" s="15">
        <f t="shared" si="34"/>
        <v>41776</v>
      </c>
      <c r="F422" s="24"/>
      <c r="G422" s="24"/>
      <c r="L422" s="26">
        <v>0.48541666666666666</v>
      </c>
      <c r="M422" s="19">
        <f t="shared" si="35"/>
        <v>0.49861111111111112</v>
      </c>
      <c r="N422" s="16">
        <v>19</v>
      </c>
      <c r="O422" s="20">
        <v>50.1</v>
      </c>
      <c r="P422" s="20">
        <f t="shared" si="36"/>
        <v>50</v>
      </c>
      <c r="Q422" s="27" t="s">
        <v>108</v>
      </c>
      <c r="R422">
        <v>1</v>
      </c>
      <c r="X422" s="21">
        <f t="shared" si="37"/>
        <v>1</v>
      </c>
    </row>
    <row r="423" spans="1:25" x14ac:dyDescent="0.25">
      <c r="A423" s="14">
        <f t="shared" si="33"/>
        <v>41776</v>
      </c>
      <c r="C423" s="15">
        <f t="shared" si="34"/>
        <v>41776</v>
      </c>
      <c r="F423" s="24"/>
      <c r="G423" s="24"/>
      <c r="L423" s="26">
        <v>0.53680555555555554</v>
      </c>
      <c r="M423" s="19">
        <f t="shared" si="35"/>
        <v>0.55138888888888882</v>
      </c>
      <c r="N423" s="16">
        <v>21</v>
      </c>
      <c r="O423" s="20">
        <v>34.200000000000003</v>
      </c>
      <c r="P423" s="20">
        <f t="shared" si="36"/>
        <v>34</v>
      </c>
      <c r="Q423" s="27" t="s">
        <v>42</v>
      </c>
      <c r="T423">
        <v>1</v>
      </c>
      <c r="X423" s="21">
        <f t="shared" si="37"/>
        <v>1</v>
      </c>
    </row>
    <row r="424" spans="1:25" x14ac:dyDescent="0.25">
      <c r="A424" s="14">
        <f t="shared" si="33"/>
        <v>41776</v>
      </c>
      <c r="C424" s="15">
        <f t="shared" si="34"/>
        <v>41776</v>
      </c>
      <c r="F424" s="24"/>
      <c r="G424" s="24"/>
      <c r="L424" s="26">
        <v>0.57152777777777775</v>
      </c>
      <c r="M424" s="19">
        <f t="shared" si="35"/>
        <v>0.61388888888888882</v>
      </c>
      <c r="N424" s="16">
        <v>61</v>
      </c>
      <c r="O424" s="20">
        <v>38.1</v>
      </c>
      <c r="P424" s="20">
        <f t="shared" si="36"/>
        <v>38</v>
      </c>
      <c r="Q424" s="27" t="s">
        <v>14</v>
      </c>
      <c r="S424">
        <v>1</v>
      </c>
      <c r="X424" s="21">
        <f t="shared" si="37"/>
        <v>1</v>
      </c>
    </row>
    <row r="425" spans="1:25" x14ac:dyDescent="0.25">
      <c r="A425" s="14">
        <f t="shared" si="33"/>
        <v>41777</v>
      </c>
      <c r="B425" s="3">
        <v>41777</v>
      </c>
      <c r="C425" s="15">
        <f t="shared" si="34"/>
        <v>41777</v>
      </c>
      <c r="F425" s="24"/>
      <c r="G425" s="24"/>
      <c r="L425" s="26">
        <v>0.42499999999999999</v>
      </c>
      <c r="M425" s="19">
        <f t="shared" si="35"/>
        <v>0.48402777777777778</v>
      </c>
      <c r="N425" s="16">
        <v>85</v>
      </c>
      <c r="O425" s="20">
        <v>23.2</v>
      </c>
      <c r="P425" s="20">
        <f t="shared" si="36"/>
        <v>23</v>
      </c>
      <c r="Q425" s="27" t="s">
        <v>40</v>
      </c>
      <c r="R425">
        <v>1</v>
      </c>
      <c r="X425" s="21">
        <f t="shared" si="37"/>
        <v>1</v>
      </c>
      <c r="Y425">
        <v>1</v>
      </c>
    </row>
    <row r="426" spans="1:25" x14ac:dyDescent="0.25">
      <c r="A426" s="14">
        <f t="shared" si="33"/>
        <v>41777</v>
      </c>
      <c r="C426" s="15">
        <f t="shared" si="34"/>
        <v>41777</v>
      </c>
      <c r="F426" s="24"/>
      <c r="G426" s="24"/>
      <c r="L426" s="26">
        <v>0.50416666666666665</v>
      </c>
      <c r="M426" s="19">
        <f t="shared" si="35"/>
        <v>0.51805555555555549</v>
      </c>
      <c r="N426" s="16">
        <v>20</v>
      </c>
      <c r="O426" s="20">
        <v>43.5</v>
      </c>
      <c r="P426" s="20">
        <f t="shared" si="36"/>
        <v>43</v>
      </c>
      <c r="Q426" s="27" t="s">
        <v>42</v>
      </c>
      <c r="T426">
        <v>1</v>
      </c>
      <c r="X426" s="21">
        <f t="shared" si="37"/>
        <v>1</v>
      </c>
    </row>
    <row r="427" spans="1:25" x14ac:dyDescent="0.25">
      <c r="A427" s="14">
        <f t="shared" si="33"/>
        <v>41777</v>
      </c>
      <c r="C427" s="15">
        <f t="shared" si="34"/>
        <v>41777</v>
      </c>
      <c r="F427" s="24"/>
      <c r="G427" s="24"/>
      <c r="L427" s="26">
        <v>0.56180555555555556</v>
      </c>
      <c r="M427" s="19">
        <f t="shared" si="35"/>
        <v>0.62708333333333333</v>
      </c>
      <c r="N427" s="16">
        <v>94</v>
      </c>
      <c r="O427" s="20">
        <v>33.200000000000003</v>
      </c>
      <c r="P427" s="20">
        <f t="shared" si="36"/>
        <v>33</v>
      </c>
      <c r="Q427" s="27" t="s">
        <v>25</v>
      </c>
      <c r="R427">
        <v>1</v>
      </c>
      <c r="X427" s="21">
        <f t="shared" si="37"/>
        <v>1</v>
      </c>
    </row>
    <row r="428" spans="1:25" x14ac:dyDescent="0.25">
      <c r="A428" s="14">
        <f t="shared" si="33"/>
        <v>41777</v>
      </c>
      <c r="C428" s="15">
        <f t="shared" si="34"/>
        <v>41777</v>
      </c>
      <c r="F428" s="24"/>
      <c r="G428" s="24"/>
      <c r="L428" s="26">
        <v>0.58333333333333337</v>
      </c>
      <c r="M428" s="19">
        <f t="shared" si="35"/>
        <v>0.61527777777777781</v>
      </c>
      <c r="N428" s="16">
        <v>46</v>
      </c>
      <c r="O428" s="20">
        <v>41.9</v>
      </c>
      <c r="P428" s="20">
        <f t="shared" si="36"/>
        <v>41</v>
      </c>
      <c r="Q428" s="27" t="s">
        <v>34</v>
      </c>
      <c r="R428">
        <v>1</v>
      </c>
      <c r="S428">
        <v>1</v>
      </c>
      <c r="X428" s="21">
        <f t="shared" si="37"/>
        <v>2</v>
      </c>
    </row>
    <row r="429" spans="1:25" x14ac:dyDescent="0.25">
      <c r="A429" s="14">
        <f t="shared" si="33"/>
        <v>41777</v>
      </c>
      <c r="C429" s="15">
        <f t="shared" si="34"/>
        <v>41777</v>
      </c>
      <c r="F429" s="24"/>
      <c r="G429" s="24"/>
      <c r="L429" s="26">
        <v>0.58611111111111114</v>
      </c>
      <c r="M429" s="19">
        <f t="shared" si="35"/>
        <v>0.60694444444444451</v>
      </c>
      <c r="N429" s="16">
        <v>30</v>
      </c>
      <c r="O429" s="20">
        <v>39.9</v>
      </c>
      <c r="P429" s="20">
        <f t="shared" si="36"/>
        <v>39</v>
      </c>
      <c r="Q429" s="27" t="s">
        <v>17</v>
      </c>
      <c r="V429">
        <v>1</v>
      </c>
      <c r="X429" s="21">
        <f t="shared" si="37"/>
        <v>1</v>
      </c>
    </row>
    <row r="430" spans="1:25" x14ac:dyDescent="0.25">
      <c r="A430" s="14">
        <f t="shared" si="33"/>
        <v>41778</v>
      </c>
      <c r="B430" s="3">
        <v>41778</v>
      </c>
      <c r="C430" s="15">
        <f t="shared" si="34"/>
        <v>41778</v>
      </c>
      <c r="F430" s="24">
        <v>0.6875</v>
      </c>
      <c r="G430" s="24">
        <v>0.77083333333333337</v>
      </c>
      <c r="H430" s="25">
        <f t="shared" si="5"/>
        <v>8.333333333333337E-2</v>
      </c>
      <c r="I430">
        <v>25</v>
      </c>
      <c r="J430">
        <v>10</v>
      </c>
      <c r="K430" t="s">
        <v>109</v>
      </c>
      <c r="L430" s="28" t="s">
        <v>44</v>
      </c>
      <c r="M430" s="19"/>
      <c r="P430" s="20">
        <f t="shared" si="36"/>
        <v>0</v>
      </c>
      <c r="X430" s="21">
        <f t="shared" si="37"/>
        <v>0</v>
      </c>
    </row>
    <row r="431" spans="1:25" x14ac:dyDescent="0.25">
      <c r="A431" s="14">
        <f t="shared" si="33"/>
        <v>41778</v>
      </c>
      <c r="B431" s="3">
        <v>41778</v>
      </c>
      <c r="C431" s="15">
        <f t="shared" si="34"/>
        <v>41778</v>
      </c>
      <c r="F431" s="24">
        <v>0.375</v>
      </c>
      <c r="G431" s="24">
        <v>0.39583333333333331</v>
      </c>
      <c r="H431" s="25">
        <f t="shared" si="5"/>
        <v>2.0833333333333315E-2</v>
      </c>
      <c r="I431">
        <v>38</v>
      </c>
      <c r="J431">
        <v>2</v>
      </c>
      <c r="K431" t="s">
        <v>46</v>
      </c>
      <c r="L431" s="28" t="s">
        <v>44</v>
      </c>
      <c r="M431" s="19"/>
      <c r="P431" s="20">
        <f t="shared" si="36"/>
        <v>0</v>
      </c>
      <c r="X431" s="21">
        <f t="shared" si="37"/>
        <v>0</v>
      </c>
    </row>
    <row r="432" spans="1:25" x14ac:dyDescent="0.25">
      <c r="A432" s="14">
        <f t="shared" si="33"/>
        <v>41778</v>
      </c>
      <c r="C432" s="15">
        <f t="shared" si="34"/>
        <v>41778</v>
      </c>
      <c r="F432" s="24"/>
      <c r="G432" s="24"/>
      <c r="L432" s="26">
        <v>5.5555555555555552E-2</v>
      </c>
      <c r="M432" s="19">
        <f t="shared" si="35"/>
        <v>8.8888888888888878E-2</v>
      </c>
      <c r="N432" s="16">
        <v>48</v>
      </c>
      <c r="O432" s="20">
        <v>36.9</v>
      </c>
      <c r="P432" s="20">
        <f t="shared" si="36"/>
        <v>36</v>
      </c>
      <c r="Q432" s="27" t="s">
        <v>54</v>
      </c>
      <c r="R432">
        <v>1</v>
      </c>
      <c r="X432" s="21">
        <f t="shared" si="37"/>
        <v>1</v>
      </c>
    </row>
    <row r="433" spans="1:24" x14ac:dyDescent="0.25">
      <c r="A433" s="14">
        <f t="shared" si="33"/>
        <v>41778</v>
      </c>
      <c r="C433" s="15">
        <f t="shared" si="34"/>
        <v>41778</v>
      </c>
      <c r="F433" s="24"/>
      <c r="G433" s="24"/>
      <c r="L433" s="26">
        <v>0.3743055555555555</v>
      </c>
      <c r="M433" s="19">
        <f t="shared" si="35"/>
        <v>0.40416666666666662</v>
      </c>
      <c r="N433" s="16">
        <v>43</v>
      </c>
      <c r="O433" s="20">
        <v>14.2</v>
      </c>
      <c r="P433" s="20">
        <f t="shared" si="36"/>
        <v>14</v>
      </c>
      <c r="Q433" s="27" t="s">
        <v>53</v>
      </c>
      <c r="T433">
        <v>1</v>
      </c>
      <c r="X433" s="21">
        <f t="shared" si="37"/>
        <v>1</v>
      </c>
    </row>
    <row r="434" spans="1:24" x14ac:dyDescent="0.25">
      <c r="A434" s="14">
        <f t="shared" si="33"/>
        <v>41779</v>
      </c>
      <c r="B434" s="3">
        <v>41779</v>
      </c>
      <c r="C434" s="15">
        <f t="shared" si="34"/>
        <v>41779</v>
      </c>
      <c r="F434" s="24"/>
      <c r="G434" s="24"/>
      <c r="L434" s="26">
        <v>4.5138888888888888E-2</v>
      </c>
      <c r="M434" s="19">
        <f t="shared" si="35"/>
        <v>5.9722222222222218E-2</v>
      </c>
      <c r="N434" s="16">
        <v>21</v>
      </c>
      <c r="O434" s="20">
        <v>5.9</v>
      </c>
      <c r="P434" s="20">
        <f t="shared" si="36"/>
        <v>5</v>
      </c>
      <c r="Q434" s="27" t="s">
        <v>97</v>
      </c>
      <c r="W434">
        <v>5</v>
      </c>
      <c r="X434" s="21">
        <f t="shared" si="37"/>
        <v>5</v>
      </c>
    </row>
    <row r="435" spans="1:24" x14ac:dyDescent="0.25">
      <c r="A435" s="14">
        <f t="shared" si="33"/>
        <v>41779</v>
      </c>
      <c r="C435" s="15">
        <f t="shared" si="34"/>
        <v>41779</v>
      </c>
      <c r="F435" s="24"/>
      <c r="G435" s="24"/>
      <c r="L435" s="26">
        <v>8.819444444444445E-2</v>
      </c>
      <c r="M435" s="19">
        <f t="shared" si="35"/>
        <v>0.10208333333333333</v>
      </c>
      <c r="N435" s="16">
        <v>20</v>
      </c>
      <c r="O435" s="20">
        <v>9.4</v>
      </c>
      <c r="P435" s="20">
        <f t="shared" si="36"/>
        <v>9</v>
      </c>
      <c r="Q435" s="27" t="s">
        <v>42</v>
      </c>
      <c r="T435">
        <v>1</v>
      </c>
      <c r="X435" s="21">
        <f t="shared" si="37"/>
        <v>1</v>
      </c>
    </row>
    <row r="436" spans="1:24" x14ac:dyDescent="0.25">
      <c r="A436" s="14">
        <f t="shared" si="33"/>
        <v>41779</v>
      </c>
      <c r="C436" s="15">
        <f t="shared" si="34"/>
        <v>41779</v>
      </c>
      <c r="F436" s="24"/>
      <c r="G436" s="24"/>
      <c r="L436" s="26">
        <v>0.31180555555555556</v>
      </c>
      <c r="M436" s="19">
        <f t="shared" si="35"/>
        <v>0.33888888888888891</v>
      </c>
      <c r="N436" s="16">
        <v>39</v>
      </c>
      <c r="O436" s="20">
        <v>40.9</v>
      </c>
      <c r="P436" s="20">
        <f t="shared" si="36"/>
        <v>40</v>
      </c>
      <c r="Q436" s="27" t="s">
        <v>42</v>
      </c>
      <c r="T436">
        <v>1</v>
      </c>
      <c r="X436" s="21">
        <f t="shared" si="37"/>
        <v>1</v>
      </c>
    </row>
    <row r="437" spans="1:24" x14ac:dyDescent="0.25">
      <c r="A437" s="14">
        <f t="shared" si="33"/>
        <v>41780</v>
      </c>
      <c r="B437" s="3">
        <v>41780</v>
      </c>
      <c r="C437" s="15">
        <f t="shared" si="34"/>
        <v>41780</v>
      </c>
      <c r="F437" s="24"/>
      <c r="G437" s="24"/>
      <c r="L437" s="26">
        <v>0.21388888888888891</v>
      </c>
      <c r="M437" s="19">
        <f t="shared" si="35"/>
        <v>0.26041666666666669</v>
      </c>
      <c r="N437" s="16">
        <v>67</v>
      </c>
      <c r="O437" s="20">
        <v>36.200000000000003</v>
      </c>
      <c r="P437" s="20">
        <f t="shared" si="36"/>
        <v>36</v>
      </c>
      <c r="Q437" s="27" t="s">
        <v>110</v>
      </c>
      <c r="T437">
        <v>1</v>
      </c>
      <c r="U437">
        <v>1</v>
      </c>
      <c r="V437">
        <v>1</v>
      </c>
      <c r="X437" s="21">
        <f t="shared" si="37"/>
        <v>3</v>
      </c>
    </row>
    <row r="438" spans="1:24" x14ac:dyDescent="0.25">
      <c r="A438" s="14">
        <f t="shared" si="33"/>
        <v>41780</v>
      </c>
      <c r="C438" s="15">
        <f t="shared" si="34"/>
        <v>41780</v>
      </c>
      <c r="F438" s="24"/>
      <c r="G438" s="24"/>
      <c r="L438" s="26">
        <v>0.37083333333333335</v>
      </c>
      <c r="M438" s="19">
        <f t="shared" si="35"/>
        <v>0.41597222222222224</v>
      </c>
      <c r="N438" s="16">
        <v>65</v>
      </c>
      <c r="O438" s="20">
        <v>40.9</v>
      </c>
      <c r="P438" s="20">
        <f t="shared" si="36"/>
        <v>40</v>
      </c>
      <c r="Q438" s="27" t="s">
        <v>42</v>
      </c>
      <c r="T438">
        <v>1</v>
      </c>
      <c r="X438" s="21">
        <f t="shared" si="37"/>
        <v>1</v>
      </c>
    </row>
    <row r="439" spans="1:24" x14ac:dyDescent="0.25">
      <c r="A439" s="14">
        <f t="shared" si="33"/>
        <v>41780</v>
      </c>
      <c r="C439" s="15">
        <f t="shared" si="34"/>
        <v>41780</v>
      </c>
      <c r="F439" s="24"/>
      <c r="G439" s="24"/>
      <c r="L439" s="26">
        <v>0.40833333333333338</v>
      </c>
      <c r="M439" s="19">
        <f t="shared" si="35"/>
        <v>0.42083333333333339</v>
      </c>
      <c r="N439" s="16">
        <v>18</v>
      </c>
      <c r="O439" s="20">
        <v>32.5</v>
      </c>
      <c r="P439" s="20">
        <f t="shared" si="36"/>
        <v>32</v>
      </c>
      <c r="Q439" s="27" t="s">
        <v>14</v>
      </c>
      <c r="S439">
        <v>1</v>
      </c>
      <c r="X439" s="21">
        <f t="shared" si="37"/>
        <v>1</v>
      </c>
    </row>
    <row r="440" spans="1:24" x14ac:dyDescent="0.25">
      <c r="A440" s="14">
        <f t="shared" si="33"/>
        <v>41781</v>
      </c>
      <c r="B440" s="3">
        <v>41781</v>
      </c>
      <c r="C440" s="15">
        <f t="shared" si="34"/>
        <v>41781</v>
      </c>
      <c r="F440" s="24"/>
      <c r="G440" s="24"/>
      <c r="L440" s="26">
        <v>0.50694444444444442</v>
      </c>
      <c r="M440" s="19">
        <f t="shared" si="35"/>
        <v>0.51805555555555549</v>
      </c>
      <c r="N440" s="16">
        <v>16</v>
      </c>
      <c r="O440" s="20">
        <v>35.200000000000003</v>
      </c>
      <c r="P440" s="20">
        <f t="shared" si="36"/>
        <v>35</v>
      </c>
      <c r="Q440" s="27" t="s">
        <v>17</v>
      </c>
      <c r="V440">
        <v>1</v>
      </c>
      <c r="X440" s="21">
        <f t="shared" si="37"/>
        <v>1</v>
      </c>
    </row>
    <row r="441" spans="1:24" x14ac:dyDescent="0.25">
      <c r="A441" s="14">
        <f t="shared" si="33"/>
        <v>41782</v>
      </c>
      <c r="B441" s="3">
        <v>41782</v>
      </c>
      <c r="C441" s="15">
        <f t="shared" si="34"/>
        <v>41782</v>
      </c>
      <c r="F441" s="24"/>
      <c r="G441" s="24"/>
      <c r="L441" s="26">
        <v>0.65138888888888891</v>
      </c>
      <c r="M441" s="19">
        <f t="shared" si="35"/>
        <v>0.66180555555555554</v>
      </c>
      <c r="N441" s="16">
        <v>15</v>
      </c>
      <c r="O441" s="20">
        <v>11.1</v>
      </c>
      <c r="P441" s="20">
        <f t="shared" si="36"/>
        <v>11</v>
      </c>
      <c r="Q441" s="27" t="s">
        <v>25</v>
      </c>
      <c r="R441">
        <v>1</v>
      </c>
      <c r="X441" s="21">
        <f t="shared" si="37"/>
        <v>1</v>
      </c>
    </row>
    <row r="442" spans="1:24" x14ac:dyDescent="0.25">
      <c r="A442" s="14">
        <f t="shared" si="33"/>
        <v>41783</v>
      </c>
      <c r="B442" s="3">
        <v>41783</v>
      </c>
      <c r="C442" s="15">
        <f t="shared" si="34"/>
        <v>41783</v>
      </c>
      <c r="F442" s="24"/>
      <c r="G442" s="24"/>
      <c r="L442" s="26">
        <v>0.31597222222222221</v>
      </c>
      <c r="M442" s="19">
        <f t="shared" si="35"/>
        <v>0.34791666666666665</v>
      </c>
      <c r="N442" s="16">
        <v>46</v>
      </c>
      <c r="O442" s="20">
        <v>35</v>
      </c>
      <c r="P442" s="20">
        <f t="shared" si="36"/>
        <v>35</v>
      </c>
      <c r="Q442" s="27" t="s">
        <v>25</v>
      </c>
      <c r="R442">
        <v>1</v>
      </c>
      <c r="X442" s="21">
        <f t="shared" si="37"/>
        <v>1</v>
      </c>
    </row>
    <row r="443" spans="1:24" x14ac:dyDescent="0.25">
      <c r="A443" s="14">
        <f t="shared" si="33"/>
        <v>41783</v>
      </c>
      <c r="C443" s="15">
        <f t="shared" si="34"/>
        <v>41783</v>
      </c>
      <c r="F443" s="24"/>
      <c r="G443" s="24"/>
      <c r="L443" s="26">
        <v>0.40138888888888885</v>
      </c>
      <c r="M443" s="19">
        <f t="shared" si="35"/>
        <v>0.41319444444444442</v>
      </c>
      <c r="N443" s="16">
        <v>17</v>
      </c>
      <c r="O443" s="20">
        <v>26.3</v>
      </c>
      <c r="P443" s="20">
        <f t="shared" si="36"/>
        <v>26</v>
      </c>
      <c r="Q443" s="27" t="s">
        <v>30</v>
      </c>
      <c r="U443">
        <v>1</v>
      </c>
      <c r="X443" s="21">
        <f t="shared" si="37"/>
        <v>1</v>
      </c>
    </row>
    <row r="444" spans="1:24" x14ac:dyDescent="0.25">
      <c r="A444" s="14">
        <f t="shared" si="33"/>
        <v>41783</v>
      </c>
      <c r="C444" s="15">
        <f t="shared" si="34"/>
        <v>41783</v>
      </c>
      <c r="F444" s="24"/>
      <c r="G444" s="24"/>
      <c r="L444" s="26">
        <v>0.42222222222222222</v>
      </c>
      <c r="M444" s="19">
        <f t="shared" si="35"/>
        <v>0.44166666666666665</v>
      </c>
      <c r="N444" s="16">
        <v>28</v>
      </c>
      <c r="O444" s="20">
        <v>31.1</v>
      </c>
      <c r="P444" s="20">
        <f t="shared" si="36"/>
        <v>31</v>
      </c>
      <c r="Q444" s="27" t="s">
        <v>17</v>
      </c>
      <c r="V444">
        <v>1</v>
      </c>
      <c r="X444" s="21">
        <f t="shared" si="37"/>
        <v>1</v>
      </c>
    </row>
    <row r="445" spans="1:24" x14ac:dyDescent="0.25">
      <c r="A445" s="14">
        <f t="shared" si="33"/>
        <v>41783</v>
      </c>
      <c r="C445" s="15">
        <f t="shared" si="34"/>
        <v>41783</v>
      </c>
      <c r="F445" s="24"/>
      <c r="G445" s="24"/>
      <c r="L445" s="26">
        <v>0.50694444444444442</v>
      </c>
      <c r="M445" s="19">
        <f t="shared" si="35"/>
        <v>0.56319444444444444</v>
      </c>
      <c r="N445" s="16">
        <v>81</v>
      </c>
      <c r="O445" s="20">
        <v>35.200000000000003</v>
      </c>
      <c r="P445" s="20">
        <f t="shared" si="36"/>
        <v>35</v>
      </c>
      <c r="Q445" s="27" t="s">
        <v>63</v>
      </c>
      <c r="W445">
        <v>1</v>
      </c>
      <c r="X445" s="21">
        <f t="shared" si="37"/>
        <v>1</v>
      </c>
    </row>
    <row r="446" spans="1:24" x14ac:dyDescent="0.25">
      <c r="A446" s="14">
        <f t="shared" si="33"/>
        <v>41783</v>
      </c>
      <c r="C446" s="15">
        <f t="shared" si="34"/>
        <v>41783</v>
      </c>
      <c r="F446" s="24"/>
      <c r="G446" s="24"/>
      <c r="L446" s="26">
        <v>0.51874999999999993</v>
      </c>
      <c r="M446" s="19">
        <f t="shared" si="35"/>
        <v>0.55347222222222214</v>
      </c>
      <c r="N446" s="16">
        <v>50</v>
      </c>
      <c r="O446" s="20">
        <v>39.1</v>
      </c>
      <c r="P446" s="20">
        <f t="shared" si="36"/>
        <v>39</v>
      </c>
      <c r="Q446" s="27" t="s">
        <v>54</v>
      </c>
      <c r="R446">
        <v>1</v>
      </c>
      <c r="X446" s="21">
        <f t="shared" si="37"/>
        <v>1</v>
      </c>
    </row>
    <row r="447" spans="1:24" x14ac:dyDescent="0.25">
      <c r="A447" s="14">
        <f t="shared" si="33"/>
        <v>41784</v>
      </c>
      <c r="B447" s="3">
        <v>41784</v>
      </c>
      <c r="C447" s="15">
        <f t="shared" si="34"/>
        <v>41784</v>
      </c>
      <c r="F447" s="24"/>
      <c r="G447" s="24"/>
      <c r="L447" s="26">
        <v>7.3611111111111113E-2</v>
      </c>
      <c r="M447" s="19">
        <f t="shared" si="35"/>
        <v>0.10694444444444445</v>
      </c>
      <c r="N447" s="16">
        <v>48</v>
      </c>
      <c r="O447" s="20">
        <v>24.9</v>
      </c>
      <c r="P447" s="20">
        <f t="shared" si="36"/>
        <v>24</v>
      </c>
      <c r="Q447" s="27" t="s">
        <v>30</v>
      </c>
      <c r="U447">
        <v>1</v>
      </c>
      <c r="X447" s="21">
        <f t="shared" si="37"/>
        <v>1</v>
      </c>
    </row>
    <row r="448" spans="1:24" x14ac:dyDescent="0.25">
      <c r="A448" s="14">
        <f t="shared" si="33"/>
        <v>41784</v>
      </c>
      <c r="C448" s="15">
        <f t="shared" si="34"/>
        <v>41784</v>
      </c>
      <c r="F448" s="24"/>
      <c r="G448" s="24"/>
      <c r="L448" s="26">
        <v>0.62777777777777777</v>
      </c>
      <c r="M448" s="19">
        <f t="shared" si="35"/>
        <v>0.67777777777777781</v>
      </c>
      <c r="N448" s="16">
        <v>72</v>
      </c>
      <c r="O448" s="20">
        <v>5.5</v>
      </c>
      <c r="P448" s="20">
        <f t="shared" si="36"/>
        <v>5</v>
      </c>
      <c r="Q448" s="27" t="s">
        <v>54</v>
      </c>
      <c r="R448">
        <v>1</v>
      </c>
      <c r="X448" s="21">
        <f t="shared" si="37"/>
        <v>1</v>
      </c>
    </row>
    <row r="449" spans="1:24" x14ac:dyDescent="0.25">
      <c r="A449" s="14">
        <f t="shared" si="33"/>
        <v>41784</v>
      </c>
      <c r="C449" s="15">
        <f t="shared" si="34"/>
        <v>41784</v>
      </c>
      <c r="F449" s="24"/>
      <c r="G449" s="24"/>
      <c r="L449" s="26">
        <v>0.65833333333333333</v>
      </c>
      <c r="M449" s="19">
        <f t="shared" si="35"/>
        <v>0.67291666666666661</v>
      </c>
      <c r="N449" s="16">
        <v>21</v>
      </c>
      <c r="O449" s="20">
        <v>24.6</v>
      </c>
      <c r="P449" s="20">
        <f t="shared" si="36"/>
        <v>24</v>
      </c>
      <c r="Q449" s="27" t="s">
        <v>42</v>
      </c>
      <c r="T449">
        <v>1</v>
      </c>
      <c r="X449" s="21">
        <f t="shared" si="37"/>
        <v>1</v>
      </c>
    </row>
    <row r="450" spans="1:24" x14ac:dyDescent="0.25">
      <c r="A450" s="14">
        <f t="shared" si="33"/>
        <v>41785</v>
      </c>
      <c r="B450" s="3">
        <v>41785</v>
      </c>
      <c r="C450" s="15">
        <f t="shared" si="34"/>
        <v>41785</v>
      </c>
      <c r="F450" s="24"/>
      <c r="G450" s="24"/>
      <c r="L450" s="26">
        <v>0.62847222222222221</v>
      </c>
      <c r="M450" s="19">
        <f t="shared" si="35"/>
        <v>0.65138888888888891</v>
      </c>
      <c r="N450" s="16">
        <v>33</v>
      </c>
      <c r="O450" s="20">
        <v>48.4</v>
      </c>
      <c r="P450" s="20">
        <f t="shared" si="36"/>
        <v>48</v>
      </c>
      <c r="Q450" s="27" t="s">
        <v>53</v>
      </c>
      <c r="T450">
        <v>1</v>
      </c>
      <c r="X450" s="21">
        <f t="shared" si="37"/>
        <v>1</v>
      </c>
    </row>
    <row r="451" spans="1:24" x14ac:dyDescent="0.25">
      <c r="A451" s="14">
        <f t="shared" si="33"/>
        <v>41786</v>
      </c>
      <c r="B451" s="3">
        <v>41786</v>
      </c>
      <c r="C451" s="15">
        <f t="shared" si="34"/>
        <v>41786</v>
      </c>
      <c r="F451" s="24">
        <v>0.72916666666666663</v>
      </c>
      <c r="G451" s="24">
        <v>0.75</v>
      </c>
      <c r="H451" s="25">
        <f t="shared" si="5"/>
        <v>2.083333333333337E-2</v>
      </c>
      <c r="I451">
        <v>33</v>
      </c>
      <c r="J451">
        <v>5</v>
      </c>
      <c r="K451" t="s">
        <v>105</v>
      </c>
      <c r="L451" s="28" t="s">
        <v>44</v>
      </c>
      <c r="M451" s="19"/>
      <c r="P451" s="20">
        <f t="shared" si="36"/>
        <v>0</v>
      </c>
      <c r="X451" s="21">
        <f t="shared" si="37"/>
        <v>0</v>
      </c>
    </row>
    <row r="452" spans="1:24" x14ac:dyDescent="0.25">
      <c r="A452" s="14">
        <f t="shared" ref="A452:A461" si="38">C452</f>
        <v>41786</v>
      </c>
      <c r="C452" s="15">
        <f t="shared" ref="C452:C461" si="39">IF(VALUE(B452),B452,C451)</f>
        <v>41786</v>
      </c>
      <c r="F452" s="24"/>
      <c r="G452" s="24"/>
      <c r="L452" s="26">
        <v>0.35694444444444445</v>
      </c>
      <c r="M452" s="19">
        <f t="shared" ref="M452:M461" si="40">L452+N452/(60*24)</f>
        <v>0.3923611111111111</v>
      </c>
      <c r="N452" s="16">
        <v>51</v>
      </c>
      <c r="O452" s="20">
        <v>48.4</v>
      </c>
      <c r="P452" s="20">
        <f t="shared" ref="P452:P461" si="41">INT(O452)</f>
        <v>48</v>
      </c>
      <c r="Q452" s="27" t="s">
        <v>54</v>
      </c>
      <c r="R452">
        <v>1</v>
      </c>
      <c r="X452" s="21">
        <f t="shared" ref="X452:X461" si="42">SUM(R452:W452)</f>
        <v>1</v>
      </c>
    </row>
    <row r="453" spans="1:24" x14ac:dyDescent="0.25">
      <c r="A453" s="14">
        <f t="shared" si="38"/>
        <v>41788</v>
      </c>
      <c r="B453" s="3">
        <v>41788</v>
      </c>
      <c r="C453" s="15">
        <f t="shared" si="39"/>
        <v>41788</v>
      </c>
      <c r="F453" s="24">
        <v>0.39583333333333331</v>
      </c>
      <c r="G453" s="24">
        <v>0.5625</v>
      </c>
      <c r="H453" s="25">
        <f t="shared" si="5"/>
        <v>0.16666666666666669</v>
      </c>
      <c r="I453">
        <v>35</v>
      </c>
      <c r="J453">
        <v>2</v>
      </c>
      <c r="K453" t="s">
        <v>111</v>
      </c>
      <c r="L453" s="28" t="s">
        <v>44</v>
      </c>
      <c r="M453" s="19"/>
      <c r="P453" s="20">
        <f t="shared" si="41"/>
        <v>0</v>
      </c>
      <c r="X453" s="21">
        <f t="shared" si="42"/>
        <v>0</v>
      </c>
    </row>
    <row r="454" spans="1:24" x14ac:dyDescent="0.25">
      <c r="A454" s="14">
        <f t="shared" si="38"/>
        <v>41788</v>
      </c>
      <c r="C454" s="15">
        <f t="shared" si="39"/>
        <v>41788</v>
      </c>
      <c r="F454" s="24"/>
      <c r="G454" s="24"/>
      <c r="L454" s="26">
        <v>0.5180555555555556</v>
      </c>
      <c r="M454" s="19">
        <f t="shared" si="40"/>
        <v>0.54513888888888895</v>
      </c>
      <c r="N454" s="16">
        <v>39</v>
      </c>
      <c r="O454" s="20">
        <v>9.4</v>
      </c>
      <c r="P454" s="20">
        <f t="shared" si="41"/>
        <v>9</v>
      </c>
      <c r="Q454" s="27" t="s">
        <v>54</v>
      </c>
      <c r="R454">
        <v>1</v>
      </c>
      <c r="X454" s="21">
        <f t="shared" si="42"/>
        <v>1</v>
      </c>
    </row>
    <row r="455" spans="1:24" x14ac:dyDescent="0.25">
      <c r="A455" s="14">
        <f t="shared" si="38"/>
        <v>41788</v>
      </c>
      <c r="C455" s="15">
        <f t="shared" si="39"/>
        <v>41788</v>
      </c>
      <c r="F455" s="24"/>
      <c r="G455" s="24"/>
      <c r="L455" s="26">
        <v>0.53749999999999998</v>
      </c>
      <c r="M455" s="19">
        <f t="shared" si="40"/>
        <v>0.54930555555555549</v>
      </c>
      <c r="N455" s="28">
        <v>17</v>
      </c>
      <c r="O455" s="28">
        <v>31.1</v>
      </c>
      <c r="P455" s="20">
        <f t="shared" si="41"/>
        <v>31</v>
      </c>
      <c r="Q455" s="27" t="s">
        <v>17</v>
      </c>
      <c r="V455">
        <v>1</v>
      </c>
      <c r="X455" s="21">
        <f t="shared" si="42"/>
        <v>1</v>
      </c>
    </row>
    <row r="456" spans="1:24" x14ac:dyDescent="0.25">
      <c r="A456" s="14">
        <f t="shared" si="38"/>
        <v>41788</v>
      </c>
      <c r="C456" s="15">
        <f t="shared" si="39"/>
        <v>41788</v>
      </c>
      <c r="F456" s="24"/>
      <c r="G456" s="24"/>
      <c r="L456" s="26">
        <v>0.61249999999999993</v>
      </c>
      <c r="M456" s="19">
        <f t="shared" si="40"/>
        <v>0.62430555555555545</v>
      </c>
      <c r="N456" s="16">
        <v>17</v>
      </c>
      <c r="O456" s="20">
        <v>27.4</v>
      </c>
      <c r="P456" s="20">
        <f t="shared" si="41"/>
        <v>27</v>
      </c>
      <c r="Q456" s="27" t="s">
        <v>14</v>
      </c>
      <c r="S456">
        <v>1</v>
      </c>
      <c r="X456" s="21">
        <f t="shared" si="42"/>
        <v>1</v>
      </c>
    </row>
    <row r="457" spans="1:24" x14ac:dyDescent="0.25">
      <c r="A457" s="14">
        <f t="shared" si="38"/>
        <v>41789</v>
      </c>
      <c r="B457" s="3">
        <v>41789</v>
      </c>
      <c r="C457" s="15">
        <f t="shared" si="39"/>
        <v>41789</v>
      </c>
      <c r="F457" s="24">
        <v>0.70833333333333337</v>
      </c>
      <c r="G457" s="24">
        <v>0.75</v>
      </c>
      <c r="H457" s="25">
        <f t="shared" si="5"/>
        <v>4.166666666666663E-2</v>
      </c>
      <c r="I457">
        <v>30</v>
      </c>
      <c r="J457">
        <v>6</v>
      </c>
      <c r="K457" t="s">
        <v>105</v>
      </c>
      <c r="L457" s="28" t="s">
        <v>44</v>
      </c>
      <c r="M457" s="19"/>
      <c r="P457" s="20">
        <f t="shared" si="41"/>
        <v>0</v>
      </c>
      <c r="X457" s="21">
        <f t="shared" si="42"/>
        <v>0</v>
      </c>
    </row>
    <row r="458" spans="1:24" x14ac:dyDescent="0.25">
      <c r="A458" s="14">
        <f t="shared" si="38"/>
        <v>41789</v>
      </c>
      <c r="B458" s="3">
        <v>41789</v>
      </c>
      <c r="C458" s="15">
        <f t="shared" si="39"/>
        <v>41789</v>
      </c>
      <c r="F458" s="24">
        <v>0.77083333333333337</v>
      </c>
      <c r="G458" s="24">
        <v>0.8125</v>
      </c>
      <c r="H458" s="25">
        <f t="shared" si="5"/>
        <v>4.166666666666663E-2</v>
      </c>
      <c r="I458">
        <v>38</v>
      </c>
      <c r="J458">
        <v>3</v>
      </c>
      <c r="K458" t="s">
        <v>104</v>
      </c>
      <c r="L458" s="28" t="s">
        <v>44</v>
      </c>
      <c r="M458" s="19"/>
      <c r="P458" s="20">
        <f t="shared" si="41"/>
        <v>0</v>
      </c>
      <c r="X458" s="21">
        <f t="shared" si="42"/>
        <v>0</v>
      </c>
    </row>
    <row r="459" spans="1:24" x14ac:dyDescent="0.25">
      <c r="A459" s="14">
        <f t="shared" si="38"/>
        <v>41789</v>
      </c>
      <c r="C459" s="15">
        <f t="shared" si="39"/>
        <v>41789</v>
      </c>
      <c r="F459" s="24"/>
      <c r="G459" s="24"/>
      <c r="L459" s="26">
        <v>0.58750000000000002</v>
      </c>
      <c r="M459" s="19">
        <f t="shared" si="40"/>
        <v>0.60277777777777775</v>
      </c>
      <c r="N459" s="28">
        <v>22</v>
      </c>
      <c r="O459" s="28">
        <v>33.200000000000003</v>
      </c>
      <c r="P459" s="20">
        <f t="shared" si="41"/>
        <v>33</v>
      </c>
      <c r="Q459" s="27" t="s">
        <v>42</v>
      </c>
      <c r="T459">
        <v>1</v>
      </c>
      <c r="X459" s="21">
        <f t="shared" si="42"/>
        <v>1</v>
      </c>
    </row>
    <row r="460" spans="1:24" x14ac:dyDescent="0.25">
      <c r="A460" s="14">
        <f t="shared" si="38"/>
        <v>41790</v>
      </c>
      <c r="B460" s="3">
        <v>41790</v>
      </c>
      <c r="C460" s="15">
        <f t="shared" si="39"/>
        <v>41790</v>
      </c>
      <c r="F460" s="24"/>
      <c r="G460" s="24"/>
      <c r="L460" s="26">
        <v>0.61527777777777781</v>
      </c>
      <c r="M460" s="19">
        <f t="shared" si="40"/>
        <v>0.62777777777777777</v>
      </c>
      <c r="N460" s="28">
        <v>18</v>
      </c>
      <c r="O460" s="28">
        <v>34.200000000000003</v>
      </c>
      <c r="P460" s="20">
        <f t="shared" si="41"/>
        <v>34</v>
      </c>
      <c r="Q460" s="27" t="s">
        <v>14</v>
      </c>
      <c r="S460">
        <v>1</v>
      </c>
      <c r="X460" s="21">
        <f t="shared" si="42"/>
        <v>1</v>
      </c>
    </row>
    <row r="461" spans="1:24" x14ac:dyDescent="0.25">
      <c r="A461" s="14">
        <f t="shared" si="38"/>
        <v>41790</v>
      </c>
      <c r="C461" s="15">
        <f t="shared" si="39"/>
        <v>41790</v>
      </c>
      <c r="F461" s="24"/>
      <c r="G461" s="24"/>
      <c r="J461" s="25"/>
      <c r="L461" s="26">
        <v>0.66388888888888886</v>
      </c>
      <c r="M461" s="19">
        <f t="shared" si="40"/>
        <v>0.69652777777777775</v>
      </c>
      <c r="N461" s="28">
        <v>47</v>
      </c>
      <c r="O461" s="28">
        <v>39.200000000000003</v>
      </c>
      <c r="P461" s="20">
        <f t="shared" si="41"/>
        <v>39</v>
      </c>
      <c r="Q461" s="27" t="s">
        <v>112</v>
      </c>
      <c r="U461">
        <v>1</v>
      </c>
      <c r="X461" s="21">
        <f t="shared" si="42"/>
        <v>1</v>
      </c>
    </row>
  </sheetData>
  <mergeCells count="2">
    <mergeCell ref="F1:K1"/>
    <mergeCell ref="M1:AA1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5"/>
  <sheetViews>
    <sheetView topLeftCell="O1" zoomScale="85" zoomScaleNormal="85" workbookViewId="0">
      <selection activeCell="AB5" sqref="AB5"/>
    </sheetView>
  </sheetViews>
  <sheetFormatPr defaultColWidth="11.42578125" defaultRowHeight="15" x14ac:dyDescent="0.25"/>
  <cols>
    <col min="2" max="2" width="20.85546875" customWidth="1"/>
    <col min="3" max="3" width="11.7109375" customWidth="1"/>
    <col min="8" max="8" width="12.28515625" customWidth="1"/>
    <col min="9" max="9" width="15" customWidth="1"/>
    <col min="10" max="11" width="27.5703125" customWidth="1"/>
    <col min="12" max="12" width="16.85546875" bestFit="1" customWidth="1"/>
    <col min="13" max="14" width="16.7109375" customWidth="1"/>
    <col min="16" max="16" width="11.42578125" style="31" customWidth="1"/>
    <col min="17" max="17" width="5.85546875" style="31" customWidth="1"/>
    <col min="18" max="18" width="26.28515625" customWidth="1"/>
    <col min="19" max="19" width="11.140625" customWidth="1"/>
    <col min="20" max="20" width="7.28515625" customWidth="1"/>
    <col min="21" max="21" width="9.7109375" customWidth="1"/>
    <col min="22" max="22" width="9.85546875" customWidth="1"/>
    <col min="23" max="23" width="7.28515625" customWidth="1"/>
    <col min="24" max="24" width="11.42578125" customWidth="1"/>
    <col min="25" max="25" width="29.7109375" style="32" customWidth="1"/>
    <col min="26" max="26" width="15.28515625" bestFit="1" customWidth="1"/>
    <col min="27" max="27" width="15.28515625" customWidth="1"/>
    <col min="28" max="28" width="29.7109375" style="32" customWidth="1"/>
    <col min="29" max="30" width="26.28515625" style="32" customWidth="1"/>
    <col min="31" max="32" width="11.42578125" customWidth="1"/>
    <col min="33" max="33" width="14.140625" customWidth="1"/>
  </cols>
  <sheetData>
    <row r="1" spans="1:35" x14ac:dyDescent="0.25">
      <c r="C1" s="58" t="s">
        <v>1</v>
      </c>
      <c r="D1" s="58"/>
      <c r="E1" s="58"/>
      <c r="F1" s="58"/>
      <c r="G1" s="58"/>
      <c r="H1" s="58"/>
      <c r="I1" s="29"/>
      <c r="J1" s="29"/>
      <c r="K1" s="29"/>
      <c r="L1" s="29"/>
      <c r="M1" t="s">
        <v>3</v>
      </c>
      <c r="N1" s="30">
        <f>SUMIFS('Incident Details EB'!Y3:Y385,'Incident Details EB'!B3:B385,[1]main!B4,'Incident Details EB'!M3:M385,"&lt;"&amp;[1]main!$L$1,'Incident Details EB'!N3:N385,"&gt;"&amp;[1]main!$M$1,'Incident Details EB'!P3:P385,"&gt;"&amp;[1]main!$K$2,'Incident Details EB'!P3:P385,"&lt;"&amp;[1]main!$U$2)</f>
        <v>0</v>
      </c>
      <c r="S1" s="58" t="s">
        <v>113</v>
      </c>
      <c r="T1" s="58"/>
      <c r="U1" s="58"/>
      <c r="V1" s="58"/>
      <c r="W1" s="58"/>
      <c r="X1" s="58"/>
      <c r="Y1" s="58"/>
      <c r="AB1" s="28"/>
      <c r="AG1" t="s">
        <v>114</v>
      </c>
      <c r="AI1" t="s">
        <v>115</v>
      </c>
    </row>
    <row r="2" spans="1:35" x14ac:dyDescent="0.25">
      <c r="B2" s="53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8" t="s">
        <v>10</v>
      </c>
      <c r="I2" s="8" t="s">
        <v>116</v>
      </c>
      <c r="J2" s="8" t="s">
        <v>117</v>
      </c>
      <c r="K2" s="8"/>
      <c r="L2" s="8" t="s">
        <v>118</v>
      </c>
      <c r="M2" s="5" t="s">
        <v>5</v>
      </c>
      <c r="N2" s="5" t="s">
        <v>6</v>
      </c>
      <c r="O2" s="54" t="s">
        <v>7</v>
      </c>
      <c r="P2" s="9" t="s">
        <v>8</v>
      </c>
      <c r="Q2" s="10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11" t="s">
        <v>19</v>
      </c>
      <c r="Z2" s="11" t="s">
        <v>119</v>
      </c>
      <c r="AA2" s="12" t="s">
        <v>120</v>
      </c>
      <c r="AB2" s="11" t="s">
        <v>121</v>
      </c>
      <c r="AC2" s="12" t="s">
        <v>20</v>
      </c>
      <c r="AD2" s="12" t="s">
        <v>21</v>
      </c>
      <c r="AE2" s="7" t="s">
        <v>22</v>
      </c>
      <c r="AG2" s="5" t="s">
        <v>122</v>
      </c>
      <c r="AH2" t="s">
        <v>123</v>
      </c>
    </row>
    <row r="3" spans="1:35" x14ac:dyDescent="0.25">
      <c r="A3" s="14">
        <f>B3</f>
        <v>41640</v>
      </c>
      <c r="B3" s="3">
        <v>41640</v>
      </c>
      <c r="C3" s="24">
        <v>0.5625</v>
      </c>
      <c r="D3" s="24">
        <v>0.60416666666666663</v>
      </c>
      <c r="E3" s="25">
        <f>D3-C3</f>
        <v>4.166666666666663E-2</v>
      </c>
      <c r="F3">
        <v>44</v>
      </c>
      <c r="G3">
        <v>5</v>
      </c>
      <c r="H3" t="s">
        <v>124</v>
      </c>
      <c r="I3">
        <v>2</v>
      </c>
      <c r="J3">
        <f t="shared" ref="J3:J66" si="0">INT(1.41+0.266*Y3+0.00191*AG3+0.5)</f>
        <v>2</v>
      </c>
      <c r="K3" t="str">
        <f t="shared" ref="K3:K66" si="1">IF(I3&gt;0,IF(I3&lt;1.5,"minor",IF(I3&gt;=2.5,"major","medium")),IF(M3="nothing","no",IF(J3&lt;1.5,"minor",IF(J3&gt;=2.5,"major","medium"))))</f>
        <v>medium</v>
      </c>
      <c r="L3">
        <f>IF(Q3=0,0,1)</f>
        <v>1</v>
      </c>
      <c r="M3" s="24">
        <v>0.5708333333333333</v>
      </c>
      <c r="N3" s="24">
        <f>M3+O3</f>
        <v>0.60833333333333328</v>
      </c>
      <c r="O3" s="33">
        <v>3.7499999999999999E-2</v>
      </c>
      <c r="P3" s="31">
        <v>41.9</v>
      </c>
      <c r="Q3" s="32">
        <f>INT(P3)</f>
        <v>41</v>
      </c>
      <c r="R3" s="34" t="s">
        <v>125</v>
      </c>
      <c r="S3" s="35">
        <v>1</v>
      </c>
      <c r="T3" s="35">
        <v>1</v>
      </c>
      <c r="U3" s="35">
        <v>0</v>
      </c>
      <c r="V3" s="35">
        <v>0</v>
      </c>
      <c r="W3" s="35">
        <v>0</v>
      </c>
      <c r="X3" s="35">
        <v>0</v>
      </c>
      <c r="Y3" s="35">
        <f>SUM(S3:X3)</f>
        <v>2</v>
      </c>
      <c r="Z3" t="str">
        <f>IF(AG3&lt;15,"0-15",IF(AG3&lt;45,"15-45",IF(AG3&lt;75,"45-75","75+")))</f>
        <v>45-75</v>
      </c>
      <c r="AA3" t="str">
        <f>VLOOKUP(B3,[1]ethan!$A$2:$D$152,4)</f>
        <v>holiday</v>
      </c>
      <c r="AB3" s="35">
        <f t="shared" ref="AB3:AB66" si="2">Y3*AG3</f>
        <v>108</v>
      </c>
      <c r="AC3" s="35">
        <v>0</v>
      </c>
      <c r="AD3" s="35">
        <v>0</v>
      </c>
      <c r="AG3">
        <f>MINUTE(AH3)+60*HOUR(AH3)</f>
        <v>54</v>
      </c>
      <c r="AH3">
        <f t="shared" ref="AH3:AH34" si="3">TIMEVALUE(TEXT(O3,"h:mm"))</f>
        <v>3.7499999999999999E-2</v>
      </c>
      <c r="AI3" t="s">
        <v>126</v>
      </c>
    </row>
    <row r="4" spans="1:35" x14ac:dyDescent="0.25">
      <c r="B4" s="3">
        <v>41640</v>
      </c>
      <c r="J4">
        <f t="shared" si="0"/>
        <v>1</v>
      </c>
      <c r="K4" t="str">
        <f t="shared" si="1"/>
        <v>minor</v>
      </c>
      <c r="L4">
        <f t="shared" ref="L4:L67" si="4">IF(Q4=0,0,1)</f>
        <v>1</v>
      </c>
      <c r="M4" s="24">
        <v>0.64444444444444449</v>
      </c>
      <c r="N4" s="24">
        <f t="shared" ref="N4:N67" si="5">M4+O4</f>
        <v>0.67013888888888895</v>
      </c>
      <c r="O4" s="33">
        <v>2.5694444444444447E-2</v>
      </c>
      <c r="P4" s="31">
        <v>4.0999999999999996</v>
      </c>
      <c r="Q4" s="32">
        <f t="shared" ref="Q4:Q67" si="6">INT(P4)</f>
        <v>4</v>
      </c>
      <c r="R4" t="s">
        <v>127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f t="shared" ref="Y4:Y67" si="7">SUM(S4:X4)</f>
        <v>0</v>
      </c>
      <c r="Z4" t="str">
        <f t="shared" ref="Z4:Z67" si="8">IF(AG4&lt;15,"0-15",IF(AG4&lt;45,"15-45",IF(AG4&lt;75,"45-75","75+")))</f>
        <v>15-45</v>
      </c>
      <c r="AA4" t="str">
        <f>VLOOKUP(B4,[1]ethan!$A$2:$D$152,4)</f>
        <v>holiday</v>
      </c>
      <c r="AB4" s="35">
        <f t="shared" si="2"/>
        <v>0</v>
      </c>
      <c r="AC4" s="32">
        <v>0</v>
      </c>
      <c r="AD4" s="32">
        <v>1</v>
      </c>
      <c r="AG4">
        <f t="shared" ref="AG4:AG67" si="9">MINUTE(AH4)+60*HOUR(AH4)</f>
        <v>37</v>
      </c>
      <c r="AH4">
        <f t="shared" si="3"/>
        <v>2.5694444444444447E-2</v>
      </c>
      <c r="AI4">
        <v>25</v>
      </c>
    </row>
    <row r="5" spans="1:35" x14ac:dyDescent="0.25">
      <c r="A5" t="s">
        <v>128</v>
      </c>
      <c r="B5" s="36">
        <v>41641</v>
      </c>
      <c r="J5">
        <f t="shared" si="0"/>
        <v>2</v>
      </c>
      <c r="K5" t="str">
        <f t="shared" si="1"/>
        <v>medium</v>
      </c>
      <c r="L5">
        <f t="shared" si="4"/>
        <v>1</v>
      </c>
      <c r="M5" s="24">
        <v>0.74236111111111114</v>
      </c>
      <c r="N5" s="24">
        <f t="shared" si="5"/>
        <v>0.75555555555555554</v>
      </c>
      <c r="O5" s="33">
        <v>1.3194444444444444E-2</v>
      </c>
      <c r="P5" s="31">
        <v>26.9</v>
      </c>
      <c r="Q5" s="32">
        <f t="shared" si="6"/>
        <v>26</v>
      </c>
      <c r="R5" t="s">
        <v>30</v>
      </c>
      <c r="S5" s="35">
        <v>0</v>
      </c>
      <c r="T5" s="35">
        <v>0</v>
      </c>
      <c r="U5" s="35">
        <v>0</v>
      </c>
      <c r="V5" s="35">
        <v>1</v>
      </c>
      <c r="W5" s="35">
        <v>0</v>
      </c>
      <c r="X5" s="35">
        <v>0</v>
      </c>
      <c r="Y5" s="35">
        <f t="shared" si="7"/>
        <v>1</v>
      </c>
      <c r="Z5" t="str">
        <f t="shared" si="8"/>
        <v>15-45</v>
      </c>
      <c r="AA5" t="str">
        <f>VLOOKUP(B5,[1]ethan!$A$2:$D$152,4)</f>
        <v>incident</v>
      </c>
      <c r="AB5" s="35">
        <f t="shared" si="2"/>
        <v>19</v>
      </c>
      <c r="AC5" s="35">
        <v>0</v>
      </c>
      <c r="AD5" s="35">
        <v>0</v>
      </c>
      <c r="AG5">
        <f t="shared" si="9"/>
        <v>19</v>
      </c>
      <c r="AH5">
        <f t="shared" si="3"/>
        <v>1.3194444444444444E-2</v>
      </c>
      <c r="AI5">
        <v>26</v>
      </c>
    </row>
    <row r="6" spans="1:35" x14ac:dyDescent="0.25">
      <c r="B6" s="36">
        <v>41641</v>
      </c>
      <c r="J6">
        <f t="shared" si="0"/>
        <v>2</v>
      </c>
      <c r="K6" t="str">
        <f t="shared" si="1"/>
        <v>medium</v>
      </c>
      <c r="L6">
        <f t="shared" si="4"/>
        <v>1</v>
      </c>
      <c r="M6" s="24">
        <v>0.39930555555555558</v>
      </c>
      <c r="N6" s="24">
        <f t="shared" si="5"/>
        <v>0.58611111111111114</v>
      </c>
      <c r="O6" s="33">
        <v>0.18680555555555556</v>
      </c>
      <c r="P6" s="31">
        <v>15.6</v>
      </c>
      <c r="Q6" s="32">
        <f t="shared" si="6"/>
        <v>15</v>
      </c>
      <c r="R6" t="s">
        <v>129</v>
      </c>
      <c r="S6" s="35">
        <v>0</v>
      </c>
      <c r="T6" s="35">
        <v>0</v>
      </c>
      <c r="U6" s="35">
        <v>1</v>
      </c>
      <c r="V6" s="35">
        <v>0</v>
      </c>
      <c r="W6" s="35">
        <v>0</v>
      </c>
      <c r="X6" s="35">
        <v>0</v>
      </c>
      <c r="Y6" s="35">
        <f t="shared" si="7"/>
        <v>1</v>
      </c>
      <c r="Z6" t="str">
        <f t="shared" si="8"/>
        <v>75+</v>
      </c>
      <c r="AA6" t="str">
        <f>VLOOKUP(B6,[1]ethan!$A$2:$D$152,4)</f>
        <v>incident</v>
      </c>
      <c r="AB6" s="35">
        <f t="shared" si="2"/>
        <v>269</v>
      </c>
      <c r="AC6" s="32">
        <v>0</v>
      </c>
      <c r="AD6" s="32">
        <v>0</v>
      </c>
      <c r="AG6">
        <f t="shared" si="9"/>
        <v>269</v>
      </c>
      <c r="AH6">
        <f t="shared" si="3"/>
        <v>0.18680555555555556</v>
      </c>
      <c r="AI6">
        <v>27</v>
      </c>
    </row>
    <row r="7" spans="1:35" x14ac:dyDescent="0.25">
      <c r="A7" s="14">
        <f t="shared" ref="A7:A382" si="10">B7</f>
        <v>41645</v>
      </c>
      <c r="B7" s="3">
        <v>41645</v>
      </c>
      <c r="C7" s="24">
        <v>0.6875</v>
      </c>
      <c r="D7" s="24">
        <v>0.72916666666666663</v>
      </c>
      <c r="E7" s="25">
        <f t="shared" ref="E7:E382" si="11">D7-C7</f>
        <v>4.166666666666663E-2</v>
      </c>
      <c r="F7">
        <v>42</v>
      </c>
      <c r="G7">
        <v>12</v>
      </c>
      <c r="H7" t="s">
        <v>36</v>
      </c>
      <c r="I7">
        <v>2</v>
      </c>
      <c r="J7">
        <f t="shared" si="0"/>
        <v>2</v>
      </c>
      <c r="K7" t="str">
        <f t="shared" si="1"/>
        <v>medium</v>
      </c>
      <c r="L7">
        <f t="shared" si="4"/>
        <v>1</v>
      </c>
      <c r="M7" s="24">
        <v>0.6875</v>
      </c>
      <c r="N7" s="24">
        <f t="shared" si="5"/>
        <v>0.70486111111111116</v>
      </c>
      <c r="O7" s="33">
        <v>1.7361111111111112E-2</v>
      </c>
      <c r="P7" s="31">
        <v>40.4</v>
      </c>
      <c r="Q7" s="32">
        <f t="shared" si="6"/>
        <v>40</v>
      </c>
      <c r="R7" t="s">
        <v>17</v>
      </c>
      <c r="S7" s="35">
        <v>0</v>
      </c>
      <c r="T7" s="35">
        <v>0</v>
      </c>
      <c r="U7" s="35">
        <v>0</v>
      </c>
      <c r="V7" s="35">
        <v>0</v>
      </c>
      <c r="W7" s="35">
        <v>1</v>
      </c>
      <c r="X7" s="35">
        <v>0</v>
      </c>
      <c r="Y7" s="35">
        <f t="shared" si="7"/>
        <v>1</v>
      </c>
      <c r="Z7" t="str">
        <f t="shared" si="8"/>
        <v>15-45</v>
      </c>
      <c r="AA7" t="str">
        <f>VLOOKUP(B7,[1]ethan!$A$2:$D$152,4)</f>
        <v>incident</v>
      </c>
      <c r="AB7" s="35">
        <f t="shared" si="2"/>
        <v>25</v>
      </c>
      <c r="AC7" s="35">
        <v>0</v>
      </c>
      <c r="AD7" s="35">
        <v>0</v>
      </c>
      <c r="AG7">
        <f t="shared" si="9"/>
        <v>25</v>
      </c>
      <c r="AH7">
        <f t="shared" si="3"/>
        <v>1.7361111111111112E-2</v>
      </c>
      <c r="AI7">
        <v>28</v>
      </c>
    </row>
    <row r="8" spans="1:35" x14ac:dyDescent="0.25">
      <c r="A8" s="14"/>
      <c r="B8" s="3">
        <v>41645</v>
      </c>
      <c r="C8" s="24"/>
      <c r="D8" s="24"/>
      <c r="E8" s="25"/>
      <c r="J8">
        <f t="shared" si="0"/>
        <v>2</v>
      </c>
      <c r="K8" t="str">
        <f t="shared" si="1"/>
        <v>medium</v>
      </c>
      <c r="L8">
        <f t="shared" si="4"/>
        <v>1</v>
      </c>
      <c r="M8" s="24">
        <v>0.71875</v>
      </c>
      <c r="N8" s="24">
        <f t="shared" si="5"/>
        <v>0.73263888888888884</v>
      </c>
      <c r="O8" s="33">
        <v>1.3888888888888888E-2</v>
      </c>
      <c r="P8" s="31">
        <v>35.5</v>
      </c>
      <c r="Q8" s="32">
        <f t="shared" si="6"/>
        <v>35</v>
      </c>
      <c r="R8" t="s">
        <v>30</v>
      </c>
      <c r="S8" s="35">
        <v>1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f t="shared" si="7"/>
        <v>1</v>
      </c>
      <c r="Z8" t="str">
        <f t="shared" si="8"/>
        <v>15-45</v>
      </c>
      <c r="AA8" t="str">
        <f>VLOOKUP(B8,[1]ethan!$A$2:$D$152,4)</f>
        <v>incident</v>
      </c>
      <c r="AB8" s="35">
        <f t="shared" si="2"/>
        <v>20</v>
      </c>
      <c r="AC8" s="32">
        <v>0</v>
      </c>
      <c r="AD8" s="32">
        <v>0</v>
      </c>
      <c r="AG8">
        <f t="shared" si="9"/>
        <v>20</v>
      </c>
      <c r="AH8">
        <f t="shared" si="3"/>
        <v>1.3888888888888888E-2</v>
      </c>
      <c r="AI8">
        <v>29</v>
      </c>
    </row>
    <row r="9" spans="1:35" x14ac:dyDescent="0.25">
      <c r="A9" s="14">
        <f t="shared" si="10"/>
        <v>41646</v>
      </c>
      <c r="B9" s="3">
        <v>41646</v>
      </c>
      <c r="C9" s="24">
        <v>0.3125</v>
      </c>
      <c r="D9" s="24">
        <v>0.375</v>
      </c>
      <c r="E9" s="25">
        <f t="shared" si="11"/>
        <v>6.25E-2</v>
      </c>
      <c r="F9">
        <v>33</v>
      </c>
      <c r="G9">
        <v>7</v>
      </c>
      <c r="H9" t="s">
        <v>36</v>
      </c>
      <c r="I9">
        <v>2</v>
      </c>
      <c r="J9">
        <f t="shared" si="0"/>
        <v>3</v>
      </c>
      <c r="K9" t="str">
        <f t="shared" si="1"/>
        <v>medium</v>
      </c>
      <c r="L9">
        <f t="shared" si="4"/>
        <v>1</v>
      </c>
      <c r="M9" s="24">
        <v>0.31458333333333333</v>
      </c>
      <c r="N9" s="24">
        <f t="shared" si="5"/>
        <v>0.36388888888888887</v>
      </c>
      <c r="O9" s="33">
        <v>4.9305555555555554E-2</v>
      </c>
      <c r="P9" s="31">
        <v>32.200000000000003</v>
      </c>
      <c r="Q9" s="32">
        <f t="shared" si="6"/>
        <v>32</v>
      </c>
      <c r="R9" t="s">
        <v>130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5</v>
      </c>
      <c r="Z9" t="str">
        <f t="shared" si="8"/>
        <v>45-75</v>
      </c>
      <c r="AA9" t="str">
        <f>VLOOKUP(B9,[1]ethan!$A$2:$D$152,4)</f>
        <v>regular</v>
      </c>
      <c r="AB9" s="35">
        <f t="shared" si="2"/>
        <v>355</v>
      </c>
      <c r="AC9" s="35">
        <v>0</v>
      </c>
      <c r="AD9" s="35">
        <v>0</v>
      </c>
      <c r="AG9">
        <f t="shared" si="9"/>
        <v>71</v>
      </c>
      <c r="AH9">
        <f t="shared" si="3"/>
        <v>4.9305555555555554E-2</v>
      </c>
      <c r="AI9">
        <v>30</v>
      </c>
    </row>
    <row r="10" spans="1:35" x14ac:dyDescent="0.25">
      <c r="A10" s="14"/>
      <c r="B10" s="3">
        <v>41646</v>
      </c>
      <c r="C10" s="24"/>
      <c r="D10" s="24"/>
      <c r="E10" s="25"/>
      <c r="J10">
        <f t="shared" si="0"/>
        <v>2</v>
      </c>
      <c r="K10" t="str">
        <f t="shared" si="1"/>
        <v>medium</v>
      </c>
      <c r="L10">
        <f t="shared" si="4"/>
        <v>1</v>
      </c>
      <c r="M10" s="24">
        <v>0.32291666666666669</v>
      </c>
      <c r="N10" s="24">
        <f t="shared" si="5"/>
        <v>0.33888888888888891</v>
      </c>
      <c r="O10" s="33">
        <v>1.5972222222222224E-2</v>
      </c>
      <c r="P10" s="31">
        <v>16.8</v>
      </c>
      <c r="Q10" s="32">
        <f t="shared" si="6"/>
        <v>16</v>
      </c>
      <c r="R10" t="s">
        <v>131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1</v>
      </c>
      <c r="Y10" s="35">
        <f t="shared" si="7"/>
        <v>1</v>
      </c>
      <c r="Z10" t="str">
        <f t="shared" si="8"/>
        <v>15-45</v>
      </c>
      <c r="AA10" t="str">
        <f>VLOOKUP(B10,[1]ethan!$A$2:$D$152,4)</f>
        <v>regular</v>
      </c>
      <c r="AB10" s="35">
        <f t="shared" si="2"/>
        <v>23</v>
      </c>
      <c r="AC10" s="32">
        <v>0</v>
      </c>
      <c r="AD10" s="32">
        <v>0</v>
      </c>
      <c r="AG10">
        <f t="shared" si="9"/>
        <v>23</v>
      </c>
      <c r="AH10">
        <f t="shared" si="3"/>
        <v>1.5972222222222224E-2</v>
      </c>
      <c r="AI10">
        <v>31</v>
      </c>
    </row>
    <row r="11" spans="1:35" x14ac:dyDescent="0.25">
      <c r="A11" s="14"/>
      <c r="B11" s="3">
        <v>41646</v>
      </c>
      <c r="C11" s="24"/>
      <c r="D11" s="24"/>
      <c r="E11" s="25"/>
      <c r="J11">
        <f t="shared" si="0"/>
        <v>2</v>
      </c>
      <c r="K11" t="str">
        <f t="shared" si="1"/>
        <v>medium</v>
      </c>
      <c r="L11">
        <f t="shared" si="4"/>
        <v>1</v>
      </c>
      <c r="M11" s="24">
        <v>0.88263888888888886</v>
      </c>
      <c r="N11" s="24">
        <f t="shared" si="5"/>
        <v>0.92569444444444438</v>
      </c>
      <c r="O11" s="33">
        <v>4.3055555555555562E-2</v>
      </c>
      <c r="P11" s="31">
        <v>41.9</v>
      </c>
      <c r="Q11" s="32">
        <f t="shared" si="6"/>
        <v>41</v>
      </c>
      <c r="R11" t="s">
        <v>132</v>
      </c>
      <c r="S11" s="35">
        <v>1</v>
      </c>
      <c r="T11" s="35">
        <v>1</v>
      </c>
      <c r="U11" s="35">
        <v>0</v>
      </c>
      <c r="V11" s="35">
        <v>0</v>
      </c>
      <c r="W11" s="35">
        <v>0</v>
      </c>
      <c r="X11" s="35">
        <v>0</v>
      </c>
      <c r="Y11" s="35">
        <f t="shared" si="7"/>
        <v>2</v>
      </c>
      <c r="Z11" t="str">
        <f t="shared" si="8"/>
        <v>45-75</v>
      </c>
      <c r="AA11" t="str">
        <f>VLOOKUP(B11,[1]ethan!$A$2:$D$152,4)</f>
        <v>regular</v>
      </c>
      <c r="AB11" s="35">
        <f t="shared" si="2"/>
        <v>124</v>
      </c>
      <c r="AC11" s="35">
        <v>0</v>
      </c>
      <c r="AD11" s="35">
        <v>0</v>
      </c>
      <c r="AG11">
        <f t="shared" si="9"/>
        <v>62</v>
      </c>
      <c r="AH11">
        <f t="shared" si="3"/>
        <v>4.3055555555555562E-2</v>
      </c>
      <c r="AI11">
        <v>32</v>
      </c>
    </row>
    <row r="12" spans="1:35" x14ac:dyDescent="0.25">
      <c r="A12" s="14">
        <f t="shared" si="10"/>
        <v>41647</v>
      </c>
      <c r="B12" s="3">
        <v>41647</v>
      </c>
      <c r="C12" s="24">
        <v>0.625</v>
      </c>
      <c r="D12" s="24">
        <v>0.64583333333333337</v>
      </c>
      <c r="E12" s="25">
        <f t="shared" si="11"/>
        <v>2.083333333333337E-2</v>
      </c>
      <c r="F12">
        <v>40</v>
      </c>
      <c r="G12">
        <v>14</v>
      </c>
      <c r="H12" t="s">
        <v>36</v>
      </c>
      <c r="I12">
        <v>2</v>
      </c>
      <c r="J12">
        <f t="shared" si="0"/>
        <v>2</v>
      </c>
      <c r="K12" t="str">
        <f t="shared" si="1"/>
        <v>medium</v>
      </c>
      <c r="L12">
        <f t="shared" si="4"/>
        <v>1</v>
      </c>
      <c r="M12" s="24">
        <v>0.61805555555555558</v>
      </c>
      <c r="N12" s="24">
        <f t="shared" si="5"/>
        <v>0.69027777777777777</v>
      </c>
      <c r="O12" s="33">
        <v>7.2222222222222229E-2</v>
      </c>
      <c r="P12" s="31">
        <v>39.200000000000003</v>
      </c>
      <c r="Q12" s="32">
        <f t="shared" si="6"/>
        <v>39</v>
      </c>
      <c r="R12" t="s">
        <v>17</v>
      </c>
      <c r="S12" s="35">
        <v>0</v>
      </c>
      <c r="T12" s="35">
        <v>0</v>
      </c>
      <c r="U12" s="35">
        <v>0</v>
      </c>
      <c r="V12" s="35">
        <v>0</v>
      </c>
      <c r="W12" s="35">
        <v>1</v>
      </c>
      <c r="X12" s="35">
        <v>0</v>
      </c>
      <c r="Y12" s="35">
        <f t="shared" si="7"/>
        <v>1</v>
      </c>
      <c r="Z12" t="str">
        <f t="shared" si="8"/>
        <v>75+</v>
      </c>
      <c r="AA12" t="str">
        <f>VLOOKUP(B12,[1]ethan!$A$2:$D$152,4)</f>
        <v>incident</v>
      </c>
      <c r="AB12" s="35">
        <f t="shared" si="2"/>
        <v>104</v>
      </c>
      <c r="AC12" s="32">
        <v>0</v>
      </c>
      <c r="AD12" s="32">
        <v>0</v>
      </c>
      <c r="AG12">
        <f t="shared" si="9"/>
        <v>104</v>
      </c>
      <c r="AH12">
        <f t="shared" si="3"/>
        <v>7.2222222222222229E-2</v>
      </c>
      <c r="AI12">
        <v>33</v>
      </c>
    </row>
    <row r="13" spans="1:35" x14ac:dyDescent="0.25">
      <c r="A13" s="14">
        <f t="shared" si="10"/>
        <v>41647</v>
      </c>
      <c r="B13" s="3">
        <v>41647</v>
      </c>
      <c r="C13" s="24">
        <v>0.75</v>
      </c>
      <c r="D13" s="24">
        <v>0.77083333333333337</v>
      </c>
      <c r="E13" s="25">
        <f t="shared" si="11"/>
        <v>2.083333333333337E-2</v>
      </c>
      <c r="F13">
        <v>30</v>
      </c>
      <c r="G13">
        <v>3</v>
      </c>
      <c r="H13" t="s">
        <v>104</v>
      </c>
      <c r="I13">
        <v>1</v>
      </c>
      <c r="J13">
        <f t="shared" si="0"/>
        <v>1</v>
      </c>
      <c r="K13" t="str">
        <f t="shared" si="1"/>
        <v>minor</v>
      </c>
      <c r="L13">
        <f t="shared" si="4"/>
        <v>1</v>
      </c>
      <c r="M13" s="24">
        <v>0.74652777777777779</v>
      </c>
      <c r="N13" s="24">
        <f t="shared" si="5"/>
        <v>0.75</v>
      </c>
      <c r="O13" s="33">
        <v>3.472222222222222E-3</v>
      </c>
      <c r="P13" s="31">
        <v>31.1</v>
      </c>
      <c r="Q13" s="32">
        <f t="shared" si="6"/>
        <v>31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f t="shared" si="7"/>
        <v>0</v>
      </c>
      <c r="Z13" t="str">
        <f t="shared" si="8"/>
        <v>0-15</v>
      </c>
      <c r="AA13" t="str">
        <f>VLOOKUP(B13,[1]ethan!$A$2:$D$152,4)</f>
        <v>incident</v>
      </c>
      <c r="AB13" s="35">
        <f t="shared" si="2"/>
        <v>0</v>
      </c>
      <c r="AC13" s="35">
        <v>0</v>
      </c>
      <c r="AD13" s="35">
        <v>0</v>
      </c>
      <c r="AE13" t="s">
        <v>133</v>
      </c>
      <c r="AG13">
        <f t="shared" si="9"/>
        <v>5</v>
      </c>
      <c r="AH13">
        <f t="shared" si="3"/>
        <v>3.472222222222222E-3</v>
      </c>
      <c r="AI13">
        <v>34</v>
      </c>
    </row>
    <row r="14" spans="1:35" x14ac:dyDescent="0.25">
      <c r="A14" s="14"/>
      <c r="B14" s="3">
        <v>41647</v>
      </c>
      <c r="C14" s="24"/>
      <c r="D14" s="24"/>
      <c r="E14" s="25"/>
      <c r="J14">
        <f t="shared" si="0"/>
        <v>2</v>
      </c>
      <c r="K14" t="str">
        <f t="shared" si="1"/>
        <v>medium</v>
      </c>
      <c r="L14">
        <f t="shared" si="4"/>
        <v>1</v>
      </c>
      <c r="M14" s="24">
        <v>0.68263888888888891</v>
      </c>
      <c r="N14" s="24">
        <f t="shared" si="5"/>
        <v>0.72222222222222221</v>
      </c>
      <c r="O14" s="33">
        <v>3.9583333333333331E-2</v>
      </c>
      <c r="P14" s="31">
        <v>19.899999999999999</v>
      </c>
      <c r="Q14" s="32">
        <f t="shared" si="6"/>
        <v>19</v>
      </c>
      <c r="R14" s="34" t="s">
        <v>134</v>
      </c>
      <c r="S14" s="35">
        <v>1</v>
      </c>
      <c r="T14" s="35">
        <v>0</v>
      </c>
      <c r="U14" s="35">
        <v>1</v>
      </c>
      <c r="V14" s="35">
        <v>0</v>
      </c>
      <c r="W14" s="35">
        <v>0</v>
      </c>
      <c r="X14" s="35">
        <v>0</v>
      </c>
      <c r="Y14" s="35">
        <f t="shared" si="7"/>
        <v>2</v>
      </c>
      <c r="Z14" t="str">
        <f t="shared" si="8"/>
        <v>45-75</v>
      </c>
      <c r="AA14" t="str">
        <f>VLOOKUP(B14,[1]ethan!$A$2:$D$152,4)</f>
        <v>incident</v>
      </c>
      <c r="AB14" s="35">
        <f t="shared" si="2"/>
        <v>114</v>
      </c>
      <c r="AC14" s="32">
        <v>0</v>
      </c>
      <c r="AD14" s="32">
        <v>0</v>
      </c>
      <c r="AG14">
        <f t="shared" si="9"/>
        <v>57</v>
      </c>
      <c r="AH14">
        <f t="shared" si="3"/>
        <v>3.9583333333333331E-2</v>
      </c>
      <c r="AI14">
        <v>35</v>
      </c>
    </row>
    <row r="15" spans="1:35" x14ac:dyDescent="0.25">
      <c r="A15" s="14"/>
      <c r="B15" s="3">
        <v>41647</v>
      </c>
      <c r="C15" s="24"/>
      <c r="D15" s="24"/>
      <c r="E15" s="25"/>
      <c r="J15">
        <f t="shared" si="0"/>
        <v>2</v>
      </c>
      <c r="K15" t="str">
        <f t="shared" si="1"/>
        <v>medium</v>
      </c>
      <c r="L15">
        <f t="shared" si="4"/>
        <v>1</v>
      </c>
      <c r="M15" s="24">
        <v>0.86249999999999993</v>
      </c>
      <c r="N15" s="24">
        <f t="shared" si="5"/>
        <v>0.87430555555555545</v>
      </c>
      <c r="O15" s="33">
        <v>1.1805555555555555E-2</v>
      </c>
      <c r="P15" s="31">
        <v>29.8</v>
      </c>
      <c r="Q15" s="32">
        <f t="shared" si="6"/>
        <v>29</v>
      </c>
      <c r="R15" s="34" t="s">
        <v>14</v>
      </c>
      <c r="S15" s="35">
        <v>0</v>
      </c>
      <c r="T15" s="35">
        <v>1</v>
      </c>
      <c r="U15" s="35">
        <v>0</v>
      </c>
      <c r="V15" s="35">
        <v>0</v>
      </c>
      <c r="W15" s="35">
        <v>0</v>
      </c>
      <c r="X15" s="35">
        <v>0</v>
      </c>
      <c r="Y15" s="35">
        <f t="shared" si="7"/>
        <v>1</v>
      </c>
      <c r="Z15" t="str">
        <f t="shared" si="8"/>
        <v>15-45</v>
      </c>
      <c r="AA15" t="str">
        <f>VLOOKUP(B15,[1]ethan!$A$2:$D$152,4)</f>
        <v>incident</v>
      </c>
      <c r="AB15" s="35">
        <f t="shared" si="2"/>
        <v>17</v>
      </c>
      <c r="AC15" s="35">
        <v>0</v>
      </c>
      <c r="AD15" s="35">
        <v>0</v>
      </c>
      <c r="AG15">
        <f t="shared" si="9"/>
        <v>17</v>
      </c>
      <c r="AH15">
        <f t="shared" si="3"/>
        <v>1.1805555555555555E-2</v>
      </c>
      <c r="AI15">
        <v>36</v>
      </c>
    </row>
    <row r="16" spans="1:35" x14ac:dyDescent="0.25">
      <c r="A16" s="14" t="s">
        <v>128</v>
      </c>
      <c r="B16" s="3">
        <v>41648</v>
      </c>
      <c r="C16" s="24"/>
      <c r="D16" s="24"/>
      <c r="E16" s="25"/>
      <c r="J16">
        <f t="shared" si="0"/>
        <v>1</v>
      </c>
      <c r="K16" t="str">
        <f t="shared" si="1"/>
        <v>minor</v>
      </c>
      <c r="L16">
        <f t="shared" si="4"/>
        <v>1</v>
      </c>
      <c r="M16" s="24">
        <v>0.31388888888888888</v>
      </c>
      <c r="N16" s="24">
        <f t="shared" si="5"/>
        <v>0.33958333333333335</v>
      </c>
      <c r="O16" s="33">
        <v>2.5694444444444447E-2</v>
      </c>
      <c r="P16" s="31">
        <v>31.1</v>
      </c>
      <c r="Q16" s="32">
        <f t="shared" si="6"/>
        <v>31</v>
      </c>
      <c r="R16" s="34" t="s">
        <v>23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f t="shared" si="7"/>
        <v>0</v>
      </c>
      <c r="Z16" t="str">
        <f t="shared" si="8"/>
        <v>15-45</v>
      </c>
      <c r="AA16" t="str">
        <f>VLOOKUP(B16,[1]ethan!$A$2:$D$152,4)</f>
        <v>bad data</v>
      </c>
      <c r="AB16" s="35">
        <f t="shared" si="2"/>
        <v>0</v>
      </c>
      <c r="AC16" s="32">
        <v>1</v>
      </c>
      <c r="AD16" s="32">
        <v>0</v>
      </c>
      <c r="AG16">
        <f t="shared" si="9"/>
        <v>37</v>
      </c>
      <c r="AH16">
        <f t="shared" si="3"/>
        <v>2.5694444444444447E-2</v>
      </c>
    </row>
    <row r="17" spans="1:34" x14ac:dyDescent="0.25">
      <c r="A17" s="14"/>
      <c r="B17" s="3">
        <v>41648</v>
      </c>
      <c r="C17" s="24"/>
      <c r="D17" s="24"/>
      <c r="E17" s="25"/>
      <c r="J17">
        <f t="shared" si="0"/>
        <v>2</v>
      </c>
      <c r="K17" t="str">
        <f t="shared" si="1"/>
        <v>medium</v>
      </c>
      <c r="L17">
        <f t="shared" si="4"/>
        <v>1</v>
      </c>
      <c r="M17" s="24">
        <v>0.73888888888888893</v>
      </c>
      <c r="N17" s="24">
        <f t="shared" si="5"/>
        <v>0.75694444444444453</v>
      </c>
      <c r="O17" s="33">
        <v>1.8055555555555557E-2</v>
      </c>
      <c r="P17" s="31">
        <v>51.9</v>
      </c>
      <c r="Q17" s="32">
        <f t="shared" si="6"/>
        <v>51</v>
      </c>
      <c r="R17" s="34" t="s">
        <v>42</v>
      </c>
      <c r="S17" s="35">
        <v>0</v>
      </c>
      <c r="T17" s="35">
        <v>0</v>
      </c>
      <c r="U17" s="35">
        <v>1</v>
      </c>
      <c r="V17" s="35">
        <v>0</v>
      </c>
      <c r="W17" s="35">
        <v>0</v>
      </c>
      <c r="X17" s="35">
        <v>0</v>
      </c>
      <c r="Y17" s="35">
        <f t="shared" si="7"/>
        <v>1</v>
      </c>
      <c r="Z17" t="str">
        <f t="shared" si="8"/>
        <v>15-45</v>
      </c>
      <c r="AA17" t="str">
        <f>VLOOKUP(B17,[1]ethan!$A$2:$D$152,4)</f>
        <v>bad data</v>
      </c>
      <c r="AB17" s="35">
        <f t="shared" si="2"/>
        <v>26</v>
      </c>
      <c r="AC17" s="35">
        <v>0</v>
      </c>
      <c r="AD17" s="35">
        <v>0</v>
      </c>
      <c r="AG17">
        <f t="shared" si="9"/>
        <v>26</v>
      </c>
      <c r="AH17">
        <f t="shared" si="3"/>
        <v>1.8055555555555557E-2</v>
      </c>
    </row>
    <row r="18" spans="1:34" x14ac:dyDescent="0.25">
      <c r="A18" s="14"/>
      <c r="B18" s="3">
        <v>41648</v>
      </c>
      <c r="C18" s="24"/>
      <c r="D18" s="24"/>
      <c r="E18" s="25"/>
      <c r="J18">
        <f t="shared" si="0"/>
        <v>2</v>
      </c>
      <c r="K18" t="str">
        <f t="shared" si="1"/>
        <v>medium</v>
      </c>
      <c r="L18">
        <f t="shared" si="4"/>
        <v>1</v>
      </c>
      <c r="M18" s="24">
        <v>0.83263888888888893</v>
      </c>
      <c r="N18" s="24">
        <f t="shared" si="5"/>
        <v>0.84513888888888888</v>
      </c>
      <c r="O18" s="33">
        <v>1.2499999999999999E-2</v>
      </c>
      <c r="P18" s="31">
        <v>44.5</v>
      </c>
      <c r="Q18" s="32">
        <f t="shared" si="6"/>
        <v>44</v>
      </c>
      <c r="R18" s="34" t="s">
        <v>129</v>
      </c>
      <c r="S18" s="35">
        <v>0</v>
      </c>
      <c r="T18" s="35">
        <v>0</v>
      </c>
      <c r="U18" s="35">
        <v>1</v>
      </c>
      <c r="V18" s="35">
        <v>0</v>
      </c>
      <c r="W18" s="35">
        <v>0</v>
      </c>
      <c r="X18" s="35">
        <v>0</v>
      </c>
      <c r="Y18" s="35">
        <f t="shared" si="7"/>
        <v>1</v>
      </c>
      <c r="Z18" t="str">
        <f t="shared" si="8"/>
        <v>15-45</v>
      </c>
      <c r="AA18" t="str">
        <f>VLOOKUP(B18,[1]ethan!$A$2:$D$152,4)</f>
        <v>bad data</v>
      </c>
      <c r="AB18" s="35">
        <f t="shared" si="2"/>
        <v>18</v>
      </c>
      <c r="AC18" s="32">
        <v>0</v>
      </c>
      <c r="AD18" s="32">
        <v>0</v>
      </c>
      <c r="AG18">
        <f t="shared" si="9"/>
        <v>18</v>
      </c>
      <c r="AH18">
        <f t="shared" si="3"/>
        <v>1.2499999999999999E-2</v>
      </c>
    </row>
    <row r="19" spans="1:34" x14ac:dyDescent="0.25">
      <c r="A19" s="14" t="s">
        <v>135</v>
      </c>
      <c r="B19" s="3">
        <v>41649</v>
      </c>
      <c r="C19" s="24"/>
      <c r="D19" s="24"/>
      <c r="E19" s="25"/>
      <c r="J19">
        <f t="shared" si="0"/>
        <v>2</v>
      </c>
      <c r="K19" t="str">
        <f t="shared" si="1"/>
        <v>medium</v>
      </c>
      <c r="L19">
        <f t="shared" si="4"/>
        <v>1</v>
      </c>
      <c r="M19" s="24">
        <v>0.70416666666666661</v>
      </c>
      <c r="N19" s="24">
        <f t="shared" si="5"/>
        <v>0.71666666666666656</v>
      </c>
      <c r="O19" s="33">
        <v>1.2499999999999999E-2</v>
      </c>
      <c r="P19" s="31">
        <v>28.4</v>
      </c>
      <c r="Q19" s="32">
        <f t="shared" si="6"/>
        <v>28</v>
      </c>
      <c r="R19" s="34" t="s">
        <v>30</v>
      </c>
      <c r="S19" s="35">
        <v>0</v>
      </c>
      <c r="T19" s="35">
        <v>0</v>
      </c>
      <c r="U19" s="35">
        <v>0</v>
      </c>
      <c r="V19" s="35">
        <v>1</v>
      </c>
      <c r="W19" s="35">
        <v>0</v>
      </c>
      <c r="X19" s="35">
        <v>0</v>
      </c>
      <c r="Y19" s="35">
        <f t="shared" si="7"/>
        <v>1</v>
      </c>
      <c r="Z19" t="str">
        <f t="shared" si="8"/>
        <v>15-45</v>
      </c>
      <c r="AA19" t="str">
        <f>VLOOKUP(B19,[1]ethan!$A$2:$D$152,4)</f>
        <v>incident</v>
      </c>
      <c r="AB19" s="35">
        <f t="shared" si="2"/>
        <v>18</v>
      </c>
      <c r="AC19" s="35">
        <v>0</v>
      </c>
      <c r="AD19" s="35">
        <v>0</v>
      </c>
      <c r="AG19">
        <f t="shared" si="9"/>
        <v>18</v>
      </c>
      <c r="AH19">
        <f t="shared" si="3"/>
        <v>1.2499999999999999E-2</v>
      </c>
    </row>
    <row r="20" spans="1:34" x14ac:dyDescent="0.25">
      <c r="A20" s="14"/>
      <c r="B20" s="3">
        <v>41649</v>
      </c>
      <c r="C20" s="24"/>
      <c r="D20" s="24"/>
      <c r="E20" s="25"/>
      <c r="J20">
        <f t="shared" si="0"/>
        <v>2</v>
      </c>
      <c r="K20" t="str">
        <f t="shared" si="1"/>
        <v>medium</v>
      </c>
      <c r="L20">
        <f t="shared" si="4"/>
        <v>1</v>
      </c>
      <c r="M20" s="24">
        <v>0.71527777777777779</v>
      </c>
      <c r="N20" s="24">
        <f t="shared" si="5"/>
        <v>0.74444444444444446</v>
      </c>
      <c r="O20" s="33">
        <v>2.9166666666666664E-2</v>
      </c>
      <c r="P20" s="31">
        <v>26.3</v>
      </c>
      <c r="Q20" s="32">
        <f t="shared" si="6"/>
        <v>26</v>
      </c>
      <c r="R20" s="34" t="s">
        <v>136</v>
      </c>
      <c r="S20" s="35">
        <v>0</v>
      </c>
      <c r="T20" s="35">
        <v>0</v>
      </c>
      <c r="U20" s="35">
        <v>1</v>
      </c>
      <c r="V20" s="35">
        <v>1</v>
      </c>
      <c r="W20" s="35">
        <v>0</v>
      </c>
      <c r="X20" s="35">
        <v>0</v>
      </c>
      <c r="Y20" s="35">
        <f t="shared" si="7"/>
        <v>2</v>
      </c>
      <c r="Z20" t="str">
        <f t="shared" si="8"/>
        <v>15-45</v>
      </c>
      <c r="AA20" t="str">
        <f>VLOOKUP(B20,[1]ethan!$A$2:$D$152,4)</f>
        <v>incident</v>
      </c>
      <c r="AB20" s="35">
        <f t="shared" si="2"/>
        <v>84</v>
      </c>
      <c r="AC20" s="32">
        <v>0</v>
      </c>
      <c r="AD20" s="32">
        <v>0</v>
      </c>
      <c r="AG20">
        <f t="shared" si="9"/>
        <v>42</v>
      </c>
      <c r="AH20">
        <f t="shared" si="3"/>
        <v>2.9166666666666664E-2</v>
      </c>
    </row>
    <row r="21" spans="1:34" x14ac:dyDescent="0.25">
      <c r="A21" s="14"/>
      <c r="B21" s="3">
        <v>41649</v>
      </c>
      <c r="C21" s="24"/>
      <c r="D21" s="24"/>
      <c r="E21" s="25"/>
      <c r="J21">
        <f t="shared" si="0"/>
        <v>2</v>
      </c>
      <c r="K21" t="str">
        <f t="shared" si="1"/>
        <v>medium</v>
      </c>
      <c r="L21">
        <f t="shared" si="4"/>
        <v>1</v>
      </c>
      <c r="M21" s="24">
        <v>20668</v>
      </c>
      <c r="N21" s="24">
        <f t="shared" si="5"/>
        <v>20668.014583333334</v>
      </c>
      <c r="O21" s="33">
        <v>1.4583333333333332E-2</v>
      </c>
      <c r="P21" s="31">
        <v>23.2</v>
      </c>
      <c r="Q21" s="32">
        <f t="shared" si="6"/>
        <v>23</v>
      </c>
      <c r="R21" s="34" t="s">
        <v>30</v>
      </c>
      <c r="S21" s="35">
        <v>0</v>
      </c>
      <c r="T21" s="35">
        <v>0</v>
      </c>
      <c r="U21" s="35">
        <v>0</v>
      </c>
      <c r="V21" s="35">
        <v>1</v>
      </c>
      <c r="W21" s="35">
        <v>0</v>
      </c>
      <c r="X21" s="35">
        <v>0</v>
      </c>
      <c r="Y21" s="35">
        <f t="shared" si="7"/>
        <v>1</v>
      </c>
      <c r="Z21" t="str">
        <f t="shared" si="8"/>
        <v>15-45</v>
      </c>
      <c r="AA21" t="str">
        <f>VLOOKUP(B21,[1]ethan!$A$2:$D$152,4)</f>
        <v>incident</v>
      </c>
      <c r="AB21" s="35">
        <f t="shared" si="2"/>
        <v>21</v>
      </c>
      <c r="AC21" s="35">
        <v>0</v>
      </c>
      <c r="AD21" s="35">
        <v>0</v>
      </c>
      <c r="AG21">
        <f t="shared" si="9"/>
        <v>21</v>
      </c>
      <c r="AH21">
        <f t="shared" si="3"/>
        <v>1.4583333333333332E-2</v>
      </c>
    </row>
    <row r="22" spans="1:34" x14ac:dyDescent="0.25">
      <c r="A22" s="14" t="s">
        <v>137</v>
      </c>
      <c r="B22" s="3">
        <v>41652</v>
      </c>
      <c r="C22" s="24"/>
      <c r="D22" s="24"/>
      <c r="E22" s="25"/>
      <c r="J22">
        <f t="shared" si="0"/>
        <v>1</v>
      </c>
      <c r="K22" t="str">
        <f t="shared" si="1"/>
        <v>no</v>
      </c>
      <c r="L22">
        <f t="shared" si="4"/>
        <v>0</v>
      </c>
      <c r="M22" s="24" t="s">
        <v>138</v>
      </c>
      <c r="N22" s="24"/>
      <c r="O22" s="33"/>
      <c r="Q22" s="32">
        <f t="shared" si="6"/>
        <v>0</v>
      </c>
      <c r="R22" s="34"/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f t="shared" si="7"/>
        <v>0</v>
      </c>
      <c r="Z22" t="str">
        <f t="shared" si="8"/>
        <v>0-15</v>
      </c>
      <c r="AA22" t="str">
        <f>VLOOKUP(B22,[1]ethan!$A$2:$D$152,4)</f>
        <v>regular</v>
      </c>
      <c r="AB22" s="35">
        <f t="shared" si="2"/>
        <v>0</v>
      </c>
      <c r="AC22" s="32">
        <v>0</v>
      </c>
      <c r="AD22" s="32">
        <v>0</v>
      </c>
      <c r="AG22">
        <f t="shared" si="9"/>
        <v>0</v>
      </c>
      <c r="AH22">
        <f t="shared" si="3"/>
        <v>0</v>
      </c>
    </row>
    <row r="23" spans="1:34" x14ac:dyDescent="0.25">
      <c r="A23" s="14">
        <f t="shared" si="10"/>
        <v>41653</v>
      </c>
      <c r="B23" s="3">
        <v>41653</v>
      </c>
      <c r="C23" s="24">
        <v>0.625</v>
      </c>
      <c r="D23" s="24">
        <v>0.66666666666666663</v>
      </c>
      <c r="E23" s="25">
        <f t="shared" si="11"/>
        <v>4.166666666666663E-2</v>
      </c>
      <c r="F23">
        <v>32</v>
      </c>
      <c r="G23">
        <v>8</v>
      </c>
      <c r="H23" t="s">
        <v>105</v>
      </c>
      <c r="I23">
        <v>2</v>
      </c>
      <c r="J23">
        <f t="shared" si="0"/>
        <v>2</v>
      </c>
      <c r="K23" t="str">
        <f t="shared" si="1"/>
        <v>medium</v>
      </c>
      <c r="L23">
        <f t="shared" si="4"/>
        <v>1</v>
      </c>
      <c r="M23" s="24">
        <v>0.62638888888888888</v>
      </c>
      <c r="N23" s="24">
        <f t="shared" si="5"/>
        <v>0.65902777777777777</v>
      </c>
      <c r="O23" s="33">
        <v>3.2638888888888891E-2</v>
      </c>
      <c r="P23" s="31">
        <v>33.200000000000003</v>
      </c>
      <c r="Q23" s="32">
        <f t="shared" si="6"/>
        <v>33</v>
      </c>
      <c r="R23" s="37" t="s">
        <v>139</v>
      </c>
      <c r="S23" s="35">
        <v>0</v>
      </c>
      <c r="T23" s="35">
        <v>0</v>
      </c>
      <c r="U23" s="35">
        <v>1</v>
      </c>
      <c r="V23" s="35">
        <v>1</v>
      </c>
      <c r="W23" s="35">
        <v>1</v>
      </c>
      <c r="X23" s="35">
        <v>0</v>
      </c>
      <c r="Y23" s="35">
        <f t="shared" si="7"/>
        <v>3</v>
      </c>
      <c r="Z23" t="str">
        <f t="shared" si="8"/>
        <v>45-75</v>
      </c>
      <c r="AA23" t="str">
        <f>VLOOKUP(B23,[1]ethan!$A$2:$D$152,4)</f>
        <v>incident</v>
      </c>
      <c r="AB23" s="35">
        <f t="shared" si="2"/>
        <v>141</v>
      </c>
      <c r="AC23" s="35">
        <v>0</v>
      </c>
      <c r="AD23" s="35">
        <v>0</v>
      </c>
      <c r="AG23">
        <f t="shared" si="9"/>
        <v>47</v>
      </c>
      <c r="AH23">
        <f t="shared" si="3"/>
        <v>3.2638888888888891E-2</v>
      </c>
    </row>
    <row r="24" spans="1:34" x14ac:dyDescent="0.25">
      <c r="A24" s="14">
        <f t="shared" si="10"/>
        <v>41654</v>
      </c>
      <c r="B24" s="3">
        <v>41654</v>
      </c>
      <c r="C24" s="24">
        <v>0.66666666666666663</v>
      </c>
      <c r="D24" s="24">
        <v>0.6875</v>
      </c>
      <c r="E24" s="25">
        <f t="shared" si="11"/>
        <v>2.083333333333337E-2</v>
      </c>
      <c r="F24">
        <v>33</v>
      </c>
      <c r="G24">
        <v>5</v>
      </c>
      <c r="H24" t="s">
        <v>105</v>
      </c>
      <c r="I24">
        <v>2</v>
      </c>
      <c r="J24">
        <f t="shared" si="0"/>
        <v>2</v>
      </c>
      <c r="K24" t="str">
        <f t="shared" si="1"/>
        <v>medium</v>
      </c>
      <c r="L24">
        <f t="shared" si="4"/>
        <v>1</v>
      </c>
      <c r="M24" s="24">
        <v>0.66597222222222219</v>
      </c>
      <c r="N24" s="24">
        <f t="shared" si="5"/>
        <v>0.69791666666666663</v>
      </c>
      <c r="O24" s="33">
        <v>3.1944444444444449E-2</v>
      </c>
      <c r="P24" s="31">
        <v>35</v>
      </c>
      <c r="Q24" s="32">
        <f t="shared" si="6"/>
        <v>35</v>
      </c>
      <c r="R24" s="37" t="s">
        <v>14</v>
      </c>
      <c r="S24" s="35">
        <v>0</v>
      </c>
      <c r="T24" s="35">
        <v>1</v>
      </c>
      <c r="U24" s="35">
        <v>0</v>
      </c>
      <c r="V24" s="35">
        <v>0</v>
      </c>
      <c r="W24" s="35">
        <v>0</v>
      </c>
      <c r="X24" s="35">
        <v>0</v>
      </c>
      <c r="Y24" s="35">
        <f t="shared" si="7"/>
        <v>1</v>
      </c>
      <c r="Z24" t="str">
        <f t="shared" si="8"/>
        <v>45-75</v>
      </c>
      <c r="AA24" t="str">
        <f>VLOOKUP(B24,[1]ethan!$A$2:$D$152,4)</f>
        <v>incident</v>
      </c>
      <c r="AB24" s="35">
        <f t="shared" si="2"/>
        <v>46</v>
      </c>
      <c r="AC24" s="32">
        <v>0</v>
      </c>
      <c r="AD24" s="32">
        <v>0</v>
      </c>
      <c r="AG24">
        <f t="shared" si="9"/>
        <v>46</v>
      </c>
      <c r="AH24">
        <f t="shared" si="3"/>
        <v>3.1944444444444449E-2</v>
      </c>
    </row>
    <row r="25" spans="1:34" x14ac:dyDescent="0.25">
      <c r="A25" s="14">
        <f t="shared" si="10"/>
        <v>41654</v>
      </c>
      <c r="B25" s="3">
        <v>41654</v>
      </c>
      <c r="C25" s="24">
        <v>0.75</v>
      </c>
      <c r="D25" s="24">
        <v>0.77083333333333337</v>
      </c>
      <c r="E25" s="25">
        <f t="shared" si="11"/>
        <v>2.083333333333337E-2</v>
      </c>
      <c r="F25">
        <v>35</v>
      </c>
      <c r="G25">
        <v>5</v>
      </c>
      <c r="H25" t="s">
        <v>105</v>
      </c>
      <c r="I25">
        <v>2</v>
      </c>
      <c r="J25">
        <f t="shared" si="0"/>
        <v>2</v>
      </c>
      <c r="K25" t="str">
        <f t="shared" si="1"/>
        <v>medium</v>
      </c>
      <c r="L25">
        <f t="shared" si="4"/>
        <v>1</v>
      </c>
      <c r="M25" s="24">
        <v>0.74861111111111101</v>
      </c>
      <c r="N25" s="24">
        <f t="shared" si="5"/>
        <v>0.75624999999999987</v>
      </c>
      <c r="O25" s="33">
        <v>7.6388888888888886E-3</v>
      </c>
      <c r="P25" s="31">
        <v>36.6</v>
      </c>
      <c r="Q25" s="32">
        <f t="shared" si="6"/>
        <v>36</v>
      </c>
      <c r="R25" s="37" t="s">
        <v>30</v>
      </c>
      <c r="S25" s="35">
        <v>0</v>
      </c>
      <c r="T25" s="35">
        <v>0</v>
      </c>
      <c r="U25" s="35">
        <v>0</v>
      </c>
      <c r="V25" s="35">
        <v>1</v>
      </c>
      <c r="W25" s="35">
        <v>0</v>
      </c>
      <c r="X25" s="35">
        <v>0</v>
      </c>
      <c r="Y25" s="35">
        <f t="shared" si="7"/>
        <v>1</v>
      </c>
      <c r="Z25" t="str">
        <f t="shared" si="8"/>
        <v>0-15</v>
      </c>
      <c r="AA25" t="str">
        <f>VLOOKUP(B25,[1]ethan!$A$2:$D$152,4)</f>
        <v>incident</v>
      </c>
      <c r="AB25" s="35">
        <f t="shared" si="2"/>
        <v>11</v>
      </c>
      <c r="AC25" s="35">
        <v>0</v>
      </c>
      <c r="AD25" s="35">
        <v>0</v>
      </c>
      <c r="AG25">
        <f t="shared" si="9"/>
        <v>11</v>
      </c>
      <c r="AH25">
        <f t="shared" si="3"/>
        <v>7.6388888888888886E-3</v>
      </c>
    </row>
    <row r="26" spans="1:34" x14ac:dyDescent="0.25">
      <c r="A26" s="14"/>
      <c r="B26" s="3">
        <v>41654</v>
      </c>
      <c r="C26" s="24"/>
      <c r="D26" s="24"/>
      <c r="E26" s="25"/>
      <c r="J26">
        <f t="shared" si="0"/>
        <v>2</v>
      </c>
      <c r="K26" t="str">
        <f t="shared" si="1"/>
        <v>medium</v>
      </c>
      <c r="L26">
        <f t="shared" si="4"/>
        <v>1</v>
      </c>
      <c r="M26" s="24">
        <v>0.8027777777777777</v>
      </c>
      <c r="N26" s="24">
        <f t="shared" si="5"/>
        <v>0.81388888888888877</v>
      </c>
      <c r="O26" s="33">
        <v>1.1111111111111112E-2</v>
      </c>
      <c r="P26" s="31">
        <v>25.2</v>
      </c>
      <c r="Q26" s="32">
        <f t="shared" si="6"/>
        <v>25</v>
      </c>
      <c r="R26" s="37" t="s">
        <v>132</v>
      </c>
      <c r="S26" s="35">
        <v>1</v>
      </c>
      <c r="T26" s="35">
        <v>1</v>
      </c>
      <c r="U26" s="35">
        <v>0</v>
      </c>
      <c r="V26" s="35">
        <v>0</v>
      </c>
      <c r="W26" s="35">
        <v>0</v>
      </c>
      <c r="X26" s="35">
        <v>0</v>
      </c>
      <c r="Y26" s="35">
        <f t="shared" si="7"/>
        <v>2</v>
      </c>
      <c r="Z26" t="str">
        <f t="shared" si="8"/>
        <v>15-45</v>
      </c>
      <c r="AA26" t="str">
        <f>VLOOKUP(B26,[1]ethan!$A$2:$D$152,4)</f>
        <v>incident</v>
      </c>
      <c r="AB26" s="35">
        <f t="shared" si="2"/>
        <v>32</v>
      </c>
      <c r="AC26" s="32">
        <v>0</v>
      </c>
      <c r="AD26" s="32">
        <v>0</v>
      </c>
      <c r="AG26">
        <f t="shared" si="9"/>
        <v>16</v>
      </c>
      <c r="AH26">
        <f t="shared" si="3"/>
        <v>1.1111111111111112E-2</v>
      </c>
    </row>
    <row r="27" spans="1:34" x14ac:dyDescent="0.25">
      <c r="A27" s="14"/>
      <c r="B27" s="3">
        <v>41654</v>
      </c>
      <c r="C27" s="24"/>
      <c r="D27" s="24"/>
      <c r="E27" s="25"/>
      <c r="J27">
        <f t="shared" si="0"/>
        <v>2</v>
      </c>
      <c r="K27" t="str">
        <f t="shared" si="1"/>
        <v>medium</v>
      </c>
      <c r="L27">
        <f t="shared" si="4"/>
        <v>1</v>
      </c>
      <c r="M27" s="24">
        <v>0.71180555555555547</v>
      </c>
      <c r="N27" s="24">
        <f t="shared" si="5"/>
        <v>0.78263888888888877</v>
      </c>
      <c r="O27" s="33">
        <v>7.0833333333333331E-2</v>
      </c>
      <c r="P27" s="31">
        <v>20.6</v>
      </c>
      <c r="Q27" s="32">
        <f t="shared" si="6"/>
        <v>20</v>
      </c>
      <c r="R27" s="37" t="s">
        <v>136</v>
      </c>
      <c r="S27" s="35">
        <v>0</v>
      </c>
      <c r="T27" s="35">
        <v>0</v>
      </c>
      <c r="U27" s="35">
        <v>1</v>
      </c>
      <c r="V27" s="35">
        <v>1</v>
      </c>
      <c r="W27" s="35">
        <v>0</v>
      </c>
      <c r="X27" s="35">
        <v>0</v>
      </c>
      <c r="Y27" s="35">
        <f t="shared" si="7"/>
        <v>2</v>
      </c>
      <c r="Z27" t="str">
        <f t="shared" si="8"/>
        <v>75+</v>
      </c>
      <c r="AA27" t="str">
        <f>VLOOKUP(B27,[1]ethan!$A$2:$D$152,4)</f>
        <v>incident</v>
      </c>
      <c r="AB27" s="35">
        <f t="shared" si="2"/>
        <v>204</v>
      </c>
      <c r="AC27" s="35">
        <v>0</v>
      </c>
      <c r="AD27" s="35">
        <v>0</v>
      </c>
      <c r="AG27">
        <f t="shared" si="9"/>
        <v>102</v>
      </c>
      <c r="AH27">
        <f t="shared" si="3"/>
        <v>7.0833333333333331E-2</v>
      </c>
    </row>
    <row r="28" spans="1:34" x14ac:dyDescent="0.25">
      <c r="A28" s="14">
        <f t="shared" si="10"/>
        <v>41655</v>
      </c>
      <c r="B28" s="3">
        <v>41655</v>
      </c>
      <c r="C28" s="24">
        <v>0.35416666666666669</v>
      </c>
      <c r="D28" s="24">
        <v>0.39583333333333331</v>
      </c>
      <c r="E28" s="25">
        <f t="shared" si="11"/>
        <v>4.166666666666663E-2</v>
      </c>
      <c r="F28">
        <v>38</v>
      </c>
      <c r="G28">
        <v>8</v>
      </c>
      <c r="H28" t="s">
        <v>140</v>
      </c>
      <c r="I28">
        <v>2</v>
      </c>
      <c r="J28">
        <f t="shared" si="0"/>
        <v>2</v>
      </c>
      <c r="K28" t="str">
        <f t="shared" si="1"/>
        <v>medium</v>
      </c>
      <c r="L28">
        <f t="shared" si="4"/>
        <v>1</v>
      </c>
      <c r="M28" s="24">
        <v>0.34513888888888888</v>
      </c>
      <c r="N28" s="24">
        <f t="shared" si="5"/>
        <v>0.36805555555555558</v>
      </c>
      <c r="O28" s="33">
        <v>2.2916666666666669E-2</v>
      </c>
      <c r="P28" s="31">
        <v>36.6</v>
      </c>
      <c r="Q28" s="32">
        <f t="shared" si="6"/>
        <v>36</v>
      </c>
      <c r="R28" s="37" t="s">
        <v>141</v>
      </c>
      <c r="S28" s="35">
        <v>0</v>
      </c>
      <c r="T28" s="35">
        <v>0</v>
      </c>
      <c r="U28" s="35">
        <v>0</v>
      </c>
      <c r="V28" s="35">
        <v>1</v>
      </c>
      <c r="W28" s="35">
        <v>0</v>
      </c>
      <c r="X28" s="35">
        <v>0</v>
      </c>
      <c r="Y28" s="35">
        <f t="shared" si="7"/>
        <v>1</v>
      </c>
      <c r="Z28" t="str">
        <f t="shared" si="8"/>
        <v>15-45</v>
      </c>
      <c r="AA28" t="str">
        <f>VLOOKUP(B28,[1]ethan!$A$2:$D$152,4)</f>
        <v>incident</v>
      </c>
      <c r="AB28" s="35">
        <f t="shared" si="2"/>
        <v>33</v>
      </c>
      <c r="AC28" s="32">
        <v>0</v>
      </c>
      <c r="AD28" s="32">
        <v>0</v>
      </c>
      <c r="AG28">
        <f t="shared" si="9"/>
        <v>33</v>
      </c>
      <c r="AH28">
        <f t="shared" si="3"/>
        <v>2.2916666666666669E-2</v>
      </c>
    </row>
    <row r="29" spans="1:34" x14ac:dyDescent="0.25">
      <c r="A29" s="14">
        <f t="shared" si="10"/>
        <v>41655</v>
      </c>
      <c r="B29" s="3">
        <v>41655</v>
      </c>
      <c r="C29" s="24">
        <v>0.66666666666666663</v>
      </c>
      <c r="D29" s="24">
        <v>0.6875</v>
      </c>
      <c r="E29" s="25">
        <f t="shared" si="11"/>
        <v>2.083333333333337E-2</v>
      </c>
      <c r="F29">
        <v>45</v>
      </c>
      <c r="G29">
        <v>3</v>
      </c>
      <c r="H29" t="s">
        <v>142</v>
      </c>
      <c r="I29">
        <v>1</v>
      </c>
      <c r="J29">
        <f t="shared" si="0"/>
        <v>2</v>
      </c>
      <c r="K29" t="str">
        <f t="shared" si="1"/>
        <v>minor</v>
      </c>
      <c r="L29">
        <f t="shared" si="4"/>
        <v>1</v>
      </c>
      <c r="M29" s="24">
        <v>0.67083333333333339</v>
      </c>
      <c r="N29" s="24">
        <f t="shared" si="5"/>
        <v>0.70972222222222225</v>
      </c>
      <c r="O29" s="33">
        <v>3.888888888888889E-2</v>
      </c>
      <c r="P29" s="31">
        <v>45.8</v>
      </c>
      <c r="Q29" s="32">
        <f t="shared" si="6"/>
        <v>45</v>
      </c>
      <c r="R29" s="37" t="s">
        <v>136</v>
      </c>
      <c r="S29" s="35">
        <v>0</v>
      </c>
      <c r="T29" s="35">
        <v>0</v>
      </c>
      <c r="U29" s="35">
        <v>1</v>
      </c>
      <c r="V29" s="35">
        <v>1</v>
      </c>
      <c r="W29" s="35">
        <v>0</v>
      </c>
      <c r="X29" s="35">
        <v>0</v>
      </c>
      <c r="Y29" s="35">
        <f t="shared" si="7"/>
        <v>2</v>
      </c>
      <c r="Z29" t="str">
        <f t="shared" si="8"/>
        <v>45-75</v>
      </c>
      <c r="AA29" t="str">
        <f>VLOOKUP(B29,[1]ethan!$A$2:$D$152,4)</f>
        <v>incident</v>
      </c>
      <c r="AB29" s="35">
        <f t="shared" si="2"/>
        <v>112</v>
      </c>
      <c r="AC29" s="35">
        <v>0</v>
      </c>
      <c r="AD29" s="35">
        <v>0</v>
      </c>
      <c r="AG29">
        <f t="shared" si="9"/>
        <v>56</v>
      </c>
      <c r="AH29">
        <f t="shared" si="3"/>
        <v>3.888888888888889E-2</v>
      </c>
    </row>
    <row r="30" spans="1:34" x14ac:dyDescent="0.25">
      <c r="A30" s="14">
        <f t="shared" si="10"/>
        <v>41655</v>
      </c>
      <c r="B30" s="3">
        <v>41655</v>
      </c>
      <c r="C30" s="24">
        <v>0.72916666666666663</v>
      </c>
      <c r="D30" s="24">
        <v>0.75</v>
      </c>
      <c r="E30" s="25">
        <f t="shared" si="11"/>
        <v>2.083333333333337E-2</v>
      </c>
      <c r="F30">
        <v>37</v>
      </c>
      <c r="G30">
        <v>8</v>
      </c>
      <c r="H30" t="s">
        <v>105</v>
      </c>
      <c r="I30">
        <v>2</v>
      </c>
      <c r="J30">
        <f t="shared" si="0"/>
        <v>2</v>
      </c>
      <c r="K30" t="str">
        <f t="shared" si="1"/>
        <v>medium</v>
      </c>
      <c r="L30">
        <f t="shared" si="4"/>
        <v>1</v>
      </c>
      <c r="M30" s="24">
        <v>0.73263888888888884</v>
      </c>
      <c r="N30" s="24">
        <f t="shared" si="5"/>
        <v>0.76388888888888884</v>
      </c>
      <c r="O30" s="33">
        <v>3.125E-2</v>
      </c>
      <c r="P30" s="31">
        <v>35.6</v>
      </c>
      <c r="Q30" s="32">
        <f t="shared" si="6"/>
        <v>35</v>
      </c>
      <c r="R30" s="37" t="s">
        <v>129</v>
      </c>
      <c r="S30" s="35">
        <v>0</v>
      </c>
      <c r="T30" s="35">
        <v>0</v>
      </c>
      <c r="U30" s="35">
        <v>1</v>
      </c>
      <c r="V30" s="35">
        <v>0</v>
      </c>
      <c r="W30" s="35">
        <v>0</v>
      </c>
      <c r="X30" s="35">
        <v>0</v>
      </c>
      <c r="Y30" s="35">
        <f t="shared" si="7"/>
        <v>1</v>
      </c>
      <c r="Z30" t="str">
        <f t="shared" si="8"/>
        <v>45-75</v>
      </c>
      <c r="AA30" t="str">
        <f>VLOOKUP(B30,[1]ethan!$A$2:$D$152,4)</f>
        <v>incident</v>
      </c>
      <c r="AB30" s="35">
        <f t="shared" si="2"/>
        <v>45</v>
      </c>
      <c r="AC30" s="32">
        <v>0</v>
      </c>
      <c r="AD30" s="32">
        <v>0</v>
      </c>
      <c r="AG30">
        <f t="shared" si="9"/>
        <v>45</v>
      </c>
      <c r="AH30">
        <f t="shared" si="3"/>
        <v>3.125E-2</v>
      </c>
    </row>
    <row r="31" spans="1:34" x14ac:dyDescent="0.25">
      <c r="A31" s="14"/>
      <c r="B31" s="3">
        <v>41655</v>
      </c>
      <c r="C31" s="24"/>
      <c r="D31" s="24"/>
      <c r="E31" s="25"/>
      <c r="J31">
        <f t="shared" si="0"/>
        <v>2</v>
      </c>
      <c r="K31" t="str">
        <f t="shared" si="1"/>
        <v>medium</v>
      </c>
      <c r="L31">
        <f t="shared" si="4"/>
        <v>1</v>
      </c>
      <c r="M31" s="24">
        <v>0.90208333333333324</v>
      </c>
      <c r="N31" s="24">
        <f t="shared" si="5"/>
        <v>0.92499999999999993</v>
      </c>
      <c r="O31" s="33">
        <v>2.2916666666666669E-2</v>
      </c>
      <c r="P31" s="31">
        <v>35.5</v>
      </c>
      <c r="Q31" s="32">
        <f t="shared" si="6"/>
        <v>35</v>
      </c>
      <c r="R31" s="37" t="s">
        <v>143</v>
      </c>
      <c r="S31" s="35">
        <v>0</v>
      </c>
      <c r="T31" s="35">
        <v>0</v>
      </c>
      <c r="U31" s="35">
        <v>0</v>
      </c>
      <c r="V31" s="35">
        <v>0</v>
      </c>
      <c r="W31" s="35">
        <v>1</v>
      </c>
      <c r="X31" s="35">
        <v>0</v>
      </c>
      <c r="Y31" s="35">
        <f t="shared" si="7"/>
        <v>1</v>
      </c>
      <c r="Z31" t="str">
        <f t="shared" si="8"/>
        <v>15-45</v>
      </c>
      <c r="AA31" t="str">
        <f>VLOOKUP(B31,[1]ethan!$A$2:$D$152,4)</f>
        <v>incident</v>
      </c>
      <c r="AB31" s="35">
        <f t="shared" si="2"/>
        <v>33</v>
      </c>
      <c r="AC31" s="35">
        <v>0</v>
      </c>
      <c r="AD31" s="35">
        <v>0</v>
      </c>
      <c r="AG31">
        <f t="shared" si="9"/>
        <v>33</v>
      </c>
      <c r="AH31">
        <f t="shared" si="3"/>
        <v>2.2916666666666669E-2</v>
      </c>
    </row>
    <row r="32" spans="1:34" x14ac:dyDescent="0.25">
      <c r="A32" s="14"/>
      <c r="B32" s="3">
        <v>41655</v>
      </c>
      <c r="C32" s="24"/>
      <c r="D32" s="24"/>
      <c r="E32" s="25"/>
      <c r="J32">
        <f t="shared" si="0"/>
        <v>2</v>
      </c>
      <c r="K32" t="str">
        <f t="shared" si="1"/>
        <v>medium</v>
      </c>
      <c r="L32">
        <f t="shared" si="4"/>
        <v>1</v>
      </c>
      <c r="M32" s="24">
        <v>0.74583333333333324</v>
      </c>
      <c r="N32" s="24">
        <f t="shared" si="5"/>
        <v>0.77777777777777768</v>
      </c>
      <c r="O32" s="33">
        <v>3.1944444444444449E-2</v>
      </c>
      <c r="P32" s="31">
        <v>41.1</v>
      </c>
      <c r="Q32" s="32">
        <f t="shared" si="6"/>
        <v>41</v>
      </c>
      <c r="R32" s="37" t="s">
        <v>42</v>
      </c>
      <c r="S32" s="35">
        <v>0</v>
      </c>
      <c r="T32" s="35">
        <v>0</v>
      </c>
      <c r="U32" s="35">
        <v>1</v>
      </c>
      <c r="V32" s="35">
        <v>0</v>
      </c>
      <c r="W32" s="35">
        <v>0</v>
      </c>
      <c r="X32" s="35">
        <v>0</v>
      </c>
      <c r="Y32" s="35">
        <f t="shared" si="7"/>
        <v>1</v>
      </c>
      <c r="Z32" t="str">
        <f t="shared" si="8"/>
        <v>45-75</v>
      </c>
      <c r="AA32" t="str">
        <f>VLOOKUP(B32,[1]ethan!$A$2:$D$152,4)</f>
        <v>incident</v>
      </c>
      <c r="AB32" s="35">
        <f t="shared" si="2"/>
        <v>46</v>
      </c>
      <c r="AC32" s="32">
        <v>0</v>
      </c>
      <c r="AD32" s="32">
        <v>0</v>
      </c>
      <c r="AG32">
        <f t="shared" si="9"/>
        <v>46</v>
      </c>
      <c r="AH32">
        <f t="shared" si="3"/>
        <v>3.1944444444444449E-2</v>
      </c>
    </row>
    <row r="33" spans="1:34" x14ac:dyDescent="0.25">
      <c r="A33" s="14" t="s">
        <v>135</v>
      </c>
      <c r="B33" s="3">
        <v>41656</v>
      </c>
      <c r="C33" s="24"/>
      <c r="D33" s="24"/>
      <c r="E33" s="25"/>
      <c r="J33">
        <f t="shared" si="0"/>
        <v>2</v>
      </c>
      <c r="K33" t="str">
        <f t="shared" si="1"/>
        <v>medium</v>
      </c>
      <c r="L33">
        <f t="shared" si="4"/>
        <v>1</v>
      </c>
      <c r="M33" s="24">
        <v>0.78888888888888886</v>
      </c>
      <c r="N33" s="24">
        <f t="shared" si="5"/>
        <v>0.84027777777777779</v>
      </c>
      <c r="O33" s="33">
        <v>5.1388888888888894E-2</v>
      </c>
      <c r="P33" s="31">
        <v>33.200000000000003</v>
      </c>
      <c r="Q33" s="32">
        <f t="shared" si="6"/>
        <v>33</v>
      </c>
      <c r="R33" s="37" t="s">
        <v>30</v>
      </c>
      <c r="S33" s="35">
        <v>0</v>
      </c>
      <c r="T33" s="35">
        <v>0</v>
      </c>
      <c r="U33" s="35">
        <v>0</v>
      </c>
      <c r="V33" s="35">
        <v>1</v>
      </c>
      <c r="W33" s="35">
        <v>0</v>
      </c>
      <c r="X33" s="35">
        <v>0</v>
      </c>
      <c r="Y33" s="35">
        <f t="shared" si="7"/>
        <v>1</v>
      </c>
      <c r="Z33" t="str">
        <f t="shared" si="8"/>
        <v>45-75</v>
      </c>
      <c r="AA33" t="str">
        <f>VLOOKUP(B33,[1]ethan!$A$2:$D$152,4)</f>
        <v>incident</v>
      </c>
      <c r="AB33" s="35">
        <f t="shared" si="2"/>
        <v>74</v>
      </c>
      <c r="AC33" s="35">
        <v>0</v>
      </c>
      <c r="AD33" s="35">
        <v>0</v>
      </c>
      <c r="AG33">
        <f t="shared" si="9"/>
        <v>74</v>
      </c>
      <c r="AH33">
        <f t="shared" si="3"/>
        <v>5.1388888888888894E-2</v>
      </c>
    </row>
    <row r="34" spans="1:34" x14ac:dyDescent="0.25">
      <c r="A34" s="14"/>
      <c r="B34" s="3">
        <v>41656</v>
      </c>
      <c r="C34" s="24"/>
      <c r="D34" s="24"/>
      <c r="E34" s="25"/>
      <c r="J34">
        <f t="shared" si="0"/>
        <v>2</v>
      </c>
      <c r="K34" t="str">
        <f t="shared" si="1"/>
        <v>medium</v>
      </c>
      <c r="L34">
        <f t="shared" si="4"/>
        <v>1</v>
      </c>
      <c r="M34" s="24">
        <v>0.75486111111111109</v>
      </c>
      <c r="N34" s="24">
        <f t="shared" si="5"/>
        <v>0.78611111111111109</v>
      </c>
      <c r="O34" s="33">
        <v>3.125E-2</v>
      </c>
      <c r="P34" s="31">
        <v>16.8</v>
      </c>
      <c r="Q34" s="32">
        <f t="shared" si="6"/>
        <v>16</v>
      </c>
      <c r="R34" s="37" t="s">
        <v>42</v>
      </c>
      <c r="S34" s="35">
        <v>0</v>
      </c>
      <c r="T34" s="35">
        <v>0</v>
      </c>
      <c r="U34" s="35">
        <v>1</v>
      </c>
      <c r="V34" s="35">
        <v>0</v>
      </c>
      <c r="W34" s="35">
        <v>0</v>
      </c>
      <c r="X34" s="35">
        <v>0</v>
      </c>
      <c r="Y34" s="35">
        <f t="shared" si="7"/>
        <v>1</v>
      </c>
      <c r="Z34" t="str">
        <f t="shared" si="8"/>
        <v>45-75</v>
      </c>
      <c r="AA34" t="str">
        <f>VLOOKUP(B34,[1]ethan!$A$2:$D$152,4)</f>
        <v>incident</v>
      </c>
      <c r="AB34" s="35">
        <f t="shared" si="2"/>
        <v>45</v>
      </c>
      <c r="AC34" s="32">
        <v>0</v>
      </c>
      <c r="AD34" s="32">
        <v>0</v>
      </c>
      <c r="AG34">
        <f t="shared" si="9"/>
        <v>45</v>
      </c>
      <c r="AH34">
        <f t="shared" si="3"/>
        <v>3.125E-2</v>
      </c>
    </row>
    <row r="35" spans="1:34" x14ac:dyDescent="0.25">
      <c r="A35" s="14"/>
      <c r="B35" s="3">
        <v>41656</v>
      </c>
      <c r="C35" s="24"/>
      <c r="D35" s="24"/>
      <c r="E35" s="25"/>
      <c r="J35">
        <f t="shared" si="0"/>
        <v>2</v>
      </c>
      <c r="K35" t="str">
        <f t="shared" si="1"/>
        <v>medium</v>
      </c>
      <c r="L35">
        <f t="shared" si="4"/>
        <v>1</v>
      </c>
      <c r="M35" s="24">
        <v>0.59305555555555556</v>
      </c>
      <c r="N35" s="24">
        <f t="shared" si="5"/>
        <v>0.60347222222222219</v>
      </c>
      <c r="O35" s="33">
        <v>1.0416666666666666E-2</v>
      </c>
      <c r="P35" s="31">
        <v>38.1</v>
      </c>
      <c r="Q35" s="32">
        <f t="shared" si="6"/>
        <v>38</v>
      </c>
      <c r="R35" s="37" t="s">
        <v>30</v>
      </c>
      <c r="S35" s="35">
        <v>0</v>
      </c>
      <c r="T35" s="35">
        <v>0</v>
      </c>
      <c r="U35" s="35">
        <v>0</v>
      </c>
      <c r="V35" s="35">
        <v>1</v>
      </c>
      <c r="W35" s="35">
        <v>0</v>
      </c>
      <c r="X35" s="35">
        <v>0</v>
      </c>
      <c r="Y35" s="35">
        <f t="shared" si="7"/>
        <v>1</v>
      </c>
      <c r="Z35" t="str">
        <f t="shared" si="8"/>
        <v>15-45</v>
      </c>
      <c r="AA35" t="str">
        <f>VLOOKUP(B35,[1]ethan!$A$2:$D$152,4)</f>
        <v>incident</v>
      </c>
      <c r="AB35" s="35">
        <f t="shared" si="2"/>
        <v>15</v>
      </c>
      <c r="AC35" s="35">
        <v>0</v>
      </c>
      <c r="AD35" s="35">
        <v>0</v>
      </c>
      <c r="AG35">
        <f t="shared" si="9"/>
        <v>15</v>
      </c>
      <c r="AH35">
        <f t="shared" ref="AH35:AH66" si="12">TIMEVALUE(TEXT(O35,"h:mm"))</f>
        <v>1.0416666666666666E-2</v>
      </c>
    </row>
    <row r="36" spans="1:34" x14ac:dyDescent="0.25">
      <c r="A36" s="14"/>
      <c r="B36" s="3">
        <v>41656</v>
      </c>
      <c r="C36" s="24"/>
      <c r="D36" s="24"/>
      <c r="E36" s="25"/>
      <c r="J36">
        <f t="shared" si="0"/>
        <v>2</v>
      </c>
      <c r="K36" t="str">
        <f t="shared" si="1"/>
        <v>medium</v>
      </c>
      <c r="L36">
        <f t="shared" si="4"/>
        <v>1</v>
      </c>
      <c r="M36" s="24">
        <v>0.84305555555555556</v>
      </c>
      <c r="N36" s="24">
        <f t="shared" si="5"/>
        <v>0.87986111111111109</v>
      </c>
      <c r="O36" s="33">
        <v>3.6805555555555557E-2</v>
      </c>
      <c r="P36" s="31">
        <v>29.8</v>
      </c>
      <c r="Q36" s="32">
        <f t="shared" si="6"/>
        <v>29</v>
      </c>
      <c r="R36" s="37" t="s">
        <v>14</v>
      </c>
      <c r="S36" s="35">
        <v>0</v>
      </c>
      <c r="T36" s="35">
        <v>1</v>
      </c>
      <c r="U36" s="35">
        <v>0</v>
      </c>
      <c r="V36" s="35">
        <v>0</v>
      </c>
      <c r="W36" s="35">
        <v>0</v>
      </c>
      <c r="X36" s="35">
        <v>0</v>
      </c>
      <c r="Y36" s="35">
        <f t="shared" si="7"/>
        <v>1</v>
      </c>
      <c r="Z36" t="str">
        <f t="shared" si="8"/>
        <v>45-75</v>
      </c>
      <c r="AA36" t="str">
        <f>VLOOKUP(B36,[1]ethan!$A$2:$D$152,4)</f>
        <v>incident</v>
      </c>
      <c r="AB36" s="35">
        <f t="shared" si="2"/>
        <v>53</v>
      </c>
      <c r="AC36" s="32">
        <v>0</v>
      </c>
      <c r="AD36" s="32">
        <v>0</v>
      </c>
      <c r="AG36">
        <f t="shared" si="9"/>
        <v>53</v>
      </c>
      <c r="AH36">
        <f t="shared" si="12"/>
        <v>3.6805555555555557E-2</v>
      </c>
    </row>
    <row r="37" spans="1:34" x14ac:dyDescent="0.25">
      <c r="A37" s="14"/>
      <c r="B37" s="3">
        <v>41656</v>
      </c>
      <c r="C37" s="24"/>
      <c r="D37" s="24"/>
      <c r="E37" s="25"/>
      <c r="J37">
        <f t="shared" si="0"/>
        <v>2</v>
      </c>
      <c r="K37" t="str">
        <f t="shared" si="1"/>
        <v>medium</v>
      </c>
      <c r="L37">
        <f t="shared" si="4"/>
        <v>1</v>
      </c>
      <c r="M37" s="24">
        <v>0.71111111111111114</v>
      </c>
      <c r="N37" s="24">
        <f t="shared" si="5"/>
        <v>0.77847222222222223</v>
      </c>
      <c r="O37" s="33">
        <v>6.7361111111111108E-2</v>
      </c>
      <c r="P37" s="31">
        <v>39.9</v>
      </c>
      <c r="Q37" s="32">
        <f t="shared" si="6"/>
        <v>39</v>
      </c>
      <c r="R37" s="37" t="s">
        <v>30</v>
      </c>
      <c r="S37" s="35">
        <v>0</v>
      </c>
      <c r="T37" s="35">
        <v>0</v>
      </c>
      <c r="U37" s="35">
        <v>0</v>
      </c>
      <c r="V37" s="35">
        <v>1</v>
      </c>
      <c r="W37" s="35">
        <v>0</v>
      </c>
      <c r="X37" s="35">
        <v>0</v>
      </c>
      <c r="Y37" s="35">
        <f t="shared" si="7"/>
        <v>1</v>
      </c>
      <c r="Z37" t="str">
        <f t="shared" si="8"/>
        <v>75+</v>
      </c>
      <c r="AA37" t="str">
        <f>VLOOKUP(B37,[1]ethan!$A$2:$D$152,4)</f>
        <v>incident</v>
      </c>
      <c r="AB37" s="35">
        <f t="shared" si="2"/>
        <v>97</v>
      </c>
      <c r="AC37" s="35">
        <v>0</v>
      </c>
      <c r="AD37" s="35">
        <v>0</v>
      </c>
      <c r="AG37">
        <f t="shared" si="9"/>
        <v>97</v>
      </c>
      <c r="AH37">
        <f t="shared" si="12"/>
        <v>6.7361111111111108E-2</v>
      </c>
    </row>
    <row r="38" spans="1:34" x14ac:dyDescent="0.25">
      <c r="A38" s="14">
        <f t="shared" si="10"/>
        <v>41659</v>
      </c>
      <c r="B38" s="3">
        <v>41659</v>
      </c>
      <c r="C38" s="24">
        <v>0.77083333333333337</v>
      </c>
      <c r="D38" s="24">
        <v>0.8125</v>
      </c>
      <c r="E38" s="25">
        <f t="shared" si="11"/>
        <v>4.166666666666663E-2</v>
      </c>
      <c r="F38">
        <v>39</v>
      </c>
      <c r="G38">
        <v>5</v>
      </c>
      <c r="H38" t="s">
        <v>105</v>
      </c>
      <c r="I38">
        <v>2</v>
      </c>
      <c r="J38">
        <f t="shared" si="0"/>
        <v>2</v>
      </c>
      <c r="K38" t="str">
        <f t="shared" si="1"/>
        <v>medium</v>
      </c>
      <c r="L38">
        <f t="shared" si="4"/>
        <v>1</v>
      </c>
      <c r="M38" s="24">
        <v>0.76597222222222217</v>
      </c>
      <c r="N38" s="24">
        <f t="shared" si="5"/>
        <v>0.80555555555555547</v>
      </c>
      <c r="O38" s="33">
        <v>3.9583333333333331E-2</v>
      </c>
      <c r="P38" s="31">
        <v>36.200000000000003</v>
      </c>
      <c r="Q38" s="32">
        <f t="shared" si="6"/>
        <v>36</v>
      </c>
      <c r="R38" s="37" t="s">
        <v>30</v>
      </c>
      <c r="S38" s="35">
        <v>0</v>
      </c>
      <c r="T38" s="35">
        <v>0</v>
      </c>
      <c r="U38" s="35">
        <v>0</v>
      </c>
      <c r="V38" s="35">
        <v>1</v>
      </c>
      <c r="W38" s="35">
        <v>0</v>
      </c>
      <c r="X38" s="35">
        <v>0</v>
      </c>
      <c r="Y38" s="35">
        <f t="shared" si="7"/>
        <v>1</v>
      </c>
      <c r="Z38" t="str">
        <f t="shared" si="8"/>
        <v>45-75</v>
      </c>
      <c r="AA38" t="str">
        <f>VLOOKUP(B38,[1]ethan!$A$2:$D$152,4)</f>
        <v>holiday</v>
      </c>
      <c r="AB38" s="35">
        <f t="shared" si="2"/>
        <v>57</v>
      </c>
      <c r="AC38" s="32">
        <v>0</v>
      </c>
      <c r="AD38" s="32">
        <v>0</v>
      </c>
      <c r="AG38">
        <f t="shared" si="9"/>
        <v>57</v>
      </c>
      <c r="AH38">
        <f t="shared" si="12"/>
        <v>3.9583333333333331E-2</v>
      </c>
    </row>
    <row r="39" spans="1:34" x14ac:dyDescent="0.25">
      <c r="A39" s="14"/>
      <c r="B39" s="3">
        <v>41659</v>
      </c>
      <c r="C39" s="24"/>
      <c r="D39" s="24"/>
      <c r="E39" s="25"/>
      <c r="J39">
        <f t="shared" si="0"/>
        <v>2</v>
      </c>
      <c r="K39" t="str">
        <f t="shared" si="1"/>
        <v>medium</v>
      </c>
      <c r="L39">
        <f t="shared" si="4"/>
        <v>1</v>
      </c>
      <c r="M39" s="24">
        <v>0.49791666666666662</v>
      </c>
      <c r="N39" s="24">
        <f t="shared" si="5"/>
        <v>0.51249999999999996</v>
      </c>
      <c r="O39" s="33">
        <v>1.4583333333333332E-2</v>
      </c>
      <c r="P39" s="31">
        <v>47.4</v>
      </c>
      <c r="Q39" s="32">
        <f t="shared" si="6"/>
        <v>47</v>
      </c>
      <c r="R39" s="37" t="s">
        <v>30</v>
      </c>
      <c r="S39" s="35">
        <v>0</v>
      </c>
      <c r="T39" s="35">
        <v>0</v>
      </c>
      <c r="U39" s="35">
        <v>0</v>
      </c>
      <c r="V39" s="35">
        <v>1</v>
      </c>
      <c r="W39" s="35">
        <v>0</v>
      </c>
      <c r="X39" s="35">
        <v>0</v>
      </c>
      <c r="Y39" s="35">
        <f t="shared" si="7"/>
        <v>1</v>
      </c>
      <c r="Z39" t="str">
        <f t="shared" si="8"/>
        <v>15-45</v>
      </c>
      <c r="AA39" t="str">
        <f>VLOOKUP(B39,[1]ethan!$A$2:$D$152,4)</f>
        <v>holiday</v>
      </c>
      <c r="AB39" s="35">
        <f t="shared" si="2"/>
        <v>21</v>
      </c>
      <c r="AC39" s="35">
        <v>0</v>
      </c>
      <c r="AD39" s="35">
        <v>0</v>
      </c>
      <c r="AG39">
        <f t="shared" si="9"/>
        <v>21</v>
      </c>
      <c r="AH39">
        <f t="shared" si="12"/>
        <v>1.4583333333333332E-2</v>
      </c>
    </row>
    <row r="40" spans="1:34" x14ac:dyDescent="0.25">
      <c r="A40" s="14"/>
      <c r="B40" s="3">
        <v>41659</v>
      </c>
      <c r="C40" s="24"/>
      <c r="D40" s="24"/>
      <c r="E40" s="25"/>
      <c r="J40">
        <f t="shared" si="0"/>
        <v>2</v>
      </c>
      <c r="K40" t="str">
        <f t="shared" si="1"/>
        <v>medium</v>
      </c>
      <c r="L40">
        <f t="shared" si="4"/>
        <v>1</v>
      </c>
      <c r="M40" s="24">
        <v>0.69791666666666663</v>
      </c>
      <c r="N40" s="24">
        <f t="shared" si="5"/>
        <v>0.71180555555555547</v>
      </c>
      <c r="O40" s="33">
        <v>1.3888888888888888E-2</v>
      </c>
      <c r="P40" s="31">
        <v>36.200000000000003</v>
      </c>
      <c r="Q40" s="32">
        <f t="shared" si="6"/>
        <v>36</v>
      </c>
      <c r="R40" s="37" t="s">
        <v>17</v>
      </c>
      <c r="S40" s="35">
        <v>0</v>
      </c>
      <c r="T40" s="35">
        <v>0</v>
      </c>
      <c r="U40" s="35">
        <v>0</v>
      </c>
      <c r="V40" s="35">
        <v>0</v>
      </c>
      <c r="W40" s="35">
        <v>1</v>
      </c>
      <c r="X40" s="35">
        <v>0</v>
      </c>
      <c r="Y40" s="35">
        <f t="shared" si="7"/>
        <v>1</v>
      </c>
      <c r="Z40" t="str">
        <f t="shared" si="8"/>
        <v>15-45</v>
      </c>
      <c r="AA40" t="str">
        <f>VLOOKUP(B40,[1]ethan!$A$2:$D$152,4)</f>
        <v>holiday</v>
      </c>
      <c r="AB40" s="35">
        <f t="shared" si="2"/>
        <v>20</v>
      </c>
      <c r="AC40" s="32">
        <v>0</v>
      </c>
      <c r="AD40" s="32">
        <v>0</v>
      </c>
      <c r="AG40">
        <f t="shared" si="9"/>
        <v>20</v>
      </c>
      <c r="AH40">
        <f t="shared" si="12"/>
        <v>1.3888888888888888E-2</v>
      </c>
    </row>
    <row r="41" spans="1:34" x14ac:dyDescent="0.25">
      <c r="A41" s="14"/>
      <c r="B41" s="3">
        <v>41659</v>
      </c>
      <c r="C41" s="24"/>
      <c r="D41" s="24"/>
      <c r="E41" s="25"/>
      <c r="J41">
        <f t="shared" si="0"/>
        <v>1</v>
      </c>
      <c r="K41" t="str">
        <f t="shared" si="1"/>
        <v>minor</v>
      </c>
      <c r="L41">
        <f t="shared" si="4"/>
        <v>1</v>
      </c>
      <c r="M41" s="24">
        <v>0.63888888888888895</v>
      </c>
      <c r="N41" s="24">
        <f t="shared" si="5"/>
        <v>0.65833333333333344</v>
      </c>
      <c r="O41" s="33">
        <v>1.9444444444444445E-2</v>
      </c>
      <c r="P41" s="31">
        <v>20.9</v>
      </c>
      <c r="Q41" s="32">
        <f t="shared" si="6"/>
        <v>20</v>
      </c>
      <c r="R41" s="37" t="s">
        <v>144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f t="shared" si="7"/>
        <v>0</v>
      </c>
      <c r="Z41" t="str">
        <f t="shared" si="8"/>
        <v>15-45</v>
      </c>
      <c r="AA41" t="str">
        <f>VLOOKUP(B41,[1]ethan!$A$2:$D$152,4)</f>
        <v>holiday</v>
      </c>
      <c r="AB41" s="35">
        <f t="shared" si="2"/>
        <v>0</v>
      </c>
      <c r="AC41" s="35">
        <v>0</v>
      </c>
      <c r="AD41" s="35">
        <v>1</v>
      </c>
      <c r="AG41">
        <f t="shared" si="9"/>
        <v>28</v>
      </c>
      <c r="AH41">
        <f t="shared" si="12"/>
        <v>1.9444444444444445E-2</v>
      </c>
    </row>
    <row r="42" spans="1:34" x14ac:dyDescent="0.25">
      <c r="A42" s="14" t="s">
        <v>145</v>
      </c>
      <c r="B42" s="3">
        <v>41660</v>
      </c>
      <c r="C42" s="24"/>
      <c r="D42" s="24"/>
      <c r="E42" s="25"/>
      <c r="J42">
        <f t="shared" si="0"/>
        <v>1</v>
      </c>
      <c r="K42" t="str">
        <f t="shared" si="1"/>
        <v>no</v>
      </c>
      <c r="L42">
        <f t="shared" si="4"/>
        <v>0</v>
      </c>
      <c r="M42" s="24" t="s">
        <v>138</v>
      </c>
      <c r="N42" s="24"/>
      <c r="O42" s="33"/>
      <c r="Q42" s="32">
        <f t="shared" si="6"/>
        <v>0</v>
      </c>
      <c r="R42" s="37"/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f t="shared" si="7"/>
        <v>0</v>
      </c>
      <c r="Z42" t="str">
        <f t="shared" si="8"/>
        <v>0-15</v>
      </c>
      <c r="AA42" t="str">
        <f>VLOOKUP(B42,[1]ethan!$A$2:$D$152,4)</f>
        <v>regular</v>
      </c>
      <c r="AB42" s="35">
        <f t="shared" si="2"/>
        <v>0</v>
      </c>
      <c r="AC42" s="32">
        <v>0</v>
      </c>
      <c r="AD42" s="32">
        <v>0</v>
      </c>
      <c r="AG42">
        <f t="shared" si="9"/>
        <v>0</v>
      </c>
      <c r="AH42">
        <f t="shared" si="12"/>
        <v>0</v>
      </c>
    </row>
    <row r="43" spans="1:34" x14ac:dyDescent="0.25">
      <c r="A43" s="14" t="s">
        <v>146</v>
      </c>
      <c r="B43" s="3">
        <v>41661</v>
      </c>
      <c r="C43" s="24"/>
      <c r="D43" s="24"/>
      <c r="E43" s="25"/>
      <c r="J43">
        <f t="shared" si="0"/>
        <v>2</v>
      </c>
      <c r="K43" t="str">
        <f t="shared" si="1"/>
        <v>medium</v>
      </c>
      <c r="L43">
        <f t="shared" si="4"/>
        <v>1</v>
      </c>
      <c r="M43" s="24">
        <v>0.75624999999999998</v>
      </c>
      <c r="N43" s="24">
        <f t="shared" si="5"/>
        <v>0.78819444444444442</v>
      </c>
      <c r="O43" s="33">
        <v>3.1944444444444449E-2</v>
      </c>
      <c r="P43" s="31">
        <v>39.9</v>
      </c>
      <c r="Q43" s="32">
        <f t="shared" si="6"/>
        <v>39</v>
      </c>
      <c r="R43" s="37" t="s">
        <v>147</v>
      </c>
      <c r="S43" s="35">
        <v>0</v>
      </c>
      <c r="T43" s="35">
        <v>0</v>
      </c>
      <c r="U43" s="35">
        <v>1</v>
      </c>
      <c r="V43" s="35">
        <v>0</v>
      </c>
      <c r="W43" s="35">
        <v>0</v>
      </c>
      <c r="X43" s="35">
        <v>0</v>
      </c>
      <c r="Y43" s="35">
        <f t="shared" si="7"/>
        <v>1</v>
      </c>
      <c r="Z43" t="str">
        <f t="shared" si="8"/>
        <v>45-75</v>
      </c>
      <c r="AA43" t="str">
        <f>VLOOKUP(B43,[1]ethan!$A$2:$D$152,4)</f>
        <v>regular</v>
      </c>
      <c r="AB43" s="35">
        <f t="shared" si="2"/>
        <v>46</v>
      </c>
      <c r="AC43" s="35">
        <v>0</v>
      </c>
      <c r="AD43" s="35">
        <v>0</v>
      </c>
      <c r="AG43">
        <f t="shared" si="9"/>
        <v>46</v>
      </c>
      <c r="AH43">
        <f t="shared" si="12"/>
        <v>3.1944444444444449E-2</v>
      </c>
    </row>
    <row r="44" spans="1:34" x14ac:dyDescent="0.25">
      <c r="A44" s="14"/>
      <c r="B44" s="3">
        <v>41661</v>
      </c>
      <c r="C44" s="24"/>
      <c r="D44" s="24"/>
      <c r="E44" s="25"/>
      <c r="J44">
        <f t="shared" si="0"/>
        <v>2</v>
      </c>
      <c r="K44" t="str">
        <f t="shared" si="1"/>
        <v>medium</v>
      </c>
      <c r="L44">
        <f t="shared" si="4"/>
        <v>1</v>
      </c>
      <c r="M44" s="24">
        <v>0.33402777777777781</v>
      </c>
      <c r="N44" s="24">
        <f t="shared" si="5"/>
        <v>0.36388888888888893</v>
      </c>
      <c r="O44" s="33">
        <v>2.9861111111111113E-2</v>
      </c>
      <c r="P44" s="31">
        <v>4.0999999999999996</v>
      </c>
      <c r="Q44" s="32">
        <f t="shared" si="6"/>
        <v>4</v>
      </c>
      <c r="R44" s="37" t="s">
        <v>42</v>
      </c>
      <c r="S44" s="35">
        <v>0</v>
      </c>
      <c r="T44" s="35">
        <v>0</v>
      </c>
      <c r="U44" s="35">
        <v>1</v>
      </c>
      <c r="V44" s="35">
        <v>0</v>
      </c>
      <c r="W44" s="35">
        <v>0</v>
      </c>
      <c r="X44" s="35">
        <v>0</v>
      </c>
      <c r="Y44" s="35">
        <f t="shared" si="7"/>
        <v>1</v>
      </c>
      <c r="Z44" t="str">
        <f t="shared" si="8"/>
        <v>15-45</v>
      </c>
      <c r="AA44" t="str">
        <f>VLOOKUP(B44,[1]ethan!$A$2:$D$152,4)</f>
        <v>regular</v>
      </c>
      <c r="AB44" s="35">
        <f t="shared" si="2"/>
        <v>43</v>
      </c>
      <c r="AC44" s="32">
        <v>0</v>
      </c>
      <c r="AD44" s="32">
        <v>0</v>
      </c>
      <c r="AG44">
        <f t="shared" si="9"/>
        <v>43</v>
      </c>
      <c r="AH44">
        <f t="shared" si="12"/>
        <v>2.9861111111111113E-2</v>
      </c>
    </row>
    <row r="45" spans="1:34" x14ac:dyDescent="0.25">
      <c r="A45" s="14"/>
      <c r="B45" s="3">
        <v>41661</v>
      </c>
      <c r="C45" s="24"/>
      <c r="D45" s="24"/>
      <c r="E45" s="25"/>
      <c r="J45">
        <f t="shared" si="0"/>
        <v>2</v>
      </c>
      <c r="K45" t="str">
        <f t="shared" si="1"/>
        <v>medium</v>
      </c>
      <c r="L45">
        <f t="shared" si="4"/>
        <v>1</v>
      </c>
      <c r="M45" s="24">
        <v>0.82361111111111107</v>
      </c>
      <c r="N45" s="24">
        <f t="shared" si="5"/>
        <v>0.84513888888888888</v>
      </c>
      <c r="O45" s="33">
        <v>2.1527777777777781E-2</v>
      </c>
      <c r="P45" s="31">
        <v>39.6</v>
      </c>
      <c r="Q45" s="32">
        <f t="shared" si="6"/>
        <v>39</v>
      </c>
      <c r="R45" s="37" t="s">
        <v>25</v>
      </c>
      <c r="S45" s="35">
        <v>1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f t="shared" si="7"/>
        <v>1</v>
      </c>
      <c r="Z45" t="str">
        <f t="shared" si="8"/>
        <v>15-45</v>
      </c>
      <c r="AA45" t="str">
        <f>VLOOKUP(B45,[1]ethan!$A$2:$D$152,4)</f>
        <v>regular</v>
      </c>
      <c r="AB45" s="35">
        <f t="shared" si="2"/>
        <v>31</v>
      </c>
      <c r="AC45" s="35">
        <v>0</v>
      </c>
      <c r="AD45" s="35">
        <v>0</v>
      </c>
      <c r="AG45">
        <f t="shared" si="9"/>
        <v>31</v>
      </c>
      <c r="AH45">
        <f t="shared" si="12"/>
        <v>2.1527777777777781E-2</v>
      </c>
    </row>
    <row r="46" spans="1:34" x14ac:dyDescent="0.25">
      <c r="A46" s="14" t="s">
        <v>128</v>
      </c>
      <c r="B46" s="3">
        <v>41662</v>
      </c>
      <c r="C46" s="24"/>
      <c r="D46" s="24"/>
      <c r="E46" s="25"/>
      <c r="J46">
        <f t="shared" si="0"/>
        <v>2</v>
      </c>
      <c r="K46" t="str">
        <f t="shared" si="1"/>
        <v>medium</v>
      </c>
      <c r="L46">
        <f t="shared" si="4"/>
        <v>1</v>
      </c>
      <c r="M46" s="24">
        <v>0.68333333333333324</v>
      </c>
      <c r="N46" s="24">
        <f t="shared" si="5"/>
        <v>0.70208333333333328</v>
      </c>
      <c r="O46" s="33">
        <v>1.8749999999999999E-2</v>
      </c>
      <c r="P46" s="31">
        <v>27.4</v>
      </c>
      <c r="Q46" s="32">
        <f t="shared" si="6"/>
        <v>27</v>
      </c>
      <c r="R46" s="37" t="s">
        <v>132</v>
      </c>
      <c r="S46" s="35">
        <v>1</v>
      </c>
      <c r="T46" s="35">
        <v>1</v>
      </c>
      <c r="U46" s="35">
        <v>0</v>
      </c>
      <c r="V46" s="35">
        <v>0</v>
      </c>
      <c r="W46" s="35">
        <v>0</v>
      </c>
      <c r="X46" s="35">
        <v>0</v>
      </c>
      <c r="Y46" s="35">
        <f t="shared" si="7"/>
        <v>2</v>
      </c>
      <c r="Z46" t="str">
        <f t="shared" si="8"/>
        <v>15-45</v>
      </c>
      <c r="AA46" t="str">
        <f>VLOOKUP(B46,[1]ethan!$A$2:$D$152,4)</f>
        <v>incident</v>
      </c>
      <c r="AB46" s="35">
        <f t="shared" si="2"/>
        <v>54</v>
      </c>
      <c r="AC46" s="32">
        <v>0</v>
      </c>
      <c r="AD46" s="32">
        <v>0</v>
      </c>
      <c r="AG46">
        <f t="shared" si="9"/>
        <v>27</v>
      </c>
      <c r="AH46">
        <f t="shared" si="12"/>
        <v>1.8749999999999999E-2</v>
      </c>
    </row>
    <row r="47" spans="1:34" x14ac:dyDescent="0.25">
      <c r="A47" s="14"/>
      <c r="B47" s="3">
        <v>41662</v>
      </c>
      <c r="C47" s="24"/>
      <c r="D47" s="24"/>
      <c r="E47" s="25"/>
      <c r="J47">
        <f t="shared" si="0"/>
        <v>2</v>
      </c>
      <c r="K47" t="str">
        <f t="shared" si="1"/>
        <v>medium</v>
      </c>
      <c r="L47">
        <f t="shared" si="4"/>
        <v>1</v>
      </c>
      <c r="M47" s="24">
        <v>0.30694444444444441</v>
      </c>
      <c r="N47" s="24">
        <f t="shared" si="5"/>
        <v>0.35972222222222217</v>
      </c>
      <c r="O47" s="33">
        <v>5.2777777777777778E-2</v>
      </c>
      <c r="P47" s="31">
        <v>36.9</v>
      </c>
      <c r="Q47" s="32">
        <f t="shared" si="6"/>
        <v>36</v>
      </c>
      <c r="R47" s="37" t="s">
        <v>25</v>
      </c>
      <c r="S47" s="35">
        <v>1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f t="shared" si="7"/>
        <v>1</v>
      </c>
      <c r="Z47" t="str">
        <f t="shared" si="8"/>
        <v>75+</v>
      </c>
      <c r="AA47" t="str">
        <f>VLOOKUP(B47,[1]ethan!$A$2:$D$152,4)</f>
        <v>incident</v>
      </c>
      <c r="AB47" s="35">
        <f t="shared" si="2"/>
        <v>76</v>
      </c>
      <c r="AC47" s="35">
        <v>0</v>
      </c>
      <c r="AD47" s="35">
        <v>0</v>
      </c>
      <c r="AG47">
        <f t="shared" si="9"/>
        <v>76</v>
      </c>
      <c r="AH47">
        <f t="shared" si="12"/>
        <v>5.2777777777777778E-2</v>
      </c>
    </row>
    <row r="48" spans="1:34" x14ac:dyDescent="0.25">
      <c r="A48" s="14"/>
      <c r="B48" s="3">
        <v>41662</v>
      </c>
      <c r="C48" s="24"/>
      <c r="D48" s="24"/>
      <c r="E48" s="25"/>
      <c r="J48">
        <f t="shared" si="0"/>
        <v>2</v>
      </c>
      <c r="K48" t="str">
        <f t="shared" si="1"/>
        <v>medium</v>
      </c>
      <c r="L48">
        <f t="shared" si="4"/>
        <v>1</v>
      </c>
      <c r="M48" s="24">
        <v>0.30416666666666664</v>
      </c>
      <c r="N48" s="24">
        <f t="shared" si="5"/>
        <v>0.42708333333333331</v>
      </c>
      <c r="O48" s="33">
        <v>0.12291666666666667</v>
      </c>
      <c r="P48" s="31">
        <v>45.8</v>
      </c>
      <c r="Q48" s="32">
        <f t="shared" si="6"/>
        <v>45</v>
      </c>
      <c r="R48" s="37" t="s">
        <v>14</v>
      </c>
      <c r="S48" s="35">
        <v>0</v>
      </c>
      <c r="T48" s="35">
        <v>1</v>
      </c>
      <c r="U48" s="35">
        <v>0</v>
      </c>
      <c r="V48" s="35">
        <v>0</v>
      </c>
      <c r="W48" s="35">
        <v>0</v>
      </c>
      <c r="X48" s="35">
        <v>0</v>
      </c>
      <c r="Y48" s="35">
        <f t="shared" si="7"/>
        <v>1</v>
      </c>
      <c r="Z48" t="str">
        <f t="shared" si="8"/>
        <v>75+</v>
      </c>
      <c r="AA48" t="str">
        <f>VLOOKUP(B48,[1]ethan!$A$2:$D$152,4)</f>
        <v>incident</v>
      </c>
      <c r="AB48" s="35">
        <f t="shared" si="2"/>
        <v>177</v>
      </c>
      <c r="AC48" s="32">
        <v>0</v>
      </c>
      <c r="AD48" s="32">
        <v>0</v>
      </c>
      <c r="AG48">
        <f t="shared" si="9"/>
        <v>177</v>
      </c>
      <c r="AH48">
        <f t="shared" si="12"/>
        <v>0.12291666666666667</v>
      </c>
    </row>
    <row r="49" spans="1:34" x14ac:dyDescent="0.25">
      <c r="A49" s="14">
        <f t="shared" si="10"/>
        <v>41663</v>
      </c>
      <c r="B49" s="3">
        <v>41663</v>
      </c>
      <c r="C49" s="24">
        <v>0.8125</v>
      </c>
      <c r="D49" s="24">
        <v>0.85416666666666663</v>
      </c>
      <c r="E49" s="25">
        <f t="shared" si="11"/>
        <v>4.166666666666663E-2</v>
      </c>
      <c r="F49">
        <v>35</v>
      </c>
      <c r="G49">
        <v>5</v>
      </c>
      <c r="H49" t="s">
        <v>148</v>
      </c>
      <c r="I49">
        <v>2</v>
      </c>
      <c r="J49">
        <f t="shared" si="0"/>
        <v>2</v>
      </c>
      <c r="K49" t="str">
        <f t="shared" si="1"/>
        <v>medium</v>
      </c>
      <c r="L49">
        <f t="shared" si="4"/>
        <v>1</v>
      </c>
      <c r="M49" s="24">
        <v>0.81111111111111101</v>
      </c>
      <c r="N49" s="24">
        <f t="shared" si="5"/>
        <v>0.86805555555555547</v>
      </c>
      <c r="O49" s="33">
        <v>5.6944444444444443E-2</v>
      </c>
      <c r="P49" s="31">
        <v>36.9</v>
      </c>
      <c r="Q49" s="32">
        <f t="shared" si="6"/>
        <v>36</v>
      </c>
      <c r="R49" s="37" t="s">
        <v>149</v>
      </c>
      <c r="S49" s="35">
        <v>0</v>
      </c>
      <c r="T49" s="35">
        <v>0</v>
      </c>
      <c r="U49" s="35">
        <v>1</v>
      </c>
      <c r="V49" s="35">
        <v>1</v>
      </c>
      <c r="W49" s="35">
        <v>1</v>
      </c>
      <c r="X49" s="35">
        <v>0</v>
      </c>
      <c r="Y49" s="35">
        <f t="shared" si="7"/>
        <v>3</v>
      </c>
      <c r="Z49" t="str">
        <f t="shared" si="8"/>
        <v>75+</v>
      </c>
      <c r="AA49" t="str">
        <f>VLOOKUP(B49,[1]ethan!$A$2:$D$152,4)</f>
        <v>incident</v>
      </c>
      <c r="AB49" s="35">
        <f t="shared" si="2"/>
        <v>246</v>
      </c>
      <c r="AC49" s="35">
        <v>0</v>
      </c>
      <c r="AD49" s="35">
        <v>0</v>
      </c>
      <c r="AG49">
        <f t="shared" si="9"/>
        <v>82</v>
      </c>
      <c r="AH49">
        <f t="shared" si="12"/>
        <v>5.6944444444444443E-2</v>
      </c>
    </row>
    <row r="50" spans="1:34" x14ac:dyDescent="0.25">
      <c r="A50" s="14"/>
      <c r="B50" s="3">
        <v>41663</v>
      </c>
      <c r="C50" s="24"/>
      <c r="D50" s="24"/>
      <c r="E50" s="25"/>
      <c r="J50">
        <f t="shared" si="0"/>
        <v>1</v>
      </c>
      <c r="K50" t="str">
        <f t="shared" si="1"/>
        <v>minor</v>
      </c>
      <c r="L50">
        <f t="shared" si="4"/>
        <v>1</v>
      </c>
      <c r="M50" s="24">
        <v>0.51944444444444449</v>
      </c>
      <c r="N50" s="24">
        <f t="shared" si="5"/>
        <v>0.53055555555555556</v>
      </c>
      <c r="O50" s="33">
        <v>1.1111111111111112E-2</v>
      </c>
      <c r="P50" s="31">
        <v>28.4</v>
      </c>
      <c r="Q50" s="32">
        <f t="shared" si="6"/>
        <v>28</v>
      </c>
      <c r="R50" s="37" t="s">
        <v>23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f t="shared" si="7"/>
        <v>0</v>
      </c>
      <c r="Z50" t="str">
        <f t="shared" si="8"/>
        <v>15-45</v>
      </c>
      <c r="AA50" t="str">
        <f>VLOOKUP(B50,[1]ethan!$A$2:$D$152,4)</f>
        <v>incident</v>
      </c>
      <c r="AB50" s="35">
        <f t="shared" si="2"/>
        <v>0</v>
      </c>
      <c r="AC50" s="32">
        <v>1</v>
      </c>
      <c r="AD50" s="32">
        <v>0</v>
      </c>
      <c r="AG50">
        <f t="shared" si="9"/>
        <v>16</v>
      </c>
      <c r="AH50">
        <f t="shared" si="12"/>
        <v>1.1111111111111112E-2</v>
      </c>
    </row>
    <row r="51" spans="1:34" x14ac:dyDescent="0.25">
      <c r="A51" s="14"/>
      <c r="B51" s="3">
        <v>41663</v>
      </c>
      <c r="C51" s="24"/>
      <c r="D51" s="24"/>
      <c r="E51" s="25"/>
      <c r="J51">
        <f t="shared" si="0"/>
        <v>2</v>
      </c>
      <c r="K51" t="str">
        <f t="shared" si="1"/>
        <v>medium</v>
      </c>
      <c r="L51">
        <f t="shared" si="4"/>
        <v>1</v>
      </c>
      <c r="M51" s="24">
        <v>7.1527777777777787E-2</v>
      </c>
      <c r="N51" s="24">
        <f t="shared" si="5"/>
        <v>8.6111111111111124E-2</v>
      </c>
      <c r="O51" s="33">
        <v>1.4583333333333332E-2</v>
      </c>
      <c r="P51" s="31">
        <v>51.9</v>
      </c>
      <c r="Q51" s="32">
        <f t="shared" si="6"/>
        <v>51</v>
      </c>
      <c r="R51" s="37" t="s">
        <v>132</v>
      </c>
      <c r="S51" s="35">
        <v>1</v>
      </c>
      <c r="T51" s="35">
        <v>1</v>
      </c>
      <c r="U51" s="35">
        <v>0</v>
      </c>
      <c r="V51" s="35">
        <v>0</v>
      </c>
      <c r="W51" s="35">
        <v>0</v>
      </c>
      <c r="X51" s="35">
        <v>0</v>
      </c>
      <c r="Y51" s="35">
        <f t="shared" si="7"/>
        <v>2</v>
      </c>
      <c r="Z51" t="str">
        <f t="shared" si="8"/>
        <v>15-45</v>
      </c>
      <c r="AA51" t="str">
        <f>VLOOKUP(B51,[1]ethan!$A$2:$D$152,4)</f>
        <v>incident</v>
      </c>
      <c r="AB51" s="35">
        <f t="shared" si="2"/>
        <v>42</v>
      </c>
      <c r="AC51" s="35">
        <v>0</v>
      </c>
      <c r="AD51" s="35">
        <v>0</v>
      </c>
      <c r="AG51">
        <f t="shared" si="9"/>
        <v>21</v>
      </c>
      <c r="AH51">
        <f t="shared" si="12"/>
        <v>1.4583333333333332E-2</v>
      </c>
    </row>
    <row r="52" spans="1:34" x14ac:dyDescent="0.25">
      <c r="A52" s="14"/>
      <c r="B52" s="3">
        <v>41663</v>
      </c>
      <c r="C52" s="24"/>
      <c r="D52" s="24"/>
      <c r="E52" s="25"/>
      <c r="J52">
        <f t="shared" si="0"/>
        <v>2</v>
      </c>
      <c r="K52" t="str">
        <f t="shared" si="1"/>
        <v>medium</v>
      </c>
      <c r="L52">
        <f t="shared" si="4"/>
        <v>1</v>
      </c>
      <c r="M52" s="24">
        <v>0.88263888888888886</v>
      </c>
      <c r="N52" s="24">
        <f t="shared" si="5"/>
        <v>0.89930555555555558</v>
      </c>
      <c r="O52" s="33">
        <v>1.6666666666666666E-2</v>
      </c>
      <c r="P52" s="31">
        <v>34.200000000000003</v>
      </c>
      <c r="Q52" s="32">
        <f t="shared" si="6"/>
        <v>34</v>
      </c>
      <c r="R52" s="37" t="s">
        <v>25</v>
      </c>
      <c r="S52" s="35">
        <v>1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f t="shared" si="7"/>
        <v>1</v>
      </c>
      <c r="Z52" t="str">
        <f t="shared" si="8"/>
        <v>15-45</v>
      </c>
      <c r="AA52" t="str">
        <f>VLOOKUP(B52,[1]ethan!$A$2:$D$152,4)</f>
        <v>incident</v>
      </c>
      <c r="AB52" s="35">
        <f t="shared" si="2"/>
        <v>24</v>
      </c>
      <c r="AC52" s="32">
        <v>0</v>
      </c>
      <c r="AD52" s="32">
        <v>0</v>
      </c>
      <c r="AG52">
        <f t="shared" si="9"/>
        <v>24</v>
      </c>
      <c r="AH52">
        <f t="shared" si="12"/>
        <v>1.6666666666666666E-2</v>
      </c>
    </row>
    <row r="53" spans="1:34" x14ac:dyDescent="0.25">
      <c r="A53" s="14">
        <f t="shared" si="10"/>
        <v>41666</v>
      </c>
      <c r="B53" s="3">
        <v>41666</v>
      </c>
      <c r="C53" s="24">
        <v>0.45833333333333331</v>
      </c>
      <c r="D53" s="24">
        <v>0.46875</v>
      </c>
      <c r="E53" s="25">
        <f t="shared" si="11"/>
        <v>1.0416666666666685E-2</v>
      </c>
      <c r="F53">
        <v>33</v>
      </c>
      <c r="G53">
        <v>2</v>
      </c>
      <c r="H53" t="s">
        <v>150</v>
      </c>
      <c r="J53">
        <f t="shared" si="0"/>
        <v>1</v>
      </c>
      <c r="K53" t="str">
        <f t="shared" si="1"/>
        <v>minor</v>
      </c>
      <c r="L53">
        <f t="shared" si="4"/>
        <v>0</v>
      </c>
      <c r="M53" s="24" t="s">
        <v>151</v>
      </c>
      <c r="N53" s="24"/>
      <c r="O53" s="33"/>
      <c r="Q53" s="32">
        <f t="shared" si="6"/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f t="shared" si="7"/>
        <v>0</v>
      </c>
      <c r="Z53" t="str">
        <f t="shared" si="8"/>
        <v>0-15</v>
      </c>
      <c r="AA53" t="str">
        <f>VLOOKUP(B53,[1]ethan!$A$2:$D$152,4)</f>
        <v>regular</v>
      </c>
      <c r="AB53" s="35">
        <f t="shared" si="2"/>
        <v>0</v>
      </c>
      <c r="AC53" s="35">
        <v>0</v>
      </c>
      <c r="AD53" s="35">
        <v>0</v>
      </c>
      <c r="AG53">
        <f t="shared" si="9"/>
        <v>0</v>
      </c>
      <c r="AH53">
        <f t="shared" si="12"/>
        <v>0</v>
      </c>
    </row>
    <row r="54" spans="1:34" x14ac:dyDescent="0.25">
      <c r="A54" s="14"/>
      <c r="B54" s="3">
        <v>41666</v>
      </c>
      <c r="C54" s="24"/>
      <c r="D54" s="24"/>
      <c r="E54" s="25"/>
      <c r="J54">
        <f t="shared" si="0"/>
        <v>2</v>
      </c>
      <c r="K54" t="str">
        <f t="shared" si="1"/>
        <v>medium</v>
      </c>
      <c r="L54">
        <f t="shared" si="4"/>
        <v>1</v>
      </c>
      <c r="M54" s="24">
        <v>0.61041666666666672</v>
      </c>
      <c r="N54" s="24">
        <f t="shared" si="5"/>
        <v>0.74652777777777779</v>
      </c>
      <c r="O54" s="33">
        <v>0.1361111111111111</v>
      </c>
      <c r="P54" s="31">
        <v>20.6</v>
      </c>
      <c r="Q54" s="32">
        <f t="shared" si="6"/>
        <v>20</v>
      </c>
      <c r="R54" s="37" t="s">
        <v>25</v>
      </c>
      <c r="S54" s="35">
        <v>1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f t="shared" si="7"/>
        <v>1</v>
      </c>
      <c r="Z54" t="str">
        <f t="shared" si="8"/>
        <v>75+</v>
      </c>
      <c r="AA54" t="str">
        <f>VLOOKUP(B54,[1]ethan!$A$2:$D$152,4)</f>
        <v>regular</v>
      </c>
      <c r="AB54" s="35">
        <f t="shared" si="2"/>
        <v>196</v>
      </c>
      <c r="AC54" s="32">
        <v>0</v>
      </c>
      <c r="AD54" s="32">
        <v>0</v>
      </c>
      <c r="AG54">
        <f t="shared" si="9"/>
        <v>196</v>
      </c>
      <c r="AH54">
        <f t="shared" si="12"/>
        <v>0.1361111111111111</v>
      </c>
    </row>
    <row r="55" spans="1:34" x14ac:dyDescent="0.25">
      <c r="A55" s="14"/>
      <c r="B55" s="3">
        <v>41666</v>
      </c>
      <c r="C55" s="24"/>
      <c r="D55" s="24"/>
      <c r="E55" s="25"/>
      <c r="J55">
        <f t="shared" si="0"/>
        <v>2</v>
      </c>
      <c r="K55" t="str">
        <f t="shared" si="1"/>
        <v>medium</v>
      </c>
      <c r="L55">
        <f t="shared" si="4"/>
        <v>1</v>
      </c>
      <c r="M55" s="24">
        <v>0.58680555555555558</v>
      </c>
      <c r="N55" s="24">
        <f t="shared" si="5"/>
        <v>0.6333333333333333</v>
      </c>
      <c r="O55" s="33">
        <v>4.6527777777777779E-2</v>
      </c>
      <c r="P55" s="31">
        <v>33.200000000000003</v>
      </c>
      <c r="Q55" s="32">
        <f t="shared" si="6"/>
        <v>33</v>
      </c>
      <c r="R55" s="37" t="s">
        <v>152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f t="shared" si="7"/>
        <v>0</v>
      </c>
      <c r="Z55" t="str">
        <f t="shared" si="8"/>
        <v>45-75</v>
      </c>
      <c r="AA55" t="str">
        <f>VLOOKUP(B55,[1]ethan!$A$2:$D$152,4)</f>
        <v>regular</v>
      </c>
      <c r="AB55" s="35">
        <f t="shared" si="2"/>
        <v>0</v>
      </c>
      <c r="AC55" s="35">
        <v>0</v>
      </c>
      <c r="AD55" s="35">
        <v>1</v>
      </c>
      <c r="AG55">
        <f t="shared" si="9"/>
        <v>67</v>
      </c>
      <c r="AH55">
        <f t="shared" si="12"/>
        <v>4.6527777777777779E-2</v>
      </c>
    </row>
    <row r="56" spans="1:34" x14ac:dyDescent="0.25">
      <c r="A56" s="14"/>
      <c r="B56" s="3">
        <v>41666</v>
      </c>
      <c r="C56" s="24"/>
      <c r="D56" s="24"/>
      <c r="E56" s="25"/>
      <c r="J56">
        <f t="shared" si="0"/>
        <v>2</v>
      </c>
      <c r="K56" t="str">
        <f t="shared" si="1"/>
        <v>medium</v>
      </c>
      <c r="L56">
        <f t="shared" si="4"/>
        <v>1</v>
      </c>
      <c r="M56" s="24">
        <v>0.64166666666666672</v>
      </c>
      <c r="N56" s="24">
        <f t="shared" si="5"/>
        <v>0.66388888888888897</v>
      </c>
      <c r="O56" s="33">
        <v>2.2222222222222223E-2</v>
      </c>
      <c r="P56" s="31">
        <v>19.899999999999999</v>
      </c>
      <c r="Q56" s="32">
        <f t="shared" si="6"/>
        <v>19</v>
      </c>
      <c r="R56" s="37" t="s">
        <v>25</v>
      </c>
      <c r="S56" s="35">
        <v>1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f t="shared" si="7"/>
        <v>1</v>
      </c>
      <c r="Z56" t="str">
        <f t="shared" si="8"/>
        <v>15-45</v>
      </c>
      <c r="AA56" t="str">
        <f>VLOOKUP(B56,[1]ethan!$A$2:$D$152,4)</f>
        <v>regular</v>
      </c>
      <c r="AB56" s="35">
        <f t="shared" si="2"/>
        <v>32</v>
      </c>
      <c r="AC56" s="32">
        <v>0</v>
      </c>
      <c r="AD56" s="32">
        <v>0</v>
      </c>
      <c r="AG56">
        <f t="shared" si="9"/>
        <v>32</v>
      </c>
      <c r="AH56">
        <f t="shared" si="12"/>
        <v>2.2222222222222223E-2</v>
      </c>
    </row>
    <row r="57" spans="1:34" x14ac:dyDescent="0.25">
      <c r="A57" s="14"/>
      <c r="B57" s="3">
        <v>41666</v>
      </c>
      <c r="C57" s="24"/>
      <c r="D57" s="24"/>
      <c r="E57" s="25"/>
      <c r="J57">
        <f t="shared" si="0"/>
        <v>2</v>
      </c>
      <c r="K57" t="str">
        <f t="shared" si="1"/>
        <v>medium</v>
      </c>
      <c r="L57">
        <f t="shared" si="4"/>
        <v>1</v>
      </c>
      <c r="M57" s="24">
        <v>0.4368055555555555</v>
      </c>
      <c r="N57" s="24">
        <f t="shared" si="5"/>
        <v>0.44861111111111107</v>
      </c>
      <c r="O57" s="33">
        <v>1.1805555555555555E-2</v>
      </c>
      <c r="P57" s="31">
        <v>1.9</v>
      </c>
      <c r="Q57" s="32">
        <f t="shared" si="6"/>
        <v>1</v>
      </c>
      <c r="R57" s="37" t="s">
        <v>32</v>
      </c>
      <c r="S57" s="35">
        <v>1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f t="shared" si="7"/>
        <v>1</v>
      </c>
      <c r="Z57" t="str">
        <f t="shared" si="8"/>
        <v>15-45</v>
      </c>
      <c r="AA57" t="str">
        <f>VLOOKUP(B57,[1]ethan!$A$2:$D$152,4)</f>
        <v>regular</v>
      </c>
      <c r="AB57" s="35">
        <f t="shared" si="2"/>
        <v>17</v>
      </c>
      <c r="AC57" s="35">
        <v>0</v>
      </c>
      <c r="AD57" s="35">
        <v>0</v>
      </c>
      <c r="AG57">
        <f t="shared" si="9"/>
        <v>17</v>
      </c>
      <c r="AH57">
        <f t="shared" si="12"/>
        <v>1.1805555555555555E-2</v>
      </c>
    </row>
    <row r="58" spans="1:34" x14ac:dyDescent="0.25">
      <c r="A58" s="14" t="s">
        <v>145</v>
      </c>
      <c r="B58" s="3">
        <v>41667</v>
      </c>
      <c r="C58" s="24"/>
      <c r="D58" s="24"/>
      <c r="E58" s="25"/>
      <c r="J58">
        <f t="shared" si="0"/>
        <v>2</v>
      </c>
      <c r="K58" t="str">
        <f t="shared" si="1"/>
        <v>medium</v>
      </c>
      <c r="L58">
        <f t="shared" si="4"/>
        <v>1</v>
      </c>
      <c r="M58" s="24">
        <v>0.66180555555555554</v>
      </c>
      <c r="N58" s="24">
        <f t="shared" si="5"/>
        <v>0.70833333333333326</v>
      </c>
      <c r="O58" s="33">
        <v>4.6527777777777779E-2</v>
      </c>
      <c r="P58" s="31">
        <v>36.200000000000003</v>
      </c>
      <c r="Q58" s="32">
        <f t="shared" si="6"/>
        <v>36</v>
      </c>
      <c r="R58" s="37" t="s">
        <v>30</v>
      </c>
      <c r="S58" s="35">
        <v>0</v>
      </c>
      <c r="T58" s="35">
        <v>0</v>
      </c>
      <c r="U58" s="35">
        <v>0</v>
      </c>
      <c r="V58" s="35">
        <v>1</v>
      </c>
      <c r="W58" s="35">
        <v>0</v>
      </c>
      <c r="X58" s="35">
        <v>0</v>
      </c>
      <c r="Y58" s="35">
        <f t="shared" si="7"/>
        <v>1</v>
      </c>
      <c r="Z58" t="str">
        <f t="shared" si="8"/>
        <v>45-75</v>
      </c>
      <c r="AA58" t="str">
        <f>VLOOKUP(B58,[1]ethan!$A$2:$D$152,4)</f>
        <v>regular</v>
      </c>
      <c r="AB58" s="35">
        <f t="shared" si="2"/>
        <v>67</v>
      </c>
      <c r="AC58" s="32">
        <v>0</v>
      </c>
      <c r="AD58" s="32">
        <v>0</v>
      </c>
      <c r="AG58">
        <f t="shared" si="9"/>
        <v>67</v>
      </c>
      <c r="AH58">
        <f t="shared" si="12"/>
        <v>4.6527777777777779E-2</v>
      </c>
    </row>
    <row r="59" spans="1:34" x14ac:dyDescent="0.25">
      <c r="A59" s="14" t="s">
        <v>146</v>
      </c>
      <c r="B59" s="3">
        <v>41668</v>
      </c>
      <c r="C59" s="24"/>
      <c r="D59" s="24"/>
      <c r="E59" s="25"/>
      <c r="J59">
        <f t="shared" si="0"/>
        <v>2</v>
      </c>
      <c r="K59" t="str">
        <f t="shared" si="1"/>
        <v>medium</v>
      </c>
      <c r="L59">
        <f t="shared" si="4"/>
        <v>1</v>
      </c>
      <c r="M59" s="24">
        <v>0.28055555555555556</v>
      </c>
      <c r="N59" s="24">
        <f t="shared" si="5"/>
        <v>0.30694444444444446</v>
      </c>
      <c r="O59" s="33">
        <v>2.6388888888888889E-2</v>
      </c>
      <c r="P59" s="31">
        <v>51.9</v>
      </c>
      <c r="Q59" s="32">
        <f t="shared" si="6"/>
        <v>51</v>
      </c>
      <c r="R59" s="37" t="s">
        <v>17</v>
      </c>
      <c r="S59" s="35">
        <v>0</v>
      </c>
      <c r="T59" s="35">
        <v>0</v>
      </c>
      <c r="U59" s="35">
        <v>0</v>
      </c>
      <c r="V59" s="35">
        <v>0</v>
      </c>
      <c r="W59" s="35">
        <v>1</v>
      </c>
      <c r="X59" s="35">
        <v>0</v>
      </c>
      <c r="Y59" s="35">
        <f t="shared" si="7"/>
        <v>1</v>
      </c>
      <c r="Z59" t="str">
        <f t="shared" si="8"/>
        <v>15-45</v>
      </c>
      <c r="AA59" t="str">
        <f>VLOOKUP(B59,[1]ethan!$A$2:$D$152,4)</f>
        <v>regular</v>
      </c>
      <c r="AB59" s="35">
        <f t="shared" si="2"/>
        <v>38</v>
      </c>
      <c r="AC59" s="35">
        <v>0</v>
      </c>
      <c r="AD59" s="35">
        <v>0</v>
      </c>
      <c r="AG59">
        <f t="shared" si="9"/>
        <v>38</v>
      </c>
      <c r="AH59">
        <f t="shared" si="12"/>
        <v>2.6388888888888889E-2</v>
      </c>
    </row>
    <row r="60" spans="1:34" x14ac:dyDescent="0.25">
      <c r="A60" s="14"/>
      <c r="B60" s="3">
        <v>41668</v>
      </c>
      <c r="C60" s="24"/>
      <c r="D60" s="24"/>
      <c r="E60" s="25"/>
      <c r="J60">
        <f t="shared" si="0"/>
        <v>1</v>
      </c>
      <c r="K60" t="str">
        <f t="shared" si="1"/>
        <v>minor</v>
      </c>
      <c r="L60">
        <f t="shared" si="4"/>
        <v>1</v>
      </c>
      <c r="M60" s="24">
        <v>0.22152777777777777</v>
      </c>
      <c r="N60" s="24">
        <f t="shared" si="5"/>
        <v>0.2409722222222222</v>
      </c>
      <c r="O60" s="33">
        <v>1.9444444444444445E-2</v>
      </c>
      <c r="P60" s="31">
        <v>37.9</v>
      </c>
      <c r="Q60" s="32">
        <f t="shared" si="6"/>
        <v>37</v>
      </c>
      <c r="R60" s="37" t="s">
        <v>23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f t="shared" si="7"/>
        <v>0</v>
      </c>
      <c r="Z60" t="str">
        <f t="shared" si="8"/>
        <v>15-45</v>
      </c>
      <c r="AA60" t="str">
        <f>VLOOKUP(B60,[1]ethan!$A$2:$D$152,4)</f>
        <v>regular</v>
      </c>
      <c r="AB60" s="35">
        <f t="shared" si="2"/>
        <v>0</v>
      </c>
      <c r="AC60" s="32">
        <v>1</v>
      </c>
      <c r="AD60" s="32">
        <v>0</v>
      </c>
      <c r="AG60">
        <f t="shared" si="9"/>
        <v>28</v>
      </c>
      <c r="AH60">
        <f t="shared" si="12"/>
        <v>1.9444444444444445E-2</v>
      </c>
    </row>
    <row r="61" spans="1:34" x14ac:dyDescent="0.25">
      <c r="A61" s="14" t="s">
        <v>128</v>
      </c>
      <c r="B61" s="3">
        <v>41669</v>
      </c>
      <c r="C61" s="24"/>
      <c r="D61" s="24"/>
      <c r="E61" s="25"/>
      <c r="J61">
        <f t="shared" si="0"/>
        <v>2</v>
      </c>
      <c r="K61" t="str">
        <f t="shared" si="1"/>
        <v>medium</v>
      </c>
      <c r="L61">
        <f t="shared" si="4"/>
        <v>1</v>
      </c>
      <c r="M61" s="24">
        <v>0.68611111111111101</v>
      </c>
      <c r="N61" s="24">
        <f t="shared" si="5"/>
        <v>0.7090277777777777</v>
      </c>
      <c r="O61" s="33">
        <v>2.2916666666666669E-2</v>
      </c>
      <c r="P61" s="31">
        <v>41.9</v>
      </c>
      <c r="Q61" s="32">
        <f t="shared" si="6"/>
        <v>41</v>
      </c>
      <c r="R61" s="37" t="s">
        <v>153</v>
      </c>
      <c r="S61" s="35">
        <v>0</v>
      </c>
      <c r="T61" s="35">
        <v>1</v>
      </c>
      <c r="U61" s="35">
        <v>0</v>
      </c>
      <c r="V61" s="35">
        <v>1</v>
      </c>
      <c r="W61" s="35">
        <v>0</v>
      </c>
      <c r="X61" s="35">
        <v>0</v>
      </c>
      <c r="Y61" s="35">
        <f t="shared" si="7"/>
        <v>2</v>
      </c>
      <c r="Z61" t="str">
        <f t="shared" si="8"/>
        <v>15-45</v>
      </c>
      <c r="AA61" t="str">
        <f>VLOOKUP(B61,[1]ethan!$A$2:$D$152,4)</f>
        <v>incident</v>
      </c>
      <c r="AB61" s="35">
        <f t="shared" si="2"/>
        <v>66</v>
      </c>
      <c r="AC61" s="35">
        <v>1</v>
      </c>
      <c r="AD61" s="35">
        <v>0</v>
      </c>
      <c r="AG61">
        <f t="shared" si="9"/>
        <v>33</v>
      </c>
      <c r="AH61">
        <f t="shared" si="12"/>
        <v>2.2916666666666669E-2</v>
      </c>
    </row>
    <row r="62" spans="1:34" x14ac:dyDescent="0.25">
      <c r="A62" s="14"/>
      <c r="B62" s="3">
        <v>41669</v>
      </c>
      <c r="C62" s="24"/>
      <c r="D62" s="24"/>
      <c r="E62" s="25"/>
      <c r="J62">
        <f t="shared" si="0"/>
        <v>2</v>
      </c>
      <c r="K62" t="str">
        <f t="shared" si="1"/>
        <v>medium</v>
      </c>
      <c r="L62">
        <f t="shared" si="4"/>
        <v>1</v>
      </c>
      <c r="M62" s="24">
        <v>0.83333333333333337</v>
      </c>
      <c r="N62" s="24">
        <f t="shared" si="5"/>
        <v>0.88402777777777786</v>
      </c>
      <c r="O62" s="33">
        <v>5.0694444444444438E-2</v>
      </c>
      <c r="P62" s="31">
        <v>23.2</v>
      </c>
      <c r="Q62" s="32">
        <f t="shared" si="6"/>
        <v>23</v>
      </c>
      <c r="R62" s="37" t="s">
        <v>154</v>
      </c>
      <c r="S62" s="35">
        <v>0</v>
      </c>
      <c r="T62" s="35">
        <v>0</v>
      </c>
      <c r="U62" s="35">
        <v>0</v>
      </c>
      <c r="V62" s="35">
        <v>1</v>
      </c>
      <c r="W62" s="35">
        <v>1</v>
      </c>
      <c r="X62" s="35">
        <v>0</v>
      </c>
      <c r="Y62" s="35">
        <f t="shared" si="7"/>
        <v>2</v>
      </c>
      <c r="Z62" t="str">
        <f t="shared" si="8"/>
        <v>45-75</v>
      </c>
      <c r="AA62" t="str">
        <f>VLOOKUP(B62,[1]ethan!$A$2:$D$152,4)</f>
        <v>incident</v>
      </c>
      <c r="AB62" s="35">
        <f t="shared" si="2"/>
        <v>146</v>
      </c>
      <c r="AC62" s="32">
        <v>0</v>
      </c>
      <c r="AD62" s="32">
        <v>0</v>
      </c>
      <c r="AG62">
        <f t="shared" si="9"/>
        <v>73</v>
      </c>
      <c r="AH62">
        <f t="shared" si="12"/>
        <v>5.0694444444444452E-2</v>
      </c>
    </row>
    <row r="63" spans="1:34" x14ac:dyDescent="0.25">
      <c r="A63" s="14"/>
      <c r="B63" s="3">
        <v>41669</v>
      </c>
      <c r="C63" s="24"/>
      <c r="D63" s="24"/>
      <c r="E63" s="25"/>
      <c r="J63">
        <f t="shared" si="0"/>
        <v>2</v>
      </c>
      <c r="K63" t="str">
        <f t="shared" si="1"/>
        <v>medium</v>
      </c>
      <c r="L63">
        <f t="shared" si="4"/>
        <v>1</v>
      </c>
      <c r="M63" s="24">
        <v>0.64722222222222225</v>
      </c>
      <c r="N63" s="24">
        <f t="shared" si="5"/>
        <v>0.65763888888888888</v>
      </c>
      <c r="O63" s="33">
        <v>1.0416666666666666E-2</v>
      </c>
      <c r="P63" s="31">
        <v>36.200000000000003</v>
      </c>
      <c r="Q63" s="32">
        <f t="shared" si="6"/>
        <v>36</v>
      </c>
      <c r="R63" s="37" t="s">
        <v>30</v>
      </c>
      <c r="S63" s="35">
        <v>0</v>
      </c>
      <c r="T63" s="35">
        <v>0</v>
      </c>
      <c r="U63" s="35">
        <v>0</v>
      </c>
      <c r="V63" s="35">
        <v>1</v>
      </c>
      <c r="W63" s="35">
        <v>0</v>
      </c>
      <c r="X63" s="35">
        <v>0</v>
      </c>
      <c r="Y63" s="35">
        <f t="shared" si="7"/>
        <v>1</v>
      </c>
      <c r="Z63" t="str">
        <f t="shared" si="8"/>
        <v>15-45</v>
      </c>
      <c r="AA63" t="str">
        <f>VLOOKUP(B63,[1]ethan!$A$2:$D$152,4)</f>
        <v>incident</v>
      </c>
      <c r="AB63" s="35">
        <f t="shared" si="2"/>
        <v>15</v>
      </c>
      <c r="AC63" s="35">
        <v>0</v>
      </c>
      <c r="AD63" s="35">
        <v>0</v>
      </c>
      <c r="AG63">
        <f t="shared" si="9"/>
        <v>15</v>
      </c>
      <c r="AH63">
        <f t="shared" si="12"/>
        <v>1.0416666666666666E-2</v>
      </c>
    </row>
    <row r="64" spans="1:34" x14ac:dyDescent="0.25">
      <c r="A64" s="14"/>
      <c r="B64" s="3">
        <v>41669</v>
      </c>
      <c r="C64" s="24"/>
      <c r="D64" s="24"/>
      <c r="E64" s="25"/>
      <c r="J64">
        <f t="shared" si="0"/>
        <v>1</v>
      </c>
      <c r="K64" t="str">
        <f t="shared" si="1"/>
        <v>minor</v>
      </c>
      <c r="L64">
        <f t="shared" si="4"/>
        <v>1</v>
      </c>
      <c r="M64" s="24">
        <v>4.7222222222222221E-2</v>
      </c>
      <c r="N64" s="24">
        <f t="shared" si="5"/>
        <v>5.8333333333333334E-2</v>
      </c>
      <c r="O64" s="33">
        <v>1.1111111111111112E-2</v>
      </c>
      <c r="P64" s="31">
        <v>35</v>
      </c>
      <c r="Q64" s="32">
        <f t="shared" si="6"/>
        <v>35</v>
      </c>
      <c r="R64" s="37" t="s">
        <v>152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f t="shared" si="7"/>
        <v>0</v>
      </c>
      <c r="Z64" t="str">
        <f t="shared" si="8"/>
        <v>15-45</v>
      </c>
      <c r="AA64" t="str">
        <f>VLOOKUP(B64,[1]ethan!$A$2:$D$152,4)</f>
        <v>incident</v>
      </c>
      <c r="AB64" s="35">
        <f t="shared" si="2"/>
        <v>0</v>
      </c>
      <c r="AC64" s="32">
        <v>0</v>
      </c>
      <c r="AD64" s="32">
        <v>1</v>
      </c>
      <c r="AG64">
        <f t="shared" si="9"/>
        <v>16</v>
      </c>
      <c r="AH64">
        <f t="shared" si="12"/>
        <v>1.1111111111111112E-2</v>
      </c>
    </row>
    <row r="65" spans="1:34" x14ac:dyDescent="0.25">
      <c r="A65" s="14"/>
      <c r="B65" s="3">
        <v>41669</v>
      </c>
      <c r="C65" s="24"/>
      <c r="D65" s="24"/>
      <c r="E65" s="25"/>
      <c r="J65">
        <f t="shared" si="0"/>
        <v>2</v>
      </c>
      <c r="K65" t="str">
        <f t="shared" si="1"/>
        <v>medium</v>
      </c>
      <c r="L65">
        <f t="shared" si="4"/>
        <v>1</v>
      </c>
      <c r="M65" s="24">
        <v>0.75347222222222221</v>
      </c>
      <c r="N65" s="24">
        <f t="shared" si="5"/>
        <v>0.77013888888888893</v>
      </c>
      <c r="O65" s="33">
        <v>1.6666666666666666E-2</v>
      </c>
      <c r="P65" s="31">
        <v>34.200000000000003</v>
      </c>
      <c r="Q65" s="32">
        <f t="shared" si="6"/>
        <v>34</v>
      </c>
      <c r="R65" s="37" t="s">
        <v>155</v>
      </c>
      <c r="S65" s="35">
        <v>0</v>
      </c>
      <c r="T65" s="35">
        <v>0</v>
      </c>
      <c r="U65" s="35">
        <v>1</v>
      </c>
      <c r="V65" s="35">
        <v>0</v>
      </c>
      <c r="W65" s="35">
        <v>0</v>
      </c>
      <c r="X65" s="35">
        <v>0</v>
      </c>
      <c r="Y65" s="35">
        <f t="shared" si="7"/>
        <v>1</v>
      </c>
      <c r="Z65" t="str">
        <f t="shared" si="8"/>
        <v>15-45</v>
      </c>
      <c r="AA65" t="str">
        <f>VLOOKUP(B65,[1]ethan!$A$2:$D$152,4)</f>
        <v>incident</v>
      </c>
      <c r="AB65" s="35">
        <f t="shared" si="2"/>
        <v>24</v>
      </c>
      <c r="AC65" s="35">
        <v>0</v>
      </c>
      <c r="AD65" s="35">
        <v>0</v>
      </c>
      <c r="AG65">
        <f t="shared" si="9"/>
        <v>24</v>
      </c>
      <c r="AH65">
        <f t="shared" si="12"/>
        <v>1.6666666666666666E-2</v>
      </c>
    </row>
    <row r="66" spans="1:34" x14ac:dyDescent="0.25">
      <c r="A66" s="14"/>
      <c r="B66" s="3">
        <v>41669</v>
      </c>
      <c r="C66" s="24"/>
      <c r="D66" s="24"/>
      <c r="E66" s="25"/>
      <c r="J66">
        <f t="shared" si="0"/>
        <v>1</v>
      </c>
      <c r="K66" t="str">
        <f t="shared" si="1"/>
        <v>minor</v>
      </c>
      <c r="L66">
        <f t="shared" si="4"/>
        <v>1</v>
      </c>
      <c r="M66" s="24">
        <v>0.49791666666666662</v>
      </c>
      <c r="N66" s="24">
        <f t="shared" si="5"/>
        <v>0.51874999999999993</v>
      </c>
      <c r="O66" s="33">
        <v>2.0833333333333332E-2</v>
      </c>
      <c r="P66" s="31">
        <v>39.6</v>
      </c>
      <c r="Q66" s="32">
        <f t="shared" si="6"/>
        <v>39</v>
      </c>
      <c r="R66" s="37" t="s">
        <v>23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f t="shared" si="7"/>
        <v>0</v>
      </c>
      <c r="Z66" t="str">
        <f t="shared" si="8"/>
        <v>15-45</v>
      </c>
      <c r="AA66" t="str">
        <f>VLOOKUP(B66,[1]ethan!$A$2:$D$152,4)</f>
        <v>incident</v>
      </c>
      <c r="AB66" s="35">
        <f t="shared" si="2"/>
        <v>0</v>
      </c>
      <c r="AC66" s="32">
        <v>1</v>
      </c>
      <c r="AD66" s="32">
        <v>0</v>
      </c>
      <c r="AG66">
        <f t="shared" si="9"/>
        <v>30</v>
      </c>
      <c r="AH66">
        <f t="shared" si="12"/>
        <v>2.0833333333333332E-2</v>
      </c>
    </row>
    <row r="67" spans="1:34" x14ac:dyDescent="0.25">
      <c r="A67" s="14"/>
      <c r="B67" s="3">
        <v>41669</v>
      </c>
      <c r="C67" s="24"/>
      <c r="D67" s="24"/>
      <c r="E67" s="25"/>
      <c r="J67">
        <f t="shared" ref="J67:J130" si="13">INT(1.41+0.266*Y67+0.00191*AG67+0.5)</f>
        <v>2</v>
      </c>
      <c r="K67" t="str">
        <f t="shared" ref="K67:K130" si="14">IF(I67&gt;0,IF(I67&lt;1.5,"minor",IF(I67&gt;=2.5,"major","medium")),IF(M67="nothing","no",IF(J67&lt;1.5,"minor",IF(J67&gt;=2.5,"major","medium"))))</f>
        <v>medium</v>
      </c>
      <c r="L67">
        <f t="shared" si="4"/>
        <v>1</v>
      </c>
      <c r="M67" s="24">
        <v>0.77916666666666667</v>
      </c>
      <c r="N67" s="24">
        <f t="shared" si="5"/>
        <v>0.79166666666666663</v>
      </c>
      <c r="O67" s="33">
        <v>1.2499999999999999E-2</v>
      </c>
      <c r="P67" s="31">
        <v>23.7</v>
      </c>
      <c r="Q67" s="32">
        <f t="shared" si="6"/>
        <v>23</v>
      </c>
      <c r="R67" s="37" t="s">
        <v>156</v>
      </c>
      <c r="S67" s="35">
        <v>0</v>
      </c>
      <c r="T67" s="35">
        <v>0</v>
      </c>
      <c r="U67" s="35">
        <v>1</v>
      </c>
      <c r="V67" s="35">
        <v>1</v>
      </c>
      <c r="W67" s="35">
        <v>0</v>
      </c>
      <c r="X67" s="35">
        <v>0</v>
      </c>
      <c r="Y67" s="35">
        <f t="shared" si="7"/>
        <v>2</v>
      </c>
      <c r="Z67" t="str">
        <f t="shared" si="8"/>
        <v>15-45</v>
      </c>
      <c r="AA67" t="str">
        <f>VLOOKUP(B67,[1]ethan!$A$2:$D$152,4)</f>
        <v>incident</v>
      </c>
      <c r="AB67" s="35">
        <f t="shared" ref="AB67:AB130" si="15">Y67*AG67</f>
        <v>36</v>
      </c>
      <c r="AC67" s="35">
        <v>0</v>
      </c>
      <c r="AD67" s="35">
        <v>0</v>
      </c>
      <c r="AG67">
        <f t="shared" si="9"/>
        <v>18</v>
      </c>
      <c r="AH67">
        <f t="shared" ref="AH67:AH98" si="16">TIMEVALUE(TEXT(O67,"h:mm"))</f>
        <v>1.2499999999999999E-2</v>
      </c>
    </row>
    <row r="68" spans="1:34" x14ac:dyDescent="0.25">
      <c r="A68" s="14" t="s">
        <v>135</v>
      </c>
      <c r="B68" s="3">
        <v>41670</v>
      </c>
      <c r="C68" s="24"/>
      <c r="D68" s="24"/>
      <c r="E68" s="25"/>
      <c r="J68">
        <f t="shared" si="13"/>
        <v>2</v>
      </c>
      <c r="K68" t="str">
        <f t="shared" si="14"/>
        <v>medium</v>
      </c>
      <c r="L68">
        <f t="shared" ref="L68:L131" si="17">IF(Q68=0,0,1)</f>
        <v>1</v>
      </c>
      <c r="M68" s="24">
        <v>0.67361111111111116</v>
      </c>
      <c r="N68" s="24">
        <f t="shared" ref="N68:N131" si="18">M68+O68</f>
        <v>0.75277777777777777</v>
      </c>
      <c r="O68" s="33">
        <v>7.9166666666666663E-2</v>
      </c>
      <c r="P68" s="31">
        <v>5.9</v>
      </c>
      <c r="Q68" s="32">
        <f t="shared" ref="Q68:Q131" si="19">INT(P68)</f>
        <v>5</v>
      </c>
      <c r="R68" s="37" t="s">
        <v>42</v>
      </c>
      <c r="S68" s="35">
        <v>0</v>
      </c>
      <c r="T68" s="35">
        <v>0</v>
      </c>
      <c r="U68" s="35">
        <v>1</v>
      </c>
      <c r="V68" s="35">
        <v>0</v>
      </c>
      <c r="W68" s="35">
        <v>0</v>
      </c>
      <c r="X68" s="35">
        <v>0</v>
      </c>
      <c r="Y68" s="35">
        <f t="shared" ref="Y68:Y131" si="20">SUM(S68:X68)</f>
        <v>1</v>
      </c>
      <c r="Z68" t="str">
        <f t="shared" ref="Z68:Z131" si="21">IF(AG68&lt;15,"0-15",IF(AG68&lt;45,"15-45",IF(AG68&lt;75,"45-75","75+")))</f>
        <v>75+</v>
      </c>
      <c r="AA68" t="str">
        <f>VLOOKUP(B68,[1]ethan!$A$2:$D$152,4)</f>
        <v>regular</v>
      </c>
      <c r="AB68" s="35">
        <f t="shared" si="15"/>
        <v>114</v>
      </c>
      <c r="AC68" s="32">
        <v>0</v>
      </c>
      <c r="AD68" s="32">
        <v>0</v>
      </c>
      <c r="AG68">
        <f t="shared" ref="AG68:AG131" si="22">MINUTE(AH68)+60*HOUR(AH68)</f>
        <v>114</v>
      </c>
      <c r="AH68">
        <f t="shared" si="16"/>
        <v>7.9166666666666663E-2</v>
      </c>
    </row>
    <row r="69" spans="1:34" x14ac:dyDescent="0.25">
      <c r="A69" s="14" t="s">
        <v>137</v>
      </c>
      <c r="B69" s="3">
        <v>41673</v>
      </c>
      <c r="C69" s="24"/>
      <c r="D69" s="24"/>
      <c r="E69" s="25"/>
      <c r="J69">
        <f t="shared" si="13"/>
        <v>2</v>
      </c>
      <c r="K69" t="str">
        <f t="shared" si="14"/>
        <v>medium</v>
      </c>
      <c r="L69">
        <f t="shared" si="17"/>
        <v>1</v>
      </c>
      <c r="M69" s="24">
        <v>0.6743055555555556</v>
      </c>
      <c r="N69" s="24">
        <f t="shared" si="18"/>
        <v>0.69791666666666674</v>
      </c>
      <c r="O69" s="33">
        <v>2.361111111111111E-2</v>
      </c>
      <c r="P69" s="31">
        <v>48.8</v>
      </c>
      <c r="Q69" s="32">
        <f t="shared" si="19"/>
        <v>48</v>
      </c>
      <c r="R69" s="37" t="s">
        <v>132</v>
      </c>
      <c r="S69" s="35">
        <v>1</v>
      </c>
      <c r="T69" s="35">
        <v>1</v>
      </c>
      <c r="U69" s="35">
        <v>0</v>
      </c>
      <c r="V69" s="35">
        <v>0</v>
      </c>
      <c r="W69" s="35">
        <v>0</v>
      </c>
      <c r="X69" s="35">
        <v>0</v>
      </c>
      <c r="Y69" s="35">
        <f t="shared" si="20"/>
        <v>2</v>
      </c>
      <c r="Z69" t="str">
        <f t="shared" si="21"/>
        <v>15-45</v>
      </c>
      <c r="AA69" t="str">
        <f>VLOOKUP(B69,[1]ethan!$A$2:$D$152,4)</f>
        <v>regular</v>
      </c>
      <c r="AB69" s="35">
        <f t="shared" si="15"/>
        <v>68</v>
      </c>
      <c r="AC69" s="35">
        <v>0</v>
      </c>
      <c r="AD69" s="35">
        <v>0</v>
      </c>
      <c r="AG69">
        <f t="shared" si="22"/>
        <v>34</v>
      </c>
      <c r="AH69">
        <f t="shared" si="16"/>
        <v>2.361111111111111E-2</v>
      </c>
    </row>
    <row r="70" spans="1:34" x14ac:dyDescent="0.25">
      <c r="A70" s="14"/>
      <c r="B70" s="3">
        <v>41673</v>
      </c>
      <c r="C70" s="24"/>
      <c r="D70" s="24"/>
      <c r="E70" s="25"/>
      <c r="J70">
        <f t="shared" si="13"/>
        <v>2</v>
      </c>
      <c r="K70" t="str">
        <f t="shared" si="14"/>
        <v>medium</v>
      </c>
      <c r="L70">
        <f t="shared" si="17"/>
        <v>1</v>
      </c>
      <c r="M70" s="24">
        <v>0.375</v>
      </c>
      <c r="N70" s="24">
        <f t="shared" si="18"/>
        <v>0.38680555555555557</v>
      </c>
      <c r="O70" s="33">
        <v>1.1805555555555555E-2</v>
      </c>
      <c r="P70" s="31">
        <v>26.3</v>
      </c>
      <c r="Q70" s="32">
        <f t="shared" si="19"/>
        <v>26</v>
      </c>
      <c r="R70" s="37" t="s">
        <v>25</v>
      </c>
      <c r="S70" s="35">
        <v>1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f t="shared" si="20"/>
        <v>1</v>
      </c>
      <c r="Z70" t="str">
        <f t="shared" si="21"/>
        <v>15-45</v>
      </c>
      <c r="AA70" t="str">
        <f>VLOOKUP(B70,[1]ethan!$A$2:$D$152,4)</f>
        <v>regular</v>
      </c>
      <c r="AB70" s="35">
        <f t="shared" si="15"/>
        <v>17</v>
      </c>
      <c r="AC70" s="32">
        <v>0</v>
      </c>
      <c r="AD70" s="32">
        <v>0</v>
      </c>
      <c r="AG70">
        <f t="shared" si="22"/>
        <v>17</v>
      </c>
      <c r="AH70">
        <f t="shared" si="16"/>
        <v>1.1805555555555555E-2</v>
      </c>
    </row>
    <row r="71" spans="1:34" x14ac:dyDescent="0.25">
      <c r="A71" s="14">
        <f t="shared" si="10"/>
        <v>41674</v>
      </c>
      <c r="B71" s="3">
        <v>41674</v>
      </c>
      <c r="C71" s="24">
        <v>0.72916666666666663</v>
      </c>
      <c r="D71" s="24">
        <v>0.73958333333333337</v>
      </c>
      <c r="E71" s="25">
        <f t="shared" si="11"/>
        <v>1.0416666666666741E-2</v>
      </c>
      <c r="F71">
        <v>37</v>
      </c>
      <c r="G71">
        <v>8</v>
      </c>
      <c r="H71" t="s">
        <v>104</v>
      </c>
      <c r="I71">
        <v>1</v>
      </c>
      <c r="J71">
        <f t="shared" si="13"/>
        <v>2</v>
      </c>
      <c r="K71" t="str">
        <f t="shared" si="14"/>
        <v>minor</v>
      </c>
      <c r="L71">
        <f t="shared" si="17"/>
        <v>1</v>
      </c>
      <c r="M71" s="24">
        <v>0.71527777777777779</v>
      </c>
      <c r="N71" s="24">
        <f t="shared" si="18"/>
        <v>0.72430555555555554</v>
      </c>
      <c r="O71" s="33">
        <v>9.0277777777777787E-3</v>
      </c>
      <c r="P71" s="31">
        <v>38.1</v>
      </c>
      <c r="Q71" s="32">
        <f t="shared" si="19"/>
        <v>38</v>
      </c>
      <c r="R71" s="37" t="s">
        <v>14</v>
      </c>
      <c r="S71" s="35">
        <v>0</v>
      </c>
      <c r="T71" s="35">
        <v>1</v>
      </c>
      <c r="U71" s="35">
        <v>0</v>
      </c>
      <c r="V71" s="35">
        <v>0</v>
      </c>
      <c r="W71" s="35">
        <v>0</v>
      </c>
      <c r="X71" s="35">
        <v>0</v>
      </c>
      <c r="Y71" s="35">
        <f t="shared" si="20"/>
        <v>1</v>
      </c>
      <c r="Z71" t="str">
        <f t="shared" si="21"/>
        <v>0-15</v>
      </c>
      <c r="AA71" t="str">
        <f>VLOOKUP(B71,[1]ethan!$A$2:$D$152,4)</f>
        <v>regular</v>
      </c>
      <c r="AB71" s="35">
        <f t="shared" si="15"/>
        <v>13</v>
      </c>
      <c r="AC71" s="35">
        <v>0</v>
      </c>
      <c r="AD71" s="35">
        <v>0</v>
      </c>
      <c r="AG71">
        <f t="shared" si="22"/>
        <v>13</v>
      </c>
      <c r="AH71">
        <f t="shared" si="16"/>
        <v>9.0277777777777787E-3</v>
      </c>
    </row>
    <row r="72" spans="1:34" x14ac:dyDescent="0.25">
      <c r="A72" s="14"/>
      <c r="B72" s="3">
        <v>41674</v>
      </c>
      <c r="C72" s="24"/>
      <c r="D72" s="24"/>
      <c r="E72" s="25"/>
      <c r="J72">
        <f t="shared" si="13"/>
        <v>2</v>
      </c>
      <c r="K72" t="str">
        <f t="shared" si="14"/>
        <v>medium</v>
      </c>
      <c r="L72">
        <f t="shared" si="17"/>
        <v>1</v>
      </c>
      <c r="M72" s="24">
        <v>0.68680555555555556</v>
      </c>
      <c r="N72" s="24">
        <f t="shared" si="18"/>
        <v>0.70138888888888884</v>
      </c>
      <c r="O72" s="33">
        <v>1.4583333333333332E-2</v>
      </c>
      <c r="P72" s="31">
        <v>45.8</v>
      </c>
      <c r="Q72" s="32">
        <f t="shared" si="19"/>
        <v>45</v>
      </c>
      <c r="R72" s="37" t="s">
        <v>30</v>
      </c>
      <c r="S72" s="35">
        <v>0</v>
      </c>
      <c r="T72" s="35">
        <v>0</v>
      </c>
      <c r="U72" s="35">
        <v>0</v>
      </c>
      <c r="V72" s="35">
        <v>1</v>
      </c>
      <c r="W72" s="35">
        <v>0</v>
      </c>
      <c r="X72" s="35">
        <v>0</v>
      </c>
      <c r="Y72" s="35">
        <f t="shared" si="20"/>
        <v>1</v>
      </c>
      <c r="Z72" t="str">
        <f t="shared" si="21"/>
        <v>15-45</v>
      </c>
      <c r="AA72" t="str">
        <f>VLOOKUP(B72,[1]ethan!$A$2:$D$152,4)</f>
        <v>regular</v>
      </c>
      <c r="AB72" s="35">
        <f t="shared" si="15"/>
        <v>21</v>
      </c>
      <c r="AC72" s="32">
        <v>0</v>
      </c>
      <c r="AD72" s="32">
        <v>0</v>
      </c>
      <c r="AG72">
        <f t="shared" si="22"/>
        <v>21</v>
      </c>
      <c r="AH72">
        <f t="shared" si="16"/>
        <v>1.4583333333333332E-2</v>
      </c>
    </row>
    <row r="73" spans="1:34" x14ac:dyDescent="0.25">
      <c r="A73" s="14">
        <f t="shared" si="10"/>
        <v>41675</v>
      </c>
      <c r="B73" s="3">
        <v>41675</v>
      </c>
      <c r="C73" s="24">
        <v>0.6875</v>
      </c>
      <c r="D73" s="24">
        <v>0.70833333333333337</v>
      </c>
      <c r="E73" s="25">
        <f t="shared" si="11"/>
        <v>2.083333333333337E-2</v>
      </c>
      <c r="F73">
        <v>45</v>
      </c>
      <c r="G73">
        <v>17</v>
      </c>
      <c r="H73" t="s">
        <v>157</v>
      </c>
      <c r="I73">
        <v>1</v>
      </c>
      <c r="J73">
        <f t="shared" si="13"/>
        <v>1</v>
      </c>
      <c r="K73" t="str">
        <f t="shared" si="14"/>
        <v>minor</v>
      </c>
      <c r="L73">
        <f t="shared" si="17"/>
        <v>1</v>
      </c>
      <c r="M73" s="24">
        <v>0.69027777777777777</v>
      </c>
      <c r="N73" s="24">
        <f t="shared" si="18"/>
        <v>0.69861111111111107</v>
      </c>
      <c r="O73" s="33">
        <v>8.3333333333333332E-3</v>
      </c>
      <c r="P73" s="31">
        <v>48.4</v>
      </c>
      <c r="Q73" s="32">
        <f t="shared" si="19"/>
        <v>48</v>
      </c>
      <c r="R73" s="37" t="s">
        <v>158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f t="shared" si="20"/>
        <v>0</v>
      </c>
      <c r="Z73" t="str">
        <f t="shared" si="21"/>
        <v>0-15</v>
      </c>
      <c r="AA73" t="str">
        <f>VLOOKUP(B73,[1]ethan!$A$2:$D$152,4)</f>
        <v>incident</v>
      </c>
      <c r="AB73" s="35">
        <f t="shared" si="15"/>
        <v>0</v>
      </c>
      <c r="AC73" s="35">
        <v>0</v>
      </c>
      <c r="AD73" s="35">
        <v>0</v>
      </c>
      <c r="AG73">
        <f t="shared" si="22"/>
        <v>12</v>
      </c>
      <c r="AH73">
        <f t="shared" si="16"/>
        <v>8.3333333333333332E-3</v>
      </c>
    </row>
    <row r="74" spans="1:34" x14ac:dyDescent="0.25">
      <c r="A74" s="14"/>
      <c r="B74" s="3">
        <v>41675</v>
      </c>
      <c r="C74" s="24"/>
      <c r="D74" s="24"/>
      <c r="E74" s="25"/>
      <c r="J74">
        <f t="shared" si="13"/>
        <v>2</v>
      </c>
      <c r="K74" t="str">
        <f t="shared" si="14"/>
        <v>medium</v>
      </c>
      <c r="L74">
        <f t="shared" si="17"/>
        <v>1</v>
      </c>
      <c r="M74" s="24">
        <v>0.58680555555555558</v>
      </c>
      <c r="N74" s="24">
        <f t="shared" si="18"/>
        <v>0.60902777777777783</v>
      </c>
      <c r="O74" s="33">
        <v>2.2222222222222223E-2</v>
      </c>
      <c r="P74" s="31">
        <v>24</v>
      </c>
      <c r="Q74" s="32">
        <f t="shared" si="19"/>
        <v>24</v>
      </c>
      <c r="R74" s="37" t="s">
        <v>25</v>
      </c>
      <c r="S74" s="35">
        <v>1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f t="shared" si="20"/>
        <v>1</v>
      </c>
      <c r="Z74" t="str">
        <f t="shared" si="21"/>
        <v>15-45</v>
      </c>
      <c r="AA74" t="str">
        <f>VLOOKUP(B74,[1]ethan!$A$2:$D$152,4)</f>
        <v>incident</v>
      </c>
      <c r="AB74" s="35">
        <f t="shared" si="15"/>
        <v>32</v>
      </c>
      <c r="AC74" s="32">
        <v>0</v>
      </c>
      <c r="AD74" s="32">
        <v>0</v>
      </c>
      <c r="AG74">
        <f t="shared" si="22"/>
        <v>32</v>
      </c>
      <c r="AH74">
        <f t="shared" si="16"/>
        <v>2.2222222222222223E-2</v>
      </c>
    </row>
    <row r="75" spans="1:34" x14ac:dyDescent="0.25">
      <c r="A75" s="14"/>
      <c r="B75" s="3">
        <v>41675</v>
      </c>
      <c r="C75" s="24"/>
      <c r="D75" s="24"/>
      <c r="E75" s="25"/>
      <c r="J75">
        <f t="shared" si="13"/>
        <v>2</v>
      </c>
      <c r="K75" t="str">
        <f t="shared" si="14"/>
        <v>medium</v>
      </c>
      <c r="L75">
        <f t="shared" si="17"/>
        <v>1</v>
      </c>
      <c r="M75" s="24">
        <v>0.47222222222222227</v>
      </c>
      <c r="N75" s="24">
        <f t="shared" si="18"/>
        <v>0.48402777777777783</v>
      </c>
      <c r="O75" s="33">
        <v>1.1805555555555555E-2</v>
      </c>
      <c r="P75" s="31">
        <v>42.2</v>
      </c>
      <c r="Q75" s="32">
        <f t="shared" si="19"/>
        <v>42</v>
      </c>
      <c r="R75" s="37" t="s">
        <v>30</v>
      </c>
      <c r="S75" s="35">
        <v>0</v>
      </c>
      <c r="T75" s="35">
        <v>0</v>
      </c>
      <c r="U75" s="35">
        <v>0</v>
      </c>
      <c r="V75" s="35">
        <v>1</v>
      </c>
      <c r="W75" s="35">
        <v>0</v>
      </c>
      <c r="X75" s="35">
        <v>0</v>
      </c>
      <c r="Y75" s="35">
        <f t="shared" si="20"/>
        <v>1</v>
      </c>
      <c r="Z75" t="str">
        <f t="shared" si="21"/>
        <v>15-45</v>
      </c>
      <c r="AA75" t="str">
        <f>VLOOKUP(B75,[1]ethan!$A$2:$D$152,4)</f>
        <v>incident</v>
      </c>
      <c r="AB75" s="35">
        <f t="shared" si="15"/>
        <v>17</v>
      </c>
      <c r="AC75" s="35">
        <v>0</v>
      </c>
      <c r="AD75" s="35">
        <v>0</v>
      </c>
      <c r="AG75">
        <f t="shared" si="22"/>
        <v>17</v>
      </c>
      <c r="AH75">
        <f t="shared" si="16"/>
        <v>1.1805555555555555E-2</v>
      </c>
    </row>
    <row r="76" spans="1:34" x14ac:dyDescent="0.25">
      <c r="A76" s="14">
        <f t="shared" si="10"/>
        <v>41676</v>
      </c>
      <c r="B76" s="3">
        <v>41676</v>
      </c>
      <c r="C76" s="24">
        <v>0.61458333333333337</v>
      </c>
      <c r="D76" s="24">
        <v>0.63541666666666663</v>
      </c>
      <c r="E76" s="25">
        <f t="shared" si="11"/>
        <v>2.0833333333333259E-2</v>
      </c>
      <c r="F76">
        <v>43</v>
      </c>
      <c r="G76">
        <v>18</v>
      </c>
      <c r="H76" t="s">
        <v>105</v>
      </c>
      <c r="I76">
        <v>2</v>
      </c>
      <c r="J76">
        <f t="shared" si="13"/>
        <v>2</v>
      </c>
      <c r="K76" t="str">
        <f t="shared" si="14"/>
        <v>medium</v>
      </c>
      <c r="L76">
        <f t="shared" si="17"/>
        <v>1</v>
      </c>
      <c r="M76" s="24">
        <v>0.61805555555555558</v>
      </c>
      <c r="N76" s="24">
        <f t="shared" si="18"/>
        <v>0.63888888888888895</v>
      </c>
      <c r="O76" s="33">
        <v>2.0833333333333332E-2</v>
      </c>
      <c r="P76" s="31">
        <v>40.9</v>
      </c>
      <c r="Q76" s="32">
        <f t="shared" si="19"/>
        <v>40</v>
      </c>
      <c r="R76" s="37" t="s">
        <v>42</v>
      </c>
      <c r="S76" s="35">
        <v>0</v>
      </c>
      <c r="T76" s="35">
        <v>0</v>
      </c>
      <c r="U76" s="35">
        <v>1</v>
      </c>
      <c r="V76" s="35">
        <v>0</v>
      </c>
      <c r="W76" s="35">
        <v>0</v>
      </c>
      <c r="X76" s="35">
        <v>0</v>
      </c>
      <c r="Y76" s="35">
        <f t="shared" si="20"/>
        <v>1</v>
      </c>
      <c r="Z76" t="str">
        <f t="shared" si="21"/>
        <v>15-45</v>
      </c>
      <c r="AA76" t="str">
        <f>VLOOKUP(B76,[1]ethan!$A$2:$D$152,4)</f>
        <v>regular</v>
      </c>
      <c r="AB76" s="35">
        <f t="shared" si="15"/>
        <v>30</v>
      </c>
      <c r="AC76" s="32">
        <v>0</v>
      </c>
      <c r="AD76" s="32">
        <v>0</v>
      </c>
      <c r="AG76">
        <f t="shared" si="22"/>
        <v>30</v>
      </c>
      <c r="AH76">
        <f t="shared" si="16"/>
        <v>2.0833333333333332E-2</v>
      </c>
    </row>
    <row r="77" spans="1:34" x14ac:dyDescent="0.25">
      <c r="A77" s="14"/>
      <c r="B77" s="3">
        <v>41676</v>
      </c>
      <c r="C77" s="24"/>
      <c r="D77" s="24"/>
      <c r="E77" s="25"/>
      <c r="J77">
        <f t="shared" si="13"/>
        <v>2</v>
      </c>
      <c r="K77" t="str">
        <f t="shared" si="14"/>
        <v>medium</v>
      </c>
      <c r="L77">
        <f t="shared" si="17"/>
        <v>1</v>
      </c>
      <c r="M77" s="24">
        <v>0.66041666666666665</v>
      </c>
      <c r="N77" s="24">
        <f t="shared" si="18"/>
        <v>0.71944444444444444</v>
      </c>
      <c r="O77" s="33">
        <v>5.9027777777777783E-2</v>
      </c>
      <c r="P77" s="31">
        <v>7.2</v>
      </c>
      <c r="Q77" s="32">
        <f t="shared" si="19"/>
        <v>7</v>
      </c>
      <c r="R77" s="37" t="s">
        <v>159</v>
      </c>
      <c r="S77" s="35">
        <v>0</v>
      </c>
      <c r="T77" s="35">
        <v>0</v>
      </c>
      <c r="U77" s="35">
        <v>1</v>
      </c>
      <c r="V77" s="35">
        <v>0</v>
      </c>
      <c r="W77" s="35">
        <v>1</v>
      </c>
      <c r="X77" s="35">
        <v>0</v>
      </c>
      <c r="Y77" s="35">
        <f t="shared" si="20"/>
        <v>2</v>
      </c>
      <c r="Z77" t="str">
        <f t="shared" si="21"/>
        <v>75+</v>
      </c>
      <c r="AA77" t="str">
        <f>VLOOKUP(B77,[1]ethan!$A$2:$D$152,4)</f>
        <v>regular</v>
      </c>
      <c r="AB77" s="35">
        <f t="shared" si="15"/>
        <v>170</v>
      </c>
      <c r="AC77" s="35">
        <v>0</v>
      </c>
      <c r="AD77" s="35">
        <v>0</v>
      </c>
      <c r="AG77">
        <f t="shared" si="22"/>
        <v>85</v>
      </c>
      <c r="AH77">
        <f t="shared" si="16"/>
        <v>5.9027777777777783E-2</v>
      </c>
    </row>
    <row r="78" spans="1:34" x14ac:dyDescent="0.25">
      <c r="A78" s="14"/>
      <c r="B78" s="3">
        <v>41676</v>
      </c>
      <c r="C78" s="24"/>
      <c r="D78" s="24"/>
      <c r="E78" s="25"/>
      <c r="J78">
        <f t="shared" si="13"/>
        <v>2</v>
      </c>
      <c r="K78" t="str">
        <f t="shared" si="14"/>
        <v>medium</v>
      </c>
      <c r="L78">
        <f t="shared" si="17"/>
        <v>1</v>
      </c>
      <c r="M78" s="24">
        <v>0.74652777777777779</v>
      </c>
      <c r="N78" s="24">
        <f t="shared" si="18"/>
        <v>0.76041666666666663</v>
      </c>
      <c r="O78" s="33">
        <v>1.3888888888888888E-2</v>
      </c>
      <c r="P78" s="31">
        <v>23.2</v>
      </c>
      <c r="Q78" s="32">
        <f t="shared" si="19"/>
        <v>23</v>
      </c>
      <c r="R78" s="37" t="s">
        <v>32</v>
      </c>
      <c r="S78" s="35">
        <v>1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f t="shared" si="20"/>
        <v>1</v>
      </c>
      <c r="Z78" t="str">
        <f t="shared" si="21"/>
        <v>15-45</v>
      </c>
      <c r="AA78" t="str">
        <f>VLOOKUP(B78,[1]ethan!$A$2:$D$152,4)</f>
        <v>regular</v>
      </c>
      <c r="AB78" s="35">
        <f t="shared" si="15"/>
        <v>20</v>
      </c>
      <c r="AC78" s="32">
        <v>0</v>
      </c>
      <c r="AD78" s="32">
        <v>0</v>
      </c>
      <c r="AG78">
        <f t="shared" si="22"/>
        <v>20</v>
      </c>
      <c r="AH78">
        <f t="shared" si="16"/>
        <v>1.3888888888888888E-2</v>
      </c>
    </row>
    <row r="79" spans="1:34" x14ac:dyDescent="0.25">
      <c r="A79" s="14"/>
      <c r="B79" s="3">
        <v>41676</v>
      </c>
      <c r="C79" s="24"/>
      <c r="D79" s="24"/>
      <c r="E79" s="25"/>
      <c r="J79">
        <f t="shared" si="13"/>
        <v>2</v>
      </c>
      <c r="K79" t="str">
        <f t="shared" si="14"/>
        <v>medium</v>
      </c>
      <c r="L79">
        <f t="shared" si="17"/>
        <v>1</v>
      </c>
      <c r="M79" s="24">
        <v>0.74861111111111101</v>
      </c>
      <c r="N79" s="24">
        <f t="shared" si="18"/>
        <v>0.76527777777777772</v>
      </c>
      <c r="O79" s="33">
        <v>1.6666666666666666E-2</v>
      </c>
      <c r="P79" s="31">
        <v>44</v>
      </c>
      <c r="Q79" s="32">
        <f t="shared" si="19"/>
        <v>44</v>
      </c>
      <c r="R79" s="37" t="s">
        <v>160</v>
      </c>
      <c r="S79" s="35">
        <v>0</v>
      </c>
      <c r="T79" s="35">
        <v>1</v>
      </c>
      <c r="U79" s="35">
        <v>0</v>
      </c>
      <c r="V79" s="35">
        <v>1</v>
      </c>
      <c r="W79" s="35">
        <v>0</v>
      </c>
      <c r="X79" s="35">
        <v>0</v>
      </c>
      <c r="Y79" s="35">
        <f t="shared" si="20"/>
        <v>2</v>
      </c>
      <c r="Z79" t="str">
        <f t="shared" si="21"/>
        <v>15-45</v>
      </c>
      <c r="AA79" t="str">
        <f>VLOOKUP(B79,[1]ethan!$A$2:$D$152,4)</f>
        <v>regular</v>
      </c>
      <c r="AB79" s="35">
        <f t="shared" si="15"/>
        <v>48</v>
      </c>
      <c r="AC79" s="35">
        <v>0</v>
      </c>
      <c r="AD79" s="35">
        <v>0</v>
      </c>
      <c r="AG79">
        <f t="shared" si="22"/>
        <v>24</v>
      </c>
      <c r="AH79">
        <f t="shared" si="16"/>
        <v>1.6666666666666666E-2</v>
      </c>
    </row>
    <row r="80" spans="1:34" x14ac:dyDescent="0.25">
      <c r="A80" s="14">
        <f t="shared" si="10"/>
        <v>41677</v>
      </c>
      <c r="B80" s="3">
        <v>41677</v>
      </c>
      <c r="C80" s="24">
        <v>0.72916666666666663</v>
      </c>
      <c r="D80" s="24">
        <v>0.77083333333333337</v>
      </c>
      <c r="E80" s="25">
        <f t="shared" si="11"/>
        <v>4.1666666666666741E-2</v>
      </c>
      <c r="F80">
        <v>45</v>
      </c>
      <c r="G80">
        <v>12</v>
      </c>
      <c r="H80" t="s">
        <v>161</v>
      </c>
      <c r="I80">
        <v>3</v>
      </c>
      <c r="J80">
        <f t="shared" si="13"/>
        <v>3</v>
      </c>
      <c r="K80" t="str">
        <f t="shared" si="14"/>
        <v>major</v>
      </c>
      <c r="L80">
        <f t="shared" si="17"/>
        <v>1</v>
      </c>
      <c r="M80" s="24">
        <v>0.7284722222222223</v>
      </c>
      <c r="N80" s="24">
        <f t="shared" si="18"/>
        <v>0.81597222222222232</v>
      </c>
      <c r="O80" s="33">
        <v>8.7500000000000008E-2</v>
      </c>
      <c r="P80" s="31">
        <v>48.4</v>
      </c>
      <c r="Q80" s="32">
        <f t="shared" si="19"/>
        <v>48</v>
      </c>
      <c r="R80" s="37" t="s">
        <v>162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4</v>
      </c>
      <c r="Y80" s="35">
        <f t="shared" si="20"/>
        <v>4</v>
      </c>
      <c r="Z80" t="str">
        <f t="shared" si="21"/>
        <v>75+</v>
      </c>
      <c r="AA80" t="str">
        <f>VLOOKUP(B80,[1]ethan!$A$2:$D$152,4)</f>
        <v>incident</v>
      </c>
      <c r="AB80" s="35">
        <f t="shared" si="15"/>
        <v>504</v>
      </c>
      <c r="AC80" s="32">
        <v>0</v>
      </c>
      <c r="AD80" s="32">
        <v>0</v>
      </c>
      <c r="AG80">
        <f t="shared" si="22"/>
        <v>126</v>
      </c>
      <c r="AH80">
        <f t="shared" si="16"/>
        <v>8.7500000000000008E-2</v>
      </c>
    </row>
    <row r="81" spans="1:34" x14ac:dyDescent="0.25">
      <c r="A81" s="14"/>
      <c r="B81" s="3">
        <v>41677</v>
      </c>
      <c r="C81" s="24"/>
      <c r="D81" s="24"/>
      <c r="E81" s="25"/>
      <c r="J81">
        <f t="shared" si="13"/>
        <v>2</v>
      </c>
      <c r="K81" t="str">
        <f t="shared" si="14"/>
        <v>medium</v>
      </c>
      <c r="L81">
        <f t="shared" si="17"/>
        <v>1</v>
      </c>
      <c r="M81" s="24">
        <v>0.62986111111111109</v>
      </c>
      <c r="N81" s="24">
        <f t="shared" si="18"/>
        <v>0.65208333333333335</v>
      </c>
      <c r="O81" s="33">
        <v>2.2222222222222223E-2</v>
      </c>
      <c r="P81" s="31">
        <v>15.6</v>
      </c>
      <c r="Q81" s="32">
        <f t="shared" si="19"/>
        <v>15</v>
      </c>
      <c r="R81" s="37" t="s">
        <v>17</v>
      </c>
      <c r="S81" s="35">
        <v>0</v>
      </c>
      <c r="T81" s="35">
        <v>0</v>
      </c>
      <c r="U81" s="35">
        <v>0</v>
      </c>
      <c r="V81" s="35">
        <v>0</v>
      </c>
      <c r="W81" s="35">
        <v>1</v>
      </c>
      <c r="X81" s="35">
        <v>0</v>
      </c>
      <c r="Y81" s="35">
        <f t="shared" si="20"/>
        <v>1</v>
      </c>
      <c r="Z81" t="str">
        <f t="shared" si="21"/>
        <v>15-45</v>
      </c>
      <c r="AA81" t="str">
        <f>VLOOKUP(B81,[1]ethan!$A$2:$D$152,4)</f>
        <v>incident</v>
      </c>
      <c r="AB81" s="35">
        <f t="shared" si="15"/>
        <v>32</v>
      </c>
      <c r="AC81" s="35">
        <v>0</v>
      </c>
      <c r="AD81" s="35">
        <v>0</v>
      </c>
      <c r="AG81">
        <f t="shared" si="22"/>
        <v>32</v>
      </c>
      <c r="AH81">
        <f t="shared" si="16"/>
        <v>2.2222222222222223E-2</v>
      </c>
    </row>
    <row r="82" spans="1:34" x14ac:dyDescent="0.25">
      <c r="A82" s="14"/>
      <c r="B82" s="3">
        <v>41677</v>
      </c>
      <c r="C82" s="24"/>
      <c r="D82" s="24"/>
      <c r="E82" s="25"/>
      <c r="J82">
        <f t="shared" si="13"/>
        <v>1</v>
      </c>
      <c r="K82" t="str">
        <f t="shared" si="14"/>
        <v>minor</v>
      </c>
      <c r="L82">
        <f t="shared" si="17"/>
        <v>1</v>
      </c>
      <c r="M82" s="24">
        <v>0.57152777777777775</v>
      </c>
      <c r="N82" s="24">
        <f t="shared" si="18"/>
        <v>0.59166666666666667</v>
      </c>
      <c r="O82" s="33">
        <v>2.013888888888889E-2</v>
      </c>
      <c r="P82" s="31">
        <v>22.5</v>
      </c>
      <c r="Q82" s="32">
        <f t="shared" si="19"/>
        <v>22</v>
      </c>
      <c r="R82" s="37" t="s">
        <v>23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f t="shared" si="20"/>
        <v>0</v>
      </c>
      <c r="Z82" t="str">
        <f t="shared" si="21"/>
        <v>15-45</v>
      </c>
      <c r="AA82" t="str">
        <f>VLOOKUP(B82,[1]ethan!$A$2:$D$152,4)</f>
        <v>incident</v>
      </c>
      <c r="AB82" s="35">
        <f t="shared" si="15"/>
        <v>0</v>
      </c>
      <c r="AC82" s="32">
        <v>1</v>
      </c>
      <c r="AD82" s="32">
        <v>0</v>
      </c>
      <c r="AG82">
        <f t="shared" si="22"/>
        <v>29</v>
      </c>
      <c r="AH82">
        <f t="shared" si="16"/>
        <v>2.013888888888889E-2</v>
      </c>
    </row>
    <row r="83" spans="1:34" x14ac:dyDescent="0.25">
      <c r="A83" s="14"/>
      <c r="B83" s="3">
        <v>41677</v>
      </c>
      <c r="C83" s="24"/>
      <c r="D83" s="24"/>
      <c r="E83" s="25"/>
      <c r="J83">
        <f t="shared" si="13"/>
        <v>2</v>
      </c>
      <c r="K83" t="str">
        <f t="shared" si="14"/>
        <v>medium</v>
      </c>
      <c r="L83">
        <f t="shared" si="17"/>
        <v>1</v>
      </c>
      <c r="M83" s="24">
        <v>0.62847222222222221</v>
      </c>
      <c r="N83" s="24">
        <f t="shared" si="18"/>
        <v>0.70555555555555549</v>
      </c>
      <c r="O83" s="33">
        <v>7.7083333333333337E-2</v>
      </c>
      <c r="P83" s="31">
        <v>29.8</v>
      </c>
      <c r="Q83" s="32">
        <f t="shared" si="19"/>
        <v>29</v>
      </c>
      <c r="R83" s="37" t="s">
        <v>14</v>
      </c>
      <c r="S83" s="35">
        <v>0</v>
      </c>
      <c r="T83" s="35">
        <v>1</v>
      </c>
      <c r="U83" s="35">
        <v>0</v>
      </c>
      <c r="V83" s="35">
        <v>0</v>
      </c>
      <c r="W83" s="35">
        <v>0</v>
      </c>
      <c r="X83" s="35">
        <v>0</v>
      </c>
      <c r="Y83" s="35">
        <f t="shared" si="20"/>
        <v>1</v>
      </c>
      <c r="Z83" t="str">
        <f t="shared" si="21"/>
        <v>75+</v>
      </c>
      <c r="AA83" t="str">
        <f>VLOOKUP(B83,[1]ethan!$A$2:$D$152,4)</f>
        <v>incident</v>
      </c>
      <c r="AB83" s="35">
        <f t="shared" si="15"/>
        <v>111</v>
      </c>
      <c r="AC83" s="35">
        <v>0</v>
      </c>
      <c r="AD83" s="35">
        <v>0</v>
      </c>
      <c r="AG83">
        <f t="shared" si="22"/>
        <v>111</v>
      </c>
      <c r="AH83">
        <f t="shared" si="16"/>
        <v>7.7083333333333337E-2</v>
      </c>
    </row>
    <row r="84" spans="1:34" x14ac:dyDescent="0.25">
      <c r="A84" s="14">
        <f t="shared" si="10"/>
        <v>41680</v>
      </c>
      <c r="B84" s="3">
        <v>41680</v>
      </c>
      <c r="C84" s="24">
        <v>0.72916666666666663</v>
      </c>
      <c r="D84" s="24">
        <v>0.77083333333333337</v>
      </c>
      <c r="E84" s="25">
        <f t="shared" si="11"/>
        <v>4.1666666666666741E-2</v>
      </c>
      <c r="F84">
        <v>38</v>
      </c>
      <c r="G84">
        <v>10</v>
      </c>
      <c r="H84" t="s">
        <v>163</v>
      </c>
      <c r="I84">
        <v>3</v>
      </c>
      <c r="J84">
        <f t="shared" si="13"/>
        <v>1</v>
      </c>
      <c r="K84" t="str">
        <f t="shared" si="14"/>
        <v>major</v>
      </c>
      <c r="L84">
        <f t="shared" si="17"/>
        <v>1</v>
      </c>
      <c r="M84" s="24">
        <v>0.73819444444444438</v>
      </c>
      <c r="N84" s="24">
        <f t="shared" si="18"/>
        <v>0.76249999999999996</v>
      </c>
      <c r="O84" s="33">
        <v>2.4305555555555556E-2</v>
      </c>
      <c r="P84" s="31">
        <v>39.200000000000003</v>
      </c>
      <c r="Q84" s="32">
        <f t="shared" si="19"/>
        <v>39</v>
      </c>
      <c r="R84" s="37" t="s">
        <v>164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f t="shared" si="20"/>
        <v>0</v>
      </c>
      <c r="Z84" t="str">
        <f t="shared" si="21"/>
        <v>15-45</v>
      </c>
      <c r="AA84" t="str">
        <f>VLOOKUP(B84,[1]ethan!$A$2:$D$152,4)</f>
        <v>incident</v>
      </c>
      <c r="AB84" s="35">
        <f t="shared" si="15"/>
        <v>0</v>
      </c>
      <c r="AC84" s="32">
        <v>0</v>
      </c>
      <c r="AD84" s="32">
        <v>0</v>
      </c>
      <c r="AG84">
        <f t="shared" si="22"/>
        <v>35</v>
      </c>
      <c r="AH84">
        <f t="shared" si="16"/>
        <v>2.4305555555555556E-2</v>
      </c>
    </row>
    <row r="85" spans="1:34" x14ac:dyDescent="0.25">
      <c r="A85" s="14"/>
      <c r="B85" s="3">
        <v>41680</v>
      </c>
      <c r="C85" s="24"/>
      <c r="D85" s="24"/>
      <c r="E85" s="25"/>
      <c r="J85">
        <f t="shared" si="13"/>
        <v>2</v>
      </c>
      <c r="K85" t="str">
        <f t="shared" si="14"/>
        <v>medium</v>
      </c>
      <c r="L85">
        <f t="shared" si="17"/>
        <v>1</v>
      </c>
      <c r="M85" s="24">
        <v>0.75486111111111109</v>
      </c>
      <c r="N85" s="24">
        <f t="shared" si="18"/>
        <v>0.76527777777777772</v>
      </c>
      <c r="O85" s="33">
        <v>1.0416666666666666E-2</v>
      </c>
      <c r="P85" s="31">
        <v>26.3</v>
      </c>
      <c r="Q85" s="32">
        <f t="shared" si="19"/>
        <v>26</v>
      </c>
      <c r="R85" s="37" t="s">
        <v>14</v>
      </c>
      <c r="S85" s="35">
        <v>0</v>
      </c>
      <c r="T85" s="35">
        <v>1</v>
      </c>
      <c r="U85" s="35">
        <v>0</v>
      </c>
      <c r="V85" s="35">
        <v>0</v>
      </c>
      <c r="W85" s="35">
        <v>0</v>
      </c>
      <c r="X85" s="35">
        <v>0</v>
      </c>
      <c r="Y85" s="35">
        <f t="shared" si="20"/>
        <v>1</v>
      </c>
      <c r="Z85" t="str">
        <f t="shared" si="21"/>
        <v>15-45</v>
      </c>
      <c r="AA85" t="str">
        <f>VLOOKUP(B85,[1]ethan!$A$2:$D$152,4)</f>
        <v>incident</v>
      </c>
      <c r="AB85" s="35">
        <f t="shared" si="15"/>
        <v>15</v>
      </c>
      <c r="AC85" s="35">
        <v>0</v>
      </c>
      <c r="AD85" s="35">
        <v>0</v>
      </c>
      <c r="AG85">
        <f t="shared" si="22"/>
        <v>15</v>
      </c>
      <c r="AH85">
        <f t="shared" si="16"/>
        <v>1.0416666666666666E-2</v>
      </c>
    </row>
    <row r="86" spans="1:34" x14ac:dyDescent="0.25">
      <c r="A86" s="14"/>
      <c r="B86" s="3">
        <v>41680</v>
      </c>
      <c r="C86" s="24"/>
      <c r="D86" s="24"/>
      <c r="E86" s="25"/>
      <c r="J86">
        <f t="shared" si="13"/>
        <v>2</v>
      </c>
      <c r="K86" t="str">
        <f t="shared" si="14"/>
        <v>medium</v>
      </c>
      <c r="L86">
        <f t="shared" si="17"/>
        <v>1</v>
      </c>
      <c r="M86" s="24">
        <v>0.71458333333333324</v>
      </c>
      <c r="N86" s="24">
        <f t="shared" si="18"/>
        <v>0.77847222222222212</v>
      </c>
      <c r="O86" s="33">
        <v>6.3888888888888898E-2</v>
      </c>
      <c r="P86" s="31">
        <v>43.5</v>
      </c>
      <c r="Q86" s="32">
        <f t="shared" si="19"/>
        <v>43</v>
      </c>
      <c r="R86" s="37" t="s">
        <v>30</v>
      </c>
      <c r="S86" s="35">
        <v>0</v>
      </c>
      <c r="T86" s="35">
        <v>0</v>
      </c>
      <c r="U86" s="35">
        <v>0</v>
      </c>
      <c r="V86" s="35">
        <v>1</v>
      </c>
      <c r="W86" s="35">
        <v>0</v>
      </c>
      <c r="X86" s="35">
        <v>0</v>
      </c>
      <c r="Y86" s="35">
        <f t="shared" si="20"/>
        <v>1</v>
      </c>
      <c r="Z86" t="str">
        <f t="shared" si="21"/>
        <v>75+</v>
      </c>
      <c r="AA86" t="str">
        <f>VLOOKUP(B86,[1]ethan!$A$2:$D$152,4)</f>
        <v>incident</v>
      </c>
      <c r="AB86" s="35">
        <f t="shared" si="15"/>
        <v>92</v>
      </c>
      <c r="AC86" s="32">
        <v>0</v>
      </c>
      <c r="AD86" s="32">
        <v>0</v>
      </c>
      <c r="AG86">
        <f t="shared" si="22"/>
        <v>92</v>
      </c>
      <c r="AH86">
        <f t="shared" si="16"/>
        <v>6.3888888888888884E-2</v>
      </c>
    </row>
    <row r="87" spans="1:34" x14ac:dyDescent="0.25">
      <c r="A87" s="14">
        <f t="shared" si="10"/>
        <v>41681</v>
      </c>
      <c r="B87" s="3">
        <v>41681</v>
      </c>
      <c r="C87" s="24">
        <v>0.47916666666666669</v>
      </c>
      <c r="D87" s="24">
        <v>0.58333333333333337</v>
      </c>
      <c r="E87" s="25">
        <f t="shared" si="11"/>
        <v>0.10416666666666669</v>
      </c>
      <c r="F87">
        <v>43</v>
      </c>
      <c r="G87">
        <v>5</v>
      </c>
      <c r="H87" t="s">
        <v>165</v>
      </c>
      <c r="I87">
        <v>3</v>
      </c>
      <c r="J87">
        <f t="shared" si="13"/>
        <v>2</v>
      </c>
      <c r="K87" t="str">
        <f t="shared" si="14"/>
        <v>major</v>
      </c>
      <c r="L87">
        <f t="shared" si="17"/>
        <v>1</v>
      </c>
      <c r="M87" s="24">
        <v>0.48125000000000001</v>
      </c>
      <c r="N87" s="24">
        <f t="shared" si="18"/>
        <v>0.58194444444444449</v>
      </c>
      <c r="O87" s="33">
        <v>0.10069444444444443</v>
      </c>
      <c r="P87" s="31">
        <v>41.9</v>
      </c>
      <c r="Q87" s="32">
        <f t="shared" si="19"/>
        <v>41</v>
      </c>
      <c r="R87" s="37" t="s">
        <v>166</v>
      </c>
      <c r="S87" s="35">
        <v>0</v>
      </c>
      <c r="T87" s="35">
        <v>0</v>
      </c>
      <c r="U87" s="35">
        <v>1</v>
      </c>
      <c r="V87" s="35">
        <v>1</v>
      </c>
      <c r="W87" s="35">
        <v>1</v>
      </c>
      <c r="X87" s="35">
        <v>0</v>
      </c>
      <c r="Y87" s="35">
        <f t="shared" si="20"/>
        <v>3</v>
      </c>
      <c r="Z87" t="str">
        <f t="shared" si="21"/>
        <v>75+</v>
      </c>
      <c r="AA87" t="str">
        <f>VLOOKUP(B87,[1]ethan!$A$2:$D$152,4)</f>
        <v>regular</v>
      </c>
      <c r="AB87" s="35">
        <f t="shared" si="15"/>
        <v>435</v>
      </c>
      <c r="AC87" s="35">
        <v>0</v>
      </c>
      <c r="AD87" s="35">
        <v>0</v>
      </c>
      <c r="AG87">
        <f t="shared" si="22"/>
        <v>145</v>
      </c>
      <c r="AH87">
        <f t="shared" si="16"/>
        <v>0.10069444444444443</v>
      </c>
    </row>
    <row r="88" spans="1:34" x14ac:dyDescent="0.25">
      <c r="A88" s="14"/>
      <c r="B88" s="3">
        <v>41681</v>
      </c>
      <c r="C88" s="24"/>
      <c r="D88" s="24"/>
      <c r="E88" s="25"/>
      <c r="J88">
        <f t="shared" si="13"/>
        <v>2</v>
      </c>
      <c r="K88" t="str">
        <f t="shared" si="14"/>
        <v>medium</v>
      </c>
      <c r="L88">
        <f t="shared" si="17"/>
        <v>1</v>
      </c>
      <c r="M88" s="24">
        <v>0.42986111111111108</v>
      </c>
      <c r="N88" s="24">
        <f t="shared" si="18"/>
        <v>0.47013888888888888</v>
      </c>
      <c r="O88" s="33">
        <v>4.027777777777778E-2</v>
      </c>
      <c r="P88" s="31">
        <v>18.8</v>
      </c>
      <c r="Q88" s="32">
        <f t="shared" si="19"/>
        <v>18</v>
      </c>
      <c r="R88" s="37" t="s">
        <v>136</v>
      </c>
      <c r="S88" s="35">
        <v>0</v>
      </c>
      <c r="T88" s="35">
        <v>0</v>
      </c>
      <c r="U88" s="35">
        <v>1</v>
      </c>
      <c r="V88" s="35">
        <v>1</v>
      </c>
      <c r="W88" s="35">
        <v>0</v>
      </c>
      <c r="X88" s="35">
        <v>0</v>
      </c>
      <c r="Y88" s="35">
        <f t="shared" si="20"/>
        <v>2</v>
      </c>
      <c r="Z88" t="str">
        <f t="shared" si="21"/>
        <v>45-75</v>
      </c>
      <c r="AA88" t="str">
        <f>VLOOKUP(B88,[1]ethan!$A$2:$D$152,4)</f>
        <v>regular</v>
      </c>
      <c r="AB88" s="35">
        <f t="shared" si="15"/>
        <v>116</v>
      </c>
      <c r="AC88" s="32">
        <v>0</v>
      </c>
      <c r="AD88" s="32">
        <v>0</v>
      </c>
      <c r="AG88">
        <f t="shared" si="22"/>
        <v>58</v>
      </c>
      <c r="AH88">
        <f t="shared" si="16"/>
        <v>4.027777777777778E-2</v>
      </c>
    </row>
    <row r="89" spans="1:34" x14ac:dyDescent="0.25">
      <c r="A89" s="14"/>
      <c r="B89" s="3">
        <v>41681</v>
      </c>
      <c r="C89" s="24"/>
      <c r="D89" s="24"/>
      <c r="E89" s="25"/>
      <c r="J89">
        <f t="shared" si="13"/>
        <v>2</v>
      </c>
      <c r="K89" t="str">
        <f t="shared" si="14"/>
        <v>medium</v>
      </c>
      <c r="L89">
        <f t="shared" si="17"/>
        <v>1</v>
      </c>
      <c r="M89" s="24">
        <v>0.60069444444444442</v>
      </c>
      <c r="N89" s="24">
        <f t="shared" si="18"/>
        <v>0.61180555555555549</v>
      </c>
      <c r="O89" s="33">
        <v>1.1111111111111112E-2</v>
      </c>
      <c r="P89" s="31">
        <v>38.1</v>
      </c>
      <c r="Q89" s="32">
        <f t="shared" si="19"/>
        <v>38</v>
      </c>
      <c r="R89" s="37" t="s">
        <v>42</v>
      </c>
      <c r="S89" s="35">
        <v>0</v>
      </c>
      <c r="T89" s="35">
        <v>0</v>
      </c>
      <c r="U89" s="35">
        <v>1</v>
      </c>
      <c r="V89" s="35">
        <v>0</v>
      </c>
      <c r="W89" s="35">
        <v>0</v>
      </c>
      <c r="X89" s="35">
        <v>0</v>
      </c>
      <c r="Y89" s="35">
        <f t="shared" si="20"/>
        <v>1</v>
      </c>
      <c r="Z89" t="str">
        <f t="shared" si="21"/>
        <v>15-45</v>
      </c>
      <c r="AA89" t="str">
        <f>VLOOKUP(B89,[1]ethan!$A$2:$D$152,4)</f>
        <v>regular</v>
      </c>
      <c r="AB89" s="35">
        <f t="shared" si="15"/>
        <v>16</v>
      </c>
      <c r="AC89" s="35">
        <v>0</v>
      </c>
      <c r="AD89" s="35">
        <v>0</v>
      </c>
      <c r="AG89">
        <f t="shared" si="22"/>
        <v>16</v>
      </c>
      <c r="AH89">
        <f t="shared" si="16"/>
        <v>1.1111111111111112E-2</v>
      </c>
    </row>
    <row r="90" spans="1:34" x14ac:dyDescent="0.25">
      <c r="A90" s="14"/>
      <c r="B90" s="3">
        <v>41681</v>
      </c>
      <c r="C90" s="24"/>
      <c r="D90" s="24"/>
      <c r="E90" s="25"/>
      <c r="J90">
        <f t="shared" si="13"/>
        <v>2</v>
      </c>
      <c r="K90" t="str">
        <f t="shared" si="14"/>
        <v>medium</v>
      </c>
      <c r="L90">
        <f t="shared" si="17"/>
        <v>1</v>
      </c>
      <c r="M90" s="24">
        <v>0.3520833333333333</v>
      </c>
      <c r="N90" s="24">
        <f t="shared" si="18"/>
        <v>0.40902777777777777</v>
      </c>
      <c r="O90" s="33">
        <v>5.6944444444444443E-2</v>
      </c>
      <c r="P90" s="31">
        <v>16.8</v>
      </c>
      <c r="Q90" s="32">
        <f t="shared" si="19"/>
        <v>16</v>
      </c>
      <c r="R90" s="37" t="s">
        <v>17</v>
      </c>
      <c r="S90" s="35">
        <v>0</v>
      </c>
      <c r="T90" s="35">
        <v>0</v>
      </c>
      <c r="U90" s="35">
        <v>0</v>
      </c>
      <c r="V90" s="35">
        <v>0</v>
      </c>
      <c r="W90" s="35">
        <v>1</v>
      </c>
      <c r="X90" s="35">
        <v>0</v>
      </c>
      <c r="Y90" s="35">
        <f t="shared" si="20"/>
        <v>1</v>
      </c>
      <c r="Z90" t="str">
        <f t="shared" si="21"/>
        <v>75+</v>
      </c>
      <c r="AA90" t="str">
        <f>VLOOKUP(B90,[1]ethan!$A$2:$D$152,4)</f>
        <v>regular</v>
      </c>
      <c r="AB90" s="35">
        <f t="shared" si="15"/>
        <v>82</v>
      </c>
      <c r="AC90" s="32">
        <v>0</v>
      </c>
      <c r="AD90" s="32">
        <v>0</v>
      </c>
      <c r="AG90">
        <f t="shared" si="22"/>
        <v>82</v>
      </c>
      <c r="AH90">
        <f t="shared" si="16"/>
        <v>5.6944444444444443E-2</v>
      </c>
    </row>
    <row r="91" spans="1:34" x14ac:dyDescent="0.25">
      <c r="A91" s="14"/>
      <c r="B91" s="3">
        <v>41681</v>
      </c>
      <c r="C91" s="24"/>
      <c r="D91" s="24"/>
      <c r="E91" s="25"/>
      <c r="J91">
        <f t="shared" si="13"/>
        <v>2</v>
      </c>
      <c r="K91" t="str">
        <f t="shared" si="14"/>
        <v>medium</v>
      </c>
      <c r="L91">
        <f t="shared" si="17"/>
        <v>1</v>
      </c>
      <c r="M91" s="24">
        <v>0.72986111111111107</v>
      </c>
      <c r="N91" s="24">
        <f t="shared" si="18"/>
        <v>0.82152777777777775</v>
      </c>
      <c r="O91" s="33">
        <v>9.1666666666666674E-2</v>
      </c>
      <c r="P91" s="31">
        <v>38.1</v>
      </c>
      <c r="Q91" s="32">
        <f t="shared" si="19"/>
        <v>38</v>
      </c>
      <c r="R91" s="37" t="s">
        <v>17</v>
      </c>
      <c r="S91" s="35">
        <v>0</v>
      </c>
      <c r="T91" s="35">
        <v>0</v>
      </c>
      <c r="U91" s="35">
        <v>0</v>
      </c>
      <c r="V91" s="35">
        <v>0</v>
      </c>
      <c r="W91" s="35">
        <v>1</v>
      </c>
      <c r="X91" s="35">
        <v>0</v>
      </c>
      <c r="Y91" s="35">
        <f t="shared" si="20"/>
        <v>1</v>
      </c>
      <c r="Z91" t="str">
        <f t="shared" si="21"/>
        <v>75+</v>
      </c>
      <c r="AA91" t="str">
        <f>VLOOKUP(B91,[1]ethan!$A$2:$D$152,4)</f>
        <v>regular</v>
      </c>
      <c r="AB91" s="35">
        <f t="shared" si="15"/>
        <v>132</v>
      </c>
      <c r="AC91" s="35">
        <v>0</v>
      </c>
      <c r="AD91" s="35">
        <v>0</v>
      </c>
      <c r="AG91">
        <f t="shared" si="22"/>
        <v>132</v>
      </c>
      <c r="AH91">
        <f t="shared" si="16"/>
        <v>9.1666666666666674E-2</v>
      </c>
    </row>
    <row r="92" spans="1:34" x14ac:dyDescent="0.25">
      <c r="A92" s="14" t="s">
        <v>146</v>
      </c>
      <c r="B92" s="3">
        <v>41682</v>
      </c>
      <c r="C92" s="24"/>
      <c r="D92" s="24"/>
      <c r="E92" s="25"/>
      <c r="J92">
        <f t="shared" si="13"/>
        <v>1</v>
      </c>
      <c r="K92" t="str">
        <f t="shared" si="14"/>
        <v>no</v>
      </c>
      <c r="L92">
        <f t="shared" si="17"/>
        <v>0</v>
      </c>
      <c r="M92" s="24" t="s">
        <v>138</v>
      </c>
      <c r="N92" s="24"/>
      <c r="O92" s="33"/>
      <c r="Q92" s="32">
        <f t="shared" si="19"/>
        <v>0</v>
      </c>
      <c r="R92" s="37"/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f t="shared" si="20"/>
        <v>0</v>
      </c>
      <c r="Z92" t="str">
        <f t="shared" si="21"/>
        <v>0-15</v>
      </c>
      <c r="AA92" t="str">
        <f>VLOOKUP(B92,[1]ethan!$A$2:$D$152,4)</f>
        <v>regular</v>
      </c>
      <c r="AB92" s="35">
        <f t="shared" si="15"/>
        <v>0</v>
      </c>
      <c r="AC92" s="32">
        <v>0</v>
      </c>
      <c r="AD92" s="32">
        <v>0</v>
      </c>
      <c r="AG92">
        <f t="shared" si="22"/>
        <v>0</v>
      </c>
      <c r="AH92">
        <f t="shared" si="16"/>
        <v>0</v>
      </c>
    </row>
    <row r="93" spans="1:34" x14ac:dyDescent="0.25">
      <c r="A93" s="14">
        <f t="shared" si="10"/>
        <v>41683</v>
      </c>
      <c r="B93" s="3">
        <v>41683</v>
      </c>
      <c r="C93" s="24">
        <v>0.75</v>
      </c>
      <c r="D93" s="24">
        <v>0.77083333333333337</v>
      </c>
      <c r="E93" s="25">
        <f t="shared" si="11"/>
        <v>2.083333333333337E-2</v>
      </c>
      <c r="F93">
        <v>38</v>
      </c>
      <c r="G93">
        <v>10</v>
      </c>
      <c r="H93" t="s">
        <v>105</v>
      </c>
      <c r="I93">
        <v>2</v>
      </c>
      <c r="J93">
        <f t="shared" si="13"/>
        <v>2</v>
      </c>
      <c r="K93" t="str">
        <f t="shared" si="14"/>
        <v>medium</v>
      </c>
      <c r="L93">
        <f t="shared" si="17"/>
        <v>1</v>
      </c>
      <c r="M93" s="24">
        <v>0.75694444444444453</v>
      </c>
      <c r="N93" s="24">
        <f t="shared" si="18"/>
        <v>0.7680555555555556</v>
      </c>
      <c r="O93" s="33">
        <v>1.1111111111111112E-2</v>
      </c>
      <c r="P93" s="31">
        <v>36.200000000000003</v>
      </c>
      <c r="Q93" s="32">
        <f t="shared" si="19"/>
        <v>36</v>
      </c>
      <c r="R93" s="37" t="s">
        <v>30</v>
      </c>
      <c r="S93" s="35">
        <v>0</v>
      </c>
      <c r="T93" s="35">
        <v>0</v>
      </c>
      <c r="U93" s="35">
        <v>0</v>
      </c>
      <c r="V93" s="35">
        <v>1</v>
      </c>
      <c r="W93" s="35">
        <v>0</v>
      </c>
      <c r="X93" s="35">
        <v>0</v>
      </c>
      <c r="Y93" s="35">
        <f t="shared" si="20"/>
        <v>1</v>
      </c>
      <c r="Z93" t="str">
        <f t="shared" si="21"/>
        <v>15-45</v>
      </c>
      <c r="AA93" t="str">
        <f>VLOOKUP(B93,[1]ethan!$A$2:$D$152,4)</f>
        <v>incident</v>
      </c>
      <c r="AB93" s="35">
        <f t="shared" si="15"/>
        <v>16</v>
      </c>
      <c r="AC93" s="35">
        <v>0</v>
      </c>
      <c r="AD93" s="35">
        <v>0</v>
      </c>
      <c r="AG93">
        <f t="shared" si="22"/>
        <v>16</v>
      </c>
      <c r="AH93">
        <f t="shared" si="16"/>
        <v>1.1111111111111112E-2</v>
      </c>
    </row>
    <row r="94" spans="1:34" x14ac:dyDescent="0.25">
      <c r="A94" s="14">
        <f t="shared" si="10"/>
        <v>41684</v>
      </c>
      <c r="B94" s="3">
        <v>41684</v>
      </c>
      <c r="C94" s="24"/>
      <c r="D94" s="24"/>
      <c r="E94" s="25"/>
      <c r="J94">
        <f t="shared" si="13"/>
        <v>2</v>
      </c>
      <c r="K94" t="str">
        <f t="shared" si="14"/>
        <v>medium</v>
      </c>
      <c r="L94">
        <f t="shared" si="17"/>
        <v>1</v>
      </c>
      <c r="M94" s="24">
        <v>0.74444444444444446</v>
      </c>
      <c r="N94" s="24">
        <f t="shared" si="18"/>
        <v>0.76111111111111118</v>
      </c>
      <c r="O94" s="33">
        <v>1.6666666666666666E-2</v>
      </c>
      <c r="P94" s="31">
        <v>30.1</v>
      </c>
      <c r="Q94" s="32">
        <f t="shared" si="19"/>
        <v>30</v>
      </c>
      <c r="R94" s="37" t="s">
        <v>30</v>
      </c>
      <c r="S94" s="35">
        <v>0</v>
      </c>
      <c r="T94" s="35">
        <v>0</v>
      </c>
      <c r="U94" s="35">
        <v>0</v>
      </c>
      <c r="V94" s="35">
        <v>1</v>
      </c>
      <c r="W94" s="35">
        <v>0</v>
      </c>
      <c r="X94" s="35">
        <v>0</v>
      </c>
      <c r="Y94" s="35">
        <f t="shared" si="20"/>
        <v>1</v>
      </c>
      <c r="Z94" t="str">
        <f t="shared" si="21"/>
        <v>15-45</v>
      </c>
      <c r="AA94" t="str">
        <f>VLOOKUP(B94,[1]ethan!$A$2:$D$152,4)</f>
        <v>incident</v>
      </c>
      <c r="AB94" s="35">
        <f t="shared" si="15"/>
        <v>24</v>
      </c>
      <c r="AC94" s="32">
        <v>0</v>
      </c>
      <c r="AD94" s="32">
        <v>0</v>
      </c>
      <c r="AG94">
        <f t="shared" si="22"/>
        <v>24</v>
      </c>
      <c r="AH94">
        <f t="shared" si="16"/>
        <v>1.6666666666666666E-2</v>
      </c>
    </row>
    <row r="95" spans="1:34" x14ac:dyDescent="0.25">
      <c r="A95" s="14"/>
      <c r="B95" s="3">
        <v>41684</v>
      </c>
      <c r="C95" s="24"/>
      <c r="D95" s="24"/>
      <c r="E95" s="25"/>
      <c r="J95">
        <f t="shared" si="13"/>
        <v>2</v>
      </c>
      <c r="K95" t="str">
        <f t="shared" si="14"/>
        <v>medium</v>
      </c>
      <c r="L95">
        <f t="shared" si="17"/>
        <v>1</v>
      </c>
      <c r="M95" s="24">
        <v>0.73263888888888884</v>
      </c>
      <c r="N95" s="24">
        <f t="shared" si="18"/>
        <v>0.82777777777777772</v>
      </c>
      <c r="O95" s="33">
        <v>9.5138888888888884E-2</v>
      </c>
      <c r="P95" s="31">
        <v>26.3</v>
      </c>
      <c r="Q95" s="32">
        <f t="shared" si="19"/>
        <v>26</v>
      </c>
      <c r="R95" s="37" t="s">
        <v>167</v>
      </c>
      <c r="S95" s="35">
        <v>0</v>
      </c>
      <c r="T95" s="35">
        <v>1</v>
      </c>
      <c r="U95" s="35">
        <v>1</v>
      </c>
      <c r="V95" s="35">
        <v>0</v>
      </c>
      <c r="W95" s="35">
        <v>0</v>
      </c>
      <c r="X95" s="35">
        <v>0</v>
      </c>
      <c r="Y95" s="35">
        <f t="shared" si="20"/>
        <v>2</v>
      </c>
      <c r="Z95" t="str">
        <f t="shared" si="21"/>
        <v>75+</v>
      </c>
      <c r="AA95" t="str">
        <f>VLOOKUP(B95,[1]ethan!$A$2:$D$152,4)</f>
        <v>incident</v>
      </c>
      <c r="AB95" s="35">
        <f t="shared" si="15"/>
        <v>274</v>
      </c>
      <c r="AC95" s="35">
        <v>0</v>
      </c>
      <c r="AD95" s="35">
        <v>0</v>
      </c>
      <c r="AG95">
        <f t="shared" si="22"/>
        <v>137</v>
      </c>
      <c r="AH95">
        <f t="shared" si="16"/>
        <v>9.5138888888888884E-2</v>
      </c>
    </row>
    <row r="96" spans="1:34" x14ac:dyDescent="0.25">
      <c r="A96" s="14"/>
      <c r="B96" s="3">
        <v>41684</v>
      </c>
      <c r="C96" s="24"/>
      <c r="D96" s="24"/>
      <c r="E96" s="25"/>
      <c r="J96">
        <f t="shared" si="13"/>
        <v>2</v>
      </c>
      <c r="K96" t="str">
        <f t="shared" si="14"/>
        <v>medium</v>
      </c>
      <c r="L96">
        <f t="shared" si="17"/>
        <v>1</v>
      </c>
      <c r="M96" s="24">
        <v>0.66666666666666663</v>
      </c>
      <c r="N96" s="24">
        <f t="shared" si="18"/>
        <v>0.69444444444444442</v>
      </c>
      <c r="O96" s="33">
        <v>2.7777777777777776E-2</v>
      </c>
      <c r="P96" s="31">
        <v>49.8</v>
      </c>
      <c r="Q96" s="32">
        <f t="shared" si="19"/>
        <v>49</v>
      </c>
      <c r="R96" s="37" t="s">
        <v>129</v>
      </c>
      <c r="S96" s="35">
        <v>0</v>
      </c>
      <c r="T96" s="35">
        <v>0</v>
      </c>
      <c r="U96" s="35">
        <v>1</v>
      </c>
      <c r="V96" s="35">
        <v>0</v>
      </c>
      <c r="W96" s="35">
        <v>0</v>
      </c>
      <c r="X96" s="35">
        <v>0</v>
      </c>
      <c r="Y96" s="35">
        <f t="shared" si="20"/>
        <v>1</v>
      </c>
      <c r="Z96" t="str">
        <f t="shared" si="21"/>
        <v>15-45</v>
      </c>
      <c r="AA96" t="str">
        <f>VLOOKUP(B96,[1]ethan!$A$2:$D$152,4)</f>
        <v>incident</v>
      </c>
      <c r="AB96" s="35">
        <f t="shared" si="15"/>
        <v>40</v>
      </c>
      <c r="AC96" s="32">
        <v>0</v>
      </c>
      <c r="AD96" s="32">
        <v>0</v>
      </c>
      <c r="AG96">
        <f t="shared" si="22"/>
        <v>40</v>
      </c>
      <c r="AH96">
        <f t="shared" si="16"/>
        <v>2.7777777777777776E-2</v>
      </c>
    </row>
    <row r="97" spans="1:34" x14ac:dyDescent="0.25">
      <c r="B97" s="3">
        <v>41684</v>
      </c>
      <c r="J97">
        <f t="shared" si="13"/>
        <v>2</v>
      </c>
      <c r="K97" t="str">
        <f t="shared" si="14"/>
        <v>medium</v>
      </c>
      <c r="L97">
        <f t="shared" si="17"/>
        <v>1</v>
      </c>
      <c r="M97" s="24">
        <v>0.66041666666666665</v>
      </c>
      <c r="N97" s="24">
        <f t="shared" si="18"/>
        <v>0.70972222222222225</v>
      </c>
      <c r="O97" s="33">
        <v>4.9305555555555554E-2</v>
      </c>
      <c r="P97" s="31">
        <v>28.2</v>
      </c>
      <c r="Q97" s="32">
        <f t="shared" si="19"/>
        <v>28</v>
      </c>
      <c r="R97" s="37" t="s">
        <v>14</v>
      </c>
      <c r="S97" s="35">
        <v>0</v>
      </c>
      <c r="T97" s="35">
        <v>1</v>
      </c>
      <c r="U97" s="35">
        <v>0</v>
      </c>
      <c r="V97" s="35">
        <v>0</v>
      </c>
      <c r="W97" s="35">
        <v>0</v>
      </c>
      <c r="X97" s="35">
        <v>0</v>
      </c>
      <c r="Y97" s="35">
        <f t="shared" si="20"/>
        <v>1</v>
      </c>
      <c r="Z97" t="str">
        <f t="shared" si="21"/>
        <v>45-75</v>
      </c>
      <c r="AA97" t="str">
        <f>VLOOKUP(B97,[1]ethan!$A$2:$D$152,4)</f>
        <v>incident</v>
      </c>
      <c r="AB97" s="35">
        <f t="shared" si="15"/>
        <v>71</v>
      </c>
      <c r="AC97" s="35">
        <v>0</v>
      </c>
      <c r="AD97" s="35">
        <v>0</v>
      </c>
      <c r="AG97">
        <f t="shared" si="22"/>
        <v>71</v>
      </c>
      <c r="AH97">
        <f t="shared" si="16"/>
        <v>4.9305555555555554E-2</v>
      </c>
    </row>
    <row r="98" spans="1:34" x14ac:dyDescent="0.25">
      <c r="B98" s="3">
        <v>41684</v>
      </c>
      <c r="J98">
        <f t="shared" si="13"/>
        <v>2</v>
      </c>
      <c r="K98" t="str">
        <f t="shared" si="14"/>
        <v>medium</v>
      </c>
      <c r="L98">
        <f t="shared" si="17"/>
        <v>1</v>
      </c>
      <c r="M98" s="24">
        <v>0.87777777777777777</v>
      </c>
      <c r="N98" s="24">
        <f t="shared" si="18"/>
        <v>0.91319444444444442</v>
      </c>
      <c r="O98" s="33">
        <v>3.5416666666666666E-2</v>
      </c>
      <c r="P98" s="31">
        <v>34.200000000000003</v>
      </c>
      <c r="Q98" s="32">
        <f t="shared" si="19"/>
        <v>34</v>
      </c>
      <c r="R98" s="37" t="s">
        <v>136</v>
      </c>
      <c r="S98" s="35">
        <v>0</v>
      </c>
      <c r="T98" s="35">
        <v>0</v>
      </c>
      <c r="U98" s="35">
        <v>1</v>
      </c>
      <c r="V98" s="35">
        <v>1</v>
      </c>
      <c r="W98" s="35">
        <v>0</v>
      </c>
      <c r="X98" s="35">
        <v>0</v>
      </c>
      <c r="Y98" s="35">
        <f t="shared" si="20"/>
        <v>2</v>
      </c>
      <c r="Z98" t="str">
        <f t="shared" si="21"/>
        <v>45-75</v>
      </c>
      <c r="AA98" t="str">
        <f>VLOOKUP(B98,[1]ethan!$A$2:$D$152,4)</f>
        <v>incident</v>
      </c>
      <c r="AB98" s="35">
        <f t="shared" si="15"/>
        <v>102</v>
      </c>
      <c r="AC98" s="32">
        <v>0</v>
      </c>
      <c r="AD98" s="32">
        <v>0</v>
      </c>
      <c r="AG98">
        <f t="shared" si="22"/>
        <v>51</v>
      </c>
      <c r="AH98">
        <f t="shared" si="16"/>
        <v>3.5416666666666666E-2</v>
      </c>
    </row>
    <row r="99" spans="1:34" x14ac:dyDescent="0.25">
      <c r="B99" s="3">
        <v>41684</v>
      </c>
      <c r="J99">
        <f t="shared" si="13"/>
        <v>2</v>
      </c>
      <c r="K99" t="str">
        <f t="shared" si="14"/>
        <v>medium</v>
      </c>
      <c r="L99">
        <f t="shared" si="17"/>
        <v>1</v>
      </c>
      <c r="M99" s="24">
        <v>0.43402777777777773</v>
      </c>
      <c r="N99" s="24">
        <f t="shared" si="18"/>
        <v>0.51597222222222217</v>
      </c>
      <c r="O99" s="33">
        <v>8.1944444444444445E-2</v>
      </c>
      <c r="P99" s="31">
        <v>37.9</v>
      </c>
      <c r="Q99" s="32">
        <f t="shared" si="19"/>
        <v>37</v>
      </c>
      <c r="R99" s="37" t="s">
        <v>14</v>
      </c>
      <c r="S99" s="35">
        <v>0</v>
      </c>
      <c r="T99" s="35">
        <v>1</v>
      </c>
      <c r="U99" s="35">
        <v>0</v>
      </c>
      <c r="V99" s="35">
        <v>0</v>
      </c>
      <c r="W99" s="35">
        <v>0</v>
      </c>
      <c r="X99" s="35">
        <v>0</v>
      </c>
      <c r="Y99" s="35">
        <f t="shared" si="20"/>
        <v>1</v>
      </c>
      <c r="Z99" t="str">
        <f t="shared" si="21"/>
        <v>75+</v>
      </c>
      <c r="AA99" t="str">
        <f>VLOOKUP(B99,[1]ethan!$A$2:$D$152,4)</f>
        <v>incident</v>
      </c>
      <c r="AB99" s="35">
        <f t="shared" si="15"/>
        <v>118</v>
      </c>
      <c r="AC99" s="35">
        <v>0</v>
      </c>
      <c r="AD99" s="35">
        <v>0</v>
      </c>
      <c r="AG99">
        <f t="shared" si="22"/>
        <v>118</v>
      </c>
      <c r="AH99">
        <f t="shared" ref="AH99:AH130" si="23">TIMEVALUE(TEXT(O99,"h:mm"))</f>
        <v>8.1944444444444445E-2</v>
      </c>
    </row>
    <row r="100" spans="1:34" x14ac:dyDescent="0.25">
      <c r="A100" s="14">
        <f>B100</f>
        <v>41687</v>
      </c>
      <c r="B100" s="3">
        <v>41687</v>
      </c>
      <c r="C100" s="24"/>
      <c r="D100" s="24"/>
      <c r="E100" s="25"/>
      <c r="J100">
        <f t="shared" si="13"/>
        <v>2</v>
      </c>
      <c r="K100" t="str">
        <f t="shared" si="14"/>
        <v>medium</v>
      </c>
      <c r="L100">
        <f t="shared" si="17"/>
        <v>1</v>
      </c>
      <c r="M100" s="24">
        <v>6.1805555555555558E-2</v>
      </c>
      <c r="N100" s="24">
        <f t="shared" si="18"/>
        <v>0.25972222222222219</v>
      </c>
      <c r="O100" s="33">
        <v>0.19791666666666666</v>
      </c>
      <c r="P100" s="31">
        <v>24</v>
      </c>
      <c r="Q100" s="32">
        <f t="shared" si="19"/>
        <v>24</v>
      </c>
      <c r="R100" s="37" t="s">
        <v>30</v>
      </c>
      <c r="S100" s="35">
        <v>0</v>
      </c>
      <c r="T100" s="35">
        <v>0</v>
      </c>
      <c r="U100" s="35">
        <v>1</v>
      </c>
      <c r="V100" s="35">
        <v>1</v>
      </c>
      <c r="W100" s="35">
        <v>0</v>
      </c>
      <c r="X100" s="35">
        <v>0</v>
      </c>
      <c r="Y100" s="35">
        <f t="shared" si="20"/>
        <v>2</v>
      </c>
      <c r="Z100" t="str">
        <f t="shared" si="21"/>
        <v>75+</v>
      </c>
      <c r="AA100" t="str">
        <f>VLOOKUP(B100,[1]ethan!$A$2:$D$152,4)</f>
        <v>holiday</v>
      </c>
      <c r="AB100" s="35">
        <f t="shared" si="15"/>
        <v>570</v>
      </c>
      <c r="AC100" s="32">
        <v>0</v>
      </c>
      <c r="AD100" s="32">
        <v>0</v>
      </c>
      <c r="AG100">
        <f t="shared" si="22"/>
        <v>285</v>
      </c>
      <c r="AH100">
        <f t="shared" si="23"/>
        <v>0.19791666666666666</v>
      </c>
    </row>
    <row r="101" spans="1:34" x14ac:dyDescent="0.25">
      <c r="A101" s="14"/>
      <c r="B101" s="3">
        <v>41687</v>
      </c>
      <c r="C101" s="24"/>
      <c r="D101" s="24"/>
      <c r="E101" s="25"/>
      <c r="J101">
        <f t="shared" si="13"/>
        <v>2</v>
      </c>
      <c r="K101" t="str">
        <f t="shared" si="14"/>
        <v>medium</v>
      </c>
      <c r="L101">
        <f t="shared" si="17"/>
        <v>1</v>
      </c>
      <c r="M101" s="24">
        <v>0.28958333333333336</v>
      </c>
      <c r="N101" s="24">
        <f t="shared" si="18"/>
        <v>0.31111111111111112</v>
      </c>
      <c r="O101" s="33">
        <v>2.1527777777777781E-2</v>
      </c>
      <c r="P101" s="31">
        <v>30</v>
      </c>
      <c r="Q101" s="32">
        <f t="shared" si="19"/>
        <v>30</v>
      </c>
      <c r="R101" s="37" t="s">
        <v>132</v>
      </c>
      <c r="S101" s="35">
        <v>1</v>
      </c>
      <c r="T101" s="35">
        <v>1</v>
      </c>
      <c r="U101" s="35">
        <v>0</v>
      </c>
      <c r="V101" s="35">
        <v>0</v>
      </c>
      <c r="W101" s="35">
        <v>0</v>
      </c>
      <c r="X101" s="35">
        <v>0</v>
      </c>
      <c r="Y101" s="35">
        <f t="shared" si="20"/>
        <v>2</v>
      </c>
      <c r="Z101" t="str">
        <f t="shared" si="21"/>
        <v>15-45</v>
      </c>
      <c r="AA101" t="str">
        <f>VLOOKUP(B101,[1]ethan!$A$2:$D$152,4)</f>
        <v>holiday</v>
      </c>
      <c r="AB101" s="35">
        <f t="shared" si="15"/>
        <v>62</v>
      </c>
      <c r="AC101" s="35">
        <v>0</v>
      </c>
      <c r="AD101" s="35">
        <v>0</v>
      </c>
      <c r="AG101">
        <f t="shared" si="22"/>
        <v>31</v>
      </c>
      <c r="AH101">
        <f t="shared" si="23"/>
        <v>2.1527777777777781E-2</v>
      </c>
    </row>
    <row r="102" spans="1:34" x14ac:dyDescent="0.25">
      <c r="A102" s="14"/>
      <c r="B102" s="3">
        <v>41687</v>
      </c>
      <c r="C102" s="24"/>
      <c r="D102" s="24"/>
      <c r="E102" s="25"/>
      <c r="J102">
        <f t="shared" si="13"/>
        <v>2</v>
      </c>
      <c r="K102" t="str">
        <f t="shared" si="14"/>
        <v>medium</v>
      </c>
      <c r="L102">
        <f t="shared" si="17"/>
        <v>1</v>
      </c>
      <c r="M102" s="24">
        <v>0.52361111111111114</v>
      </c>
      <c r="N102" s="24">
        <f t="shared" si="18"/>
        <v>0.53819444444444442</v>
      </c>
      <c r="O102" s="33">
        <v>1.4583333333333332E-2</v>
      </c>
      <c r="P102" s="31">
        <v>14.2</v>
      </c>
      <c r="Q102" s="32">
        <f t="shared" si="19"/>
        <v>14</v>
      </c>
      <c r="R102" s="37" t="s">
        <v>14</v>
      </c>
      <c r="S102" s="35">
        <v>0</v>
      </c>
      <c r="T102" s="35">
        <v>1</v>
      </c>
      <c r="U102" s="35">
        <v>0</v>
      </c>
      <c r="V102" s="35">
        <v>0</v>
      </c>
      <c r="W102" s="35">
        <v>0</v>
      </c>
      <c r="X102" s="35">
        <v>0</v>
      </c>
      <c r="Y102" s="35">
        <f t="shared" si="20"/>
        <v>1</v>
      </c>
      <c r="Z102" t="str">
        <f t="shared" si="21"/>
        <v>15-45</v>
      </c>
      <c r="AA102" t="str">
        <f>VLOOKUP(B102,[1]ethan!$A$2:$D$152,4)</f>
        <v>holiday</v>
      </c>
      <c r="AB102" s="35">
        <f t="shared" si="15"/>
        <v>21</v>
      </c>
      <c r="AC102" s="32">
        <v>0</v>
      </c>
      <c r="AD102" s="32">
        <v>0</v>
      </c>
      <c r="AG102">
        <f t="shared" si="22"/>
        <v>21</v>
      </c>
      <c r="AH102">
        <f t="shared" si="23"/>
        <v>1.4583333333333332E-2</v>
      </c>
    </row>
    <row r="103" spans="1:34" x14ac:dyDescent="0.25">
      <c r="A103" s="14">
        <f>B103</f>
        <v>41688</v>
      </c>
      <c r="B103" s="3">
        <v>41688</v>
      </c>
      <c r="C103" s="24"/>
      <c r="D103" s="24"/>
      <c r="E103" s="25"/>
      <c r="J103">
        <f t="shared" si="13"/>
        <v>3</v>
      </c>
      <c r="K103" t="str">
        <f t="shared" si="14"/>
        <v>major</v>
      </c>
      <c r="L103">
        <f t="shared" si="17"/>
        <v>1</v>
      </c>
      <c r="M103" s="24">
        <v>0.6</v>
      </c>
      <c r="N103" s="24">
        <f t="shared" si="18"/>
        <v>0.62847222222222221</v>
      </c>
      <c r="O103" s="33">
        <v>2.8472222222222222E-2</v>
      </c>
      <c r="P103" s="31">
        <v>29.8</v>
      </c>
      <c r="Q103" s="32">
        <f t="shared" si="19"/>
        <v>29</v>
      </c>
      <c r="R103" s="37" t="s">
        <v>168</v>
      </c>
      <c r="S103" s="35">
        <v>1</v>
      </c>
      <c r="T103" s="35">
        <v>1</v>
      </c>
      <c r="U103" s="35">
        <v>1</v>
      </c>
      <c r="V103" s="35">
        <v>1</v>
      </c>
      <c r="W103" s="35">
        <v>0</v>
      </c>
      <c r="X103" s="35">
        <v>0</v>
      </c>
      <c r="Y103" s="35">
        <f t="shared" si="20"/>
        <v>4</v>
      </c>
      <c r="Z103" t="str">
        <f t="shared" si="21"/>
        <v>15-45</v>
      </c>
      <c r="AA103" t="str">
        <f>VLOOKUP(B103,[1]ethan!$A$2:$D$152,4)</f>
        <v>incident</v>
      </c>
      <c r="AB103" s="35">
        <f t="shared" si="15"/>
        <v>164</v>
      </c>
      <c r="AC103" s="35">
        <v>0</v>
      </c>
      <c r="AD103" s="35">
        <v>0</v>
      </c>
      <c r="AG103">
        <f t="shared" si="22"/>
        <v>41</v>
      </c>
      <c r="AH103">
        <f t="shared" si="23"/>
        <v>2.8472222222222222E-2</v>
      </c>
    </row>
    <row r="104" spans="1:34" x14ac:dyDescent="0.25">
      <c r="A104" s="14">
        <f>B104</f>
        <v>41689</v>
      </c>
      <c r="B104" s="3">
        <v>41689</v>
      </c>
      <c r="C104" s="24"/>
      <c r="D104" s="24"/>
      <c r="E104" s="25"/>
      <c r="J104">
        <f t="shared" si="13"/>
        <v>2</v>
      </c>
      <c r="K104" t="str">
        <f t="shared" si="14"/>
        <v>medium</v>
      </c>
      <c r="L104">
        <f t="shared" si="17"/>
        <v>1</v>
      </c>
      <c r="M104" s="24">
        <v>0.35625000000000001</v>
      </c>
      <c r="N104" s="24">
        <f t="shared" si="18"/>
        <v>0.39097222222222222</v>
      </c>
      <c r="O104" s="33">
        <v>3.4722222222222224E-2</v>
      </c>
      <c r="P104" s="31">
        <v>32</v>
      </c>
      <c r="Q104" s="32">
        <f t="shared" si="19"/>
        <v>32</v>
      </c>
      <c r="R104" s="37" t="s">
        <v>23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f t="shared" si="20"/>
        <v>0</v>
      </c>
      <c r="Z104" t="str">
        <f t="shared" si="21"/>
        <v>45-75</v>
      </c>
      <c r="AA104" t="str">
        <f>VLOOKUP(B104,[1]ethan!$A$2:$D$152,4)</f>
        <v>regular</v>
      </c>
      <c r="AB104" s="35">
        <f t="shared" si="15"/>
        <v>0</v>
      </c>
      <c r="AC104" s="32">
        <v>1</v>
      </c>
      <c r="AD104" s="32">
        <v>0</v>
      </c>
      <c r="AG104">
        <f t="shared" si="22"/>
        <v>50</v>
      </c>
      <c r="AH104">
        <f t="shared" si="23"/>
        <v>3.4722222222222224E-2</v>
      </c>
    </row>
    <row r="105" spans="1:34" x14ac:dyDescent="0.25">
      <c r="A105" s="14">
        <f t="shared" si="10"/>
        <v>41690</v>
      </c>
      <c r="B105" s="3">
        <v>41690</v>
      </c>
      <c r="C105" s="24">
        <v>0.66666666666666663</v>
      </c>
      <c r="D105" s="24">
        <v>0.70833333333333337</v>
      </c>
      <c r="E105" s="25">
        <f t="shared" si="11"/>
        <v>4.1666666666666741E-2</v>
      </c>
      <c r="F105">
        <v>35</v>
      </c>
      <c r="G105">
        <v>9</v>
      </c>
      <c r="H105" t="s">
        <v>163</v>
      </c>
      <c r="I105">
        <v>3</v>
      </c>
      <c r="J105">
        <f t="shared" si="13"/>
        <v>1</v>
      </c>
      <c r="K105" t="str">
        <f t="shared" si="14"/>
        <v>major</v>
      </c>
      <c r="L105">
        <f t="shared" si="17"/>
        <v>0</v>
      </c>
      <c r="M105" s="24" t="s">
        <v>151</v>
      </c>
      <c r="N105" s="24"/>
      <c r="O105" s="33"/>
      <c r="Q105" s="32">
        <f t="shared" si="19"/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f t="shared" si="20"/>
        <v>0</v>
      </c>
      <c r="Z105" t="str">
        <f t="shared" si="21"/>
        <v>0-15</v>
      </c>
      <c r="AA105" t="str">
        <f>VLOOKUP(B105,[1]ethan!$A$2:$D$152,4)</f>
        <v>incident</v>
      </c>
      <c r="AB105" s="35">
        <f t="shared" si="15"/>
        <v>0</v>
      </c>
      <c r="AC105" s="35">
        <v>0</v>
      </c>
      <c r="AD105" s="35">
        <v>0</v>
      </c>
      <c r="AG105">
        <f t="shared" si="22"/>
        <v>0</v>
      </c>
      <c r="AH105">
        <f t="shared" si="23"/>
        <v>0</v>
      </c>
    </row>
    <row r="106" spans="1:34" x14ac:dyDescent="0.25">
      <c r="A106" s="14"/>
      <c r="B106" s="3">
        <v>41690</v>
      </c>
      <c r="C106" s="24"/>
      <c r="D106" s="24"/>
      <c r="E106" s="25"/>
      <c r="J106">
        <f t="shared" si="13"/>
        <v>2</v>
      </c>
      <c r="K106" t="str">
        <f t="shared" si="14"/>
        <v>medium</v>
      </c>
      <c r="L106">
        <f t="shared" si="17"/>
        <v>1</v>
      </c>
      <c r="M106" s="24">
        <v>0.30694444444444441</v>
      </c>
      <c r="N106" s="24">
        <f t="shared" si="18"/>
        <v>0.36319444444444443</v>
      </c>
      <c r="O106" s="33">
        <v>5.6250000000000001E-2</v>
      </c>
      <c r="P106" s="31">
        <v>4.9000000000000004</v>
      </c>
      <c r="Q106" s="32">
        <f t="shared" si="19"/>
        <v>4</v>
      </c>
      <c r="R106" s="37" t="s">
        <v>169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f t="shared" si="20"/>
        <v>0</v>
      </c>
      <c r="Z106" t="str">
        <f t="shared" si="21"/>
        <v>75+</v>
      </c>
      <c r="AA106" t="str">
        <f>VLOOKUP(B106,[1]ethan!$A$2:$D$152,4)</f>
        <v>incident</v>
      </c>
      <c r="AB106" s="35">
        <f t="shared" si="15"/>
        <v>0</v>
      </c>
      <c r="AC106" s="32">
        <v>0</v>
      </c>
      <c r="AD106" s="32">
        <v>1</v>
      </c>
      <c r="AG106">
        <f t="shared" si="22"/>
        <v>81</v>
      </c>
      <c r="AH106">
        <f t="shared" si="23"/>
        <v>5.6250000000000001E-2</v>
      </c>
    </row>
    <row r="107" spans="1:34" x14ac:dyDescent="0.25">
      <c r="A107" s="14"/>
      <c r="B107" s="3">
        <v>41690</v>
      </c>
      <c r="C107" s="24"/>
      <c r="D107" s="24"/>
      <c r="E107" s="25"/>
      <c r="J107">
        <f t="shared" si="13"/>
        <v>2</v>
      </c>
      <c r="K107" t="str">
        <f t="shared" si="14"/>
        <v>medium</v>
      </c>
      <c r="L107">
        <f t="shared" si="17"/>
        <v>1</v>
      </c>
      <c r="M107" s="24">
        <v>0.72291666666666676</v>
      </c>
      <c r="N107" s="24">
        <f t="shared" si="18"/>
        <v>0.77361111111111125</v>
      </c>
      <c r="O107" s="33">
        <v>5.0694444444444438E-2</v>
      </c>
      <c r="P107" s="31">
        <v>33.200000000000003</v>
      </c>
      <c r="Q107" s="32">
        <f t="shared" si="19"/>
        <v>33</v>
      </c>
      <c r="R107" s="37" t="s">
        <v>17</v>
      </c>
      <c r="S107" s="35">
        <v>0</v>
      </c>
      <c r="T107" s="35">
        <v>0</v>
      </c>
      <c r="U107" s="35">
        <v>0</v>
      </c>
      <c r="V107" s="35">
        <v>0</v>
      </c>
      <c r="W107" s="35">
        <v>1</v>
      </c>
      <c r="X107" s="35">
        <v>0</v>
      </c>
      <c r="Y107" s="35">
        <f t="shared" si="20"/>
        <v>1</v>
      </c>
      <c r="Z107" t="str">
        <f t="shared" si="21"/>
        <v>45-75</v>
      </c>
      <c r="AA107" t="str">
        <f>VLOOKUP(B107,[1]ethan!$A$2:$D$152,4)</f>
        <v>incident</v>
      </c>
      <c r="AB107" s="35">
        <f t="shared" si="15"/>
        <v>73</v>
      </c>
      <c r="AC107" s="35">
        <v>0</v>
      </c>
      <c r="AD107" s="35">
        <v>0</v>
      </c>
      <c r="AE107" t="s">
        <v>170</v>
      </c>
      <c r="AG107">
        <f t="shared" si="22"/>
        <v>73</v>
      </c>
      <c r="AH107">
        <f t="shared" si="23"/>
        <v>5.0694444444444452E-2</v>
      </c>
    </row>
    <row r="108" spans="1:34" x14ac:dyDescent="0.25">
      <c r="B108" s="3">
        <v>41690</v>
      </c>
      <c r="J108">
        <f t="shared" si="13"/>
        <v>1</v>
      </c>
      <c r="K108" t="str">
        <f t="shared" si="14"/>
        <v>minor</v>
      </c>
      <c r="L108">
        <f t="shared" si="17"/>
        <v>1</v>
      </c>
      <c r="M108" s="24">
        <v>0.75138888888888899</v>
      </c>
      <c r="N108" s="24">
        <f t="shared" si="18"/>
        <v>0.76805555555555571</v>
      </c>
      <c r="O108" s="33">
        <v>1.6666666666666666E-2</v>
      </c>
      <c r="P108" s="31">
        <v>41.5</v>
      </c>
      <c r="Q108" s="32">
        <f t="shared" si="19"/>
        <v>41</v>
      </c>
      <c r="R108" s="37" t="s">
        <v>23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f t="shared" si="20"/>
        <v>0</v>
      </c>
      <c r="Z108" t="str">
        <f t="shared" si="21"/>
        <v>15-45</v>
      </c>
      <c r="AA108" t="str">
        <f>VLOOKUP(B108,[1]ethan!$A$2:$D$152,4)</f>
        <v>incident</v>
      </c>
      <c r="AB108" s="35">
        <f t="shared" si="15"/>
        <v>0</v>
      </c>
      <c r="AC108" s="32">
        <v>1</v>
      </c>
      <c r="AD108" s="32">
        <v>0</v>
      </c>
      <c r="AG108">
        <f t="shared" si="22"/>
        <v>24</v>
      </c>
      <c r="AH108">
        <f t="shared" si="23"/>
        <v>1.6666666666666666E-2</v>
      </c>
    </row>
    <row r="109" spans="1:34" x14ac:dyDescent="0.25">
      <c r="A109" s="14">
        <f t="shared" si="10"/>
        <v>41691</v>
      </c>
      <c r="B109" s="3">
        <v>41691</v>
      </c>
      <c r="C109" s="24">
        <v>0.78125</v>
      </c>
      <c r="D109" s="24">
        <v>0.79166666666666663</v>
      </c>
      <c r="E109" s="25">
        <f t="shared" si="11"/>
        <v>1.041666666666663E-2</v>
      </c>
      <c r="F109">
        <v>43</v>
      </c>
      <c r="G109">
        <v>7</v>
      </c>
      <c r="H109" t="s">
        <v>171</v>
      </c>
      <c r="I109">
        <v>1</v>
      </c>
      <c r="J109">
        <f t="shared" si="13"/>
        <v>1</v>
      </c>
      <c r="K109" t="str">
        <f t="shared" si="14"/>
        <v>minor</v>
      </c>
      <c r="L109">
        <f t="shared" si="17"/>
        <v>0</v>
      </c>
      <c r="M109" s="25" t="s">
        <v>151</v>
      </c>
      <c r="N109" s="24"/>
      <c r="O109" s="33">
        <v>0</v>
      </c>
      <c r="Q109" s="32">
        <f t="shared" si="19"/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f t="shared" si="20"/>
        <v>0</v>
      </c>
      <c r="Z109" t="str">
        <f t="shared" si="21"/>
        <v>0-15</v>
      </c>
      <c r="AA109" t="str">
        <f>VLOOKUP(B109,[1]ethan!$A$2:$D$152,4)</f>
        <v>incident</v>
      </c>
      <c r="AB109" s="35">
        <f t="shared" si="15"/>
        <v>0</v>
      </c>
      <c r="AC109" s="35">
        <v>0</v>
      </c>
      <c r="AD109" s="35">
        <v>0</v>
      </c>
      <c r="AG109">
        <f t="shared" si="22"/>
        <v>0</v>
      </c>
      <c r="AH109">
        <f t="shared" si="23"/>
        <v>0</v>
      </c>
    </row>
    <row r="110" spans="1:34" x14ac:dyDescent="0.25">
      <c r="A110" s="14"/>
      <c r="B110" s="3">
        <v>41691</v>
      </c>
      <c r="C110" s="24"/>
      <c r="D110" s="24"/>
      <c r="E110" s="25"/>
      <c r="J110">
        <f t="shared" si="13"/>
        <v>2</v>
      </c>
      <c r="K110" t="str">
        <f t="shared" si="14"/>
        <v>medium</v>
      </c>
      <c r="L110">
        <f t="shared" si="17"/>
        <v>1</v>
      </c>
      <c r="M110" s="24">
        <v>0.81527777777777777</v>
      </c>
      <c r="N110" s="24">
        <f t="shared" si="18"/>
        <v>0.91805555555555551</v>
      </c>
      <c r="O110" s="33">
        <v>0.10277777777777779</v>
      </c>
      <c r="P110" s="31">
        <v>41.9</v>
      </c>
      <c r="Q110" s="32">
        <f t="shared" si="19"/>
        <v>41</v>
      </c>
      <c r="R110" s="37" t="s">
        <v>17</v>
      </c>
      <c r="S110" s="35">
        <v>0</v>
      </c>
      <c r="T110" s="35">
        <v>0</v>
      </c>
      <c r="U110" s="35">
        <v>0</v>
      </c>
      <c r="V110" s="35">
        <v>0</v>
      </c>
      <c r="W110" s="35">
        <v>1</v>
      </c>
      <c r="X110" s="35">
        <v>0</v>
      </c>
      <c r="Y110" s="35">
        <f t="shared" si="20"/>
        <v>1</v>
      </c>
      <c r="Z110" t="str">
        <f t="shared" si="21"/>
        <v>75+</v>
      </c>
      <c r="AA110" t="str">
        <f>VLOOKUP(B110,[1]ethan!$A$2:$D$152,4)</f>
        <v>incident</v>
      </c>
      <c r="AB110" s="35">
        <f t="shared" si="15"/>
        <v>148</v>
      </c>
      <c r="AC110" s="32">
        <v>0</v>
      </c>
      <c r="AD110" s="32">
        <v>0</v>
      </c>
      <c r="AG110">
        <f t="shared" si="22"/>
        <v>148</v>
      </c>
      <c r="AH110">
        <f t="shared" si="23"/>
        <v>0.10277777777777779</v>
      </c>
    </row>
    <row r="111" spans="1:34" x14ac:dyDescent="0.25">
      <c r="A111" s="14"/>
      <c r="B111" s="3">
        <v>41691</v>
      </c>
      <c r="C111" s="24"/>
      <c r="D111" s="24"/>
      <c r="E111" s="25"/>
      <c r="J111">
        <f t="shared" si="13"/>
        <v>2</v>
      </c>
      <c r="K111" t="str">
        <f t="shared" si="14"/>
        <v>medium</v>
      </c>
      <c r="L111">
        <f t="shared" si="17"/>
        <v>1</v>
      </c>
      <c r="M111" s="24">
        <v>0.78263888888888899</v>
      </c>
      <c r="N111" s="24">
        <f t="shared" si="18"/>
        <v>0.82638888888888895</v>
      </c>
      <c r="O111" s="33">
        <v>4.3750000000000004E-2</v>
      </c>
      <c r="P111" s="31">
        <v>26.3</v>
      </c>
      <c r="Q111" s="32">
        <f t="shared" si="19"/>
        <v>26</v>
      </c>
      <c r="R111" s="37" t="s">
        <v>14</v>
      </c>
      <c r="S111" s="35">
        <v>0</v>
      </c>
      <c r="T111" s="35">
        <v>1</v>
      </c>
      <c r="U111" s="35">
        <v>0</v>
      </c>
      <c r="V111" s="35">
        <v>0</v>
      </c>
      <c r="W111" s="35">
        <v>0</v>
      </c>
      <c r="X111" s="35">
        <v>0</v>
      </c>
      <c r="Y111" s="35">
        <f t="shared" si="20"/>
        <v>1</v>
      </c>
      <c r="Z111" t="str">
        <f t="shared" si="21"/>
        <v>45-75</v>
      </c>
      <c r="AA111" t="str">
        <f>VLOOKUP(B111,[1]ethan!$A$2:$D$152,4)</f>
        <v>incident</v>
      </c>
      <c r="AB111" s="35">
        <f t="shared" si="15"/>
        <v>63</v>
      </c>
      <c r="AC111" s="35">
        <v>0</v>
      </c>
      <c r="AD111" s="35">
        <v>0</v>
      </c>
      <c r="AG111">
        <f t="shared" si="22"/>
        <v>63</v>
      </c>
      <c r="AH111">
        <f t="shared" si="23"/>
        <v>4.3750000000000004E-2</v>
      </c>
    </row>
    <row r="112" spans="1:34" x14ac:dyDescent="0.25">
      <c r="B112" s="3">
        <v>41691</v>
      </c>
      <c r="J112">
        <f t="shared" si="13"/>
        <v>2</v>
      </c>
      <c r="K112" t="str">
        <f t="shared" si="14"/>
        <v>medium</v>
      </c>
      <c r="L112">
        <f t="shared" si="17"/>
        <v>1</v>
      </c>
      <c r="M112" s="24">
        <v>0.67499999999999993</v>
      </c>
      <c r="N112" s="24">
        <f t="shared" si="18"/>
        <v>0.69374999999999998</v>
      </c>
      <c r="O112" s="33">
        <v>1.8749999999999999E-2</v>
      </c>
      <c r="P112" s="31">
        <v>36.700000000000003</v>
      </c>
      <c r="Q112" s="32">
        <f t="shared" si="19"/>
        <v>36</v>
      </c>
      <c r="R112" s="37" t="s">
        <v>30</v>
      </c>
      <c r="S112" s="35">
        <v>0</v>
      </c>
      <c r="T112" s="35">
        <v>0</v>
      </c>
      <c r="U112" s="35">
        <v>0</v>
      </c>
      <c r="V112" s="35">
        <v>1</v>
      </c>
      <c r="W112" s="35">
        <v>0</v>
      </c>
      <c r="X112" s="35">
        <v>0</v>
      </c>
      <c r="Y112" s="35">
        <f t="shared" si="20"/>
        <v>1</v>
      </c>
      <c r="Z112" t="str">
        <f t="shared" si="21"/>
        <v>15-45</v>
      </c>
      <c r="AA112" t="str">
        <f>VLOOKUP(B112,[1]ethan!$A$2:$D$152,4)</f>
        <v>incident</v>
      </c>
      <c r="AB112" s="35">
        <f t="shared" si="15"/>
        <v>27</v>
      </c>
      <c r="AC112" s="32">
        <v>0</v>
      </c>
      <c r="AD112" s="32">
        <v>0</v>
      </c>
      <c r="AG112">
        <f t="shared" si="22"/>
        <v>27</v>
      </c>
      <c r="AH112">
        <f t="shared" si="23"/>
        <v>1.8749999999999999E-2</v>
      </c>
    </row>
    <row r="113" spans="1:34" x14ac:dyDescent="0.25">
      <c r="B113" s="3">
        <v>41691</v>
      </c>
      <c r="J113">
        <f t="shared" si="13"/>
        <v>2</v>
      </c>
      <c r="K113" t="str">
        <f t="shared" si="14"/>
        <v>medium</v>
      </c>
      <c r="L113">
        <f t="shared" si="17"/>
        <v>1</v>
      </c>
      <c r="M113" s="24">
        <v>0.70694444444444438</v>
      </c>
      <c r="N113" s="24">
        <f t="shared" si="18"/>
        <v>0.75624999999999998</v>
      </c>
      <c r="O113" s="33">
        <v>4.9305555555555554E-2</v>
      </c>
      <c r="P113" s="31">
        <v>22</v>
      </c>
      <c r="Q113" s="32">
        <f t="shared" si="19"/>
        <v>22</v>
      </c>
      <c r="R113" s="37" t="s">
        <v>172</v>
      </c>
      <c r="S113" s="35">
        <v>0</v>
      </c>
      <c r="T113" s="35">
        <v>1</v>
      </c>
      <c r="U113" s="35">
        <v>1</v>
      </c>
      <c r="V113" s="35">
        <v>0</v>
      </c>
      <c r="W113" s="35">
        <v>0</v>
      </c>
      <c r="X113" s="35">
        <v>0</v>
      </c>
      <c r="Y113" s="35">
        <f t="shared" si="20"/>
        <v>2</v>
      </c>
      <c r="Z113" t="str">
        <f t="shared" si="21"/>
        <v>45-75</v>
      </c>
      <c r="AA113" t="str">
        <f>VLOOKUP(B113,[1]ethan!$A$2:$D$152,4)</f>
        <v>incident</v>
      </c>
      <c r="AB113" s="35">
        <f t="shared" si="15"/>
        <v>142</v>
      </c>
      <c r="AC113" s="35">
        <v>0</v>
      </c>
      <c r="AD113" s="35">
        <v>0</v>
      </c>
      <c r="AG113">
        <f t="shared" si="22"/>
        <v>71</v>
      </c>
      <c r="AH113">
        <f t="shared" si="23"/>
        <v>4.9305555555555554E-2</v>
      </c>
    </row>
    <row r="114" spans="1:34" x14ac:dyDescent="0.25">
      <c r="A114" s="14">
        <f t="shared" si="10"/>
        <v>41694</v>
      </c>
      <c r="B114" s="3">
        <v>41694</v>
      </c>
      <c r="C114" s="24">
        <v>0.33333333333333331</v>
      </c>
      <c r="D114" s="24">
        <v>0.39583333333333331</v>
      </c>
      <c r="E114" s="25">
        <f t="shared" si="11"/>
        <v>6.25E-2</v>
      </c>
      <c r="F114">
        <v>36</v>
      </c>
      <c r="G114">
        <v>7</v>
      </c>
      <c r="H114" t="s">
        <v>173</v>
      </c>
      <c r="I114">
        <v>3</v>
      </c>
      <c r="J114">
        <f t="shared" si="13"/>
        <v>2</v>
      </c>
      <c r="K114" t="str">
        <f t="shared" si="14"/>
        <v>major</v>
      </c>
      <c r="L114">
        <f t="shared" si="17"/>
        <v>1</v>
      </c>
      <c r="M114" s="24">
        <v>0.34166666666666662</v>
      </c>
      <c r="N114" s="24">
        <f t="shared" si="18"/>
        <v>0.38888888888888884</v>
      </c>
      <c r="O114" s="33">
        <v>4.7222222222222221E-2</v>
      </c>
      <c r="P114" s="31">
        <v>35.5</v>
      </c>
      <c r="Q114" s="32">
        <f t="shared" si="19"/>
        <v>35</v>
      </c>
      <c r="R114" s="37" t="s">
        <v>174</v>
      </c>
      <c r="S114" s="35">
        <v>1</v>
      </c>
      <c r="T114" s="35">
        <v>1</v>
      </c>
      <c r="U114" s="35">
        <v>1</v>
      </c>
      <c r="V114" s="35">
        <v>0</v>
      </c>
      <c r="W114" s="35">
        <v>0</v>
      </c>
      <c r="X114" s="35">
        <v>0</v>
      </c>
      <c r="Y114" s="35">
        <f t="shared" si="20"/>
        <v>3</v>
      </c>
      <c r="Z114" t="str">
        <f t="shared" si="21"/>
        <v>45-75</v>
      </c>
      <c r="AA114" t="str">
        <f>VLOOKUP(B114,[1]ethan!$A$2:$D$152,4)</f>
        <v>regular</v>
      </c>
      <c r="AB114" s="35">
        <f t="shared" si="15"/>
        <v>204</v>
      </c>
      <c r="AC114" s="32">
        <v>1</v>
      </c>
      <c r="AD114" s="32">
        <v>0</v>
      </c>
      <c r="AG114">
        <f t="shared" si="22"/>
        <v>68</v>
      </c>
      <c r="AH114">
        <f t="shared" si="23"/>
        <v>4.7222222222222221E-2</v>
      </c>
    </row>
    <row r="115" spans="1:34" x14ac:dyDescent="0.25">
      <c r="A115" t="s">
        <v>145</v>
      </c>
      <c r="B115" s="36">
        <v>41695</v>
      </c>
      <c r="J115">
        <f t="shared" si="13"/>
        <v>2</v>
      </c>
      <c r="K115" t="str">
        <f t="shared" si="14"/>
        <v>medium</v>
      </c>
      <c r="L115">
        <f t="shared" si="17"/>
        <v>1</v>
      </c>
      <c r="M115" s="24">
        <v>0.60486111111111118</v>
      </c>
      <c r="N115" s="24">
        <f t="shared" si="18"/>
        <v>0.63194444444444453</v>
      </c>
      <c r="O115" s="33">
        <v>2.7083333333333334E-2</v>
      </c>
      <c r="P115" s="31">
        <v>34.200000000000003</v>
      </c>
      <c r="Q115" s="32">
        <f t="shared" si="19"/>
        <v>34</v>
      </c>
      <c r="R115" s="37" t="s">
        <v>30</v>
      </c>
      <c r="S115" s="35">
        <v>0</v>
      </c>
      <c r="T115" s="35">
        <v>0</v>
      </c>
      <c r="U115" s="35">
        <v>0</v>
      </c>
      <c r="V115" s="35">
        <v>1</v>
      </c>
      <c r="W115" s="35">
        <v>0</v>
      </c>
      <c r="X115" s="35">
        <v>0</v>
      </c>
      <c r="Y115" s="35">
        <f t="shared" si="20"/>
        <v>1</v>
      </c>
      <c r="Z115" t="str">
        <f t="shared" si="21"/>
        <v>15-45</v>
      </c>
      <c r="AA115" t="str">
        <f>VLOOKUP(B115,[1]ethan!$A$2:$D$152,4)</f>
        <v>incident</v>
      </c>
      <c r="AB115" s="35">
        <f t="shared" si="15"/>
        <v>39</v>
      </c>
      <c r="AC115" s="35">
        <v>0</v>
      </c>
      <c r="AD115" s="35">
        <v>0</v>
      </c>
      <c r="AG115">
        <f t="shared" si="22"/>
        <v>39</v>
      </c>
      <c r="AH115">
        <f t="shared" si="23"/>
        <v>2.7083333333333334E-2</v>
      </c>
    </row>
    <row r="116" spans="1:34" x14ac:dyDescent="0.25">
      <c r="B116" s="36">
        <v>41695</v>
      </c>
      <c r="J116">
        <f t="shared" si="13"/>
        <v>2</v>
      </c>
      <c r="K116" t="str">
        <f t="shared" si="14"/>
        <v>medium</v>
      </c>
      <c r="L116">
        <f t="shared" si="17"/>
        <v>1</v>
      </c>
      <c r="M116" s="24">
        <v>0.76041666666666663</v>
      </c>
      <c r="N116" s="24">
        <f t="shared" si="18"/>
        <v>0.7715277777777777</v>
      </c>
      <c r="O116" s="33">
        <v>1.1111111111111112E-2</v>
      </c>
      <c r="P116" s="31">
        <v>29.8</v>
      </c>
      <c r="Q116" s="32">
        <f t="shared" si="19"/>
        <v>29</v>
      </c>
      <c r="R116" s="37" t="s">
        <v>14</v>
      </c>
      <c r="S116" s="35">
        <v>0</v>
      </c>
      <c r="T116" s="35">
        <v>1</v>
      </c>
      <c r="U116" s="35">
        <v>0</v>
      </c>
      <c r="V116" s="35">
        <v>0</v>
      </c>
      <c r="W116" s="35">
        <v>0</v>
      </c>
      <c r="X116" s="35">
        <v>0</v>
      </c>
      <c r="Y116" s="35">
        <f t="shared" si="20"/>
        <v>1</v>
      </c>
      <c r="Z116" t="str">
        <f t="shared" si="21"/>
        <v>15-45</v>
      </c>
      <c r="AA116" t="str">
        <f>VLOOKUP(B116,[1]ethan!$A$2:$D$152,4)</f>
        <v>incident</v>
      </c>
      <c r="AB116" s="35">
        <f t="shared" si="15"/>
        <v>16</v>
      </c>
      <c r="AC116" s="32">
        <v>0</v>
      </c>
      <c r="AD116" s="32">
        <v>0</v>
      </c>
      <c r="AG116">
        <f t="shared" si="22"/>
        <v>16</v>
      </c>
      <c r="AH116">
        <f t="shared" si="23"/>
        <v>1.1111111111111112E-2</v>
      </c>
    </row>
    <row r="117" spans="1:34" x14ac:dyDescent="0.25">
      <c r="B117" s="36">
        <v>41695</v>
      </c>
      <c r="J117">
        <f t="shared" si="13"/>
        <v>1</v>
      </c>
      <c r="K117" t="str">
        <f t="shared" si="14"/>
        <v>minor</v>
      </c>
      <c r="L117">
        <f t="shared" si="17"/>
        <v>1</v>
      </c>
      <c r="M117" s="24">
        <v>0.38819444444444445</v>
      </c>
      <c r="N117" s="24">
        <f t="shared" si="18"/>
        <v>0.40277777777777779</v>
      </c>
      <c r="O117" s="33">
        <v>1.4583333333333332E-2</v>
      </c>
      <c r="P117" s="31">
        <v>29.7</v>
      </c>
      <c r="Q117" s="32">
        <f t="shared" si="19"/>
        <v>29</v>
      </c>
      <c r="R117" s="37" t="s">
        <v>23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f t="shared" si="20"/>
        <v>0</v>
      </c>
      <c r="Z117" t="str">
        <f t="shared" si="21"/>
        <v>15-45</v>
      </c>
      <c r="AA117" t="str">
        <f>VLOOKUP(B117,[1]ethan!$A$2:$D$152,4)</f>
        <v>incident</v>
      </c>
      <c r="AB117" s="35">
        <f t="shared" si="15"/>
        <v>0</v>
      </c>
      <c r="AC117" s="35">
        <v>1</v>
      </c>
      <c r="AD117" s="35">
        <v>0</v>
      </c>
      <c r="AG117">
        <f t="shared" si="22"/>
        <v>21</v>
      </c>
      <c r="AH117">
        <f t="shared" si="23"/>
        <v>1.4583333333333332E-2</v>
      </c>
    </row>
    <row r="118" spans="1:34" x14ac:dyDescent="0.25">
      <c r="A118" t="s">
        <v>146</v>
      </c>
      <c r="B118" s="36">
        <v>41696</v>
      </c>
      <c r="J118">
        <f t="shared" si="13"/>
        <v>2</v>
      </c>
      <c r="K118" t="str">
        <f t="shared" si="14"/>
        <v>medium</v>
      </c>
      <c r="L118">
        <f t="shared" si="17"/>
        <v>1</v>
      </c>
      <c r="M118" s="24">
        <v>0.27361111111111108</v>
      </c>
      <c r="N118" s="24">
        <f t="shared" si="18"/>
        <v>0.32361111111111107</v>
      </c>
      <c r="O118" s="33">
        <v>4.9999999999999996E-2</v>
      </c>
      <c r="P118" s="31">
        <v>38.1</v>
      </c>
      <c r="Q118" s="32">
        <f t="shared" si="19"/>
        <v>38</v>
      </c>
      <c r="R118" s="37" t="s">
        <v>32</v>
      </c>
      <c r="S118" s="35">
        <v>1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f t="shared" si="20"/>
        <v>1</v>
      </c>
      <c r="Z118" t="str">
        <f t="shared" si="21"/>
        <v>45-75</v>
      </c>
      <c r="AA118" t="str">
        <f>VLOOKUP(B118,[1]ethan!$A$2:$D$152,4)</f>
        <v>regular</v>
      </c>
      <c r="AB118" s="35">
        <f t="shared" si="15"/>
        <v>72</v>
      </c>
      <c r="AC118" s="32">
        <v>0</v>
      </c>
      <c r="AD118" s="32">
        <v>0</v>
      </c>
      <c r="AG118">
        <f t="shared" si="22"/>
        <v>72</v>
      </c>
      <c r="AH118">
        <f t="shared" si="23"/>
        <v>4.9999999999999996E-2</v>
      </c>
    </row>
    <row r="119" spans="1:34" x14ac:dyDescent="0.25">
      <c r="A119" s="14">
        <f t="shared" si="10"/>
        <v>41697</v>
      </c>
      <c r="B119" s="3">
        <v>41697</v>
      </c>
      <c r="C119" s="24">
        <v>0.66666666666666663</v>
      </c>
      <c r="D119" s="24">
        <v>0.67708333333333337</v>
      </c>
      <c r="E119" s="25">
        <f t="shared" si="11"/>
        <v>1.0416666666666741E-2</v>
      </c>
      <c r="F119">
        <v>37</v>
      </c>
      <c r="G119">
        <v>8</v>
      </c>
      <c r="H119" t="s">
        <v>104</v>
      </c>
      <c r="I119">
        <v>1</v>
      </c>
      <c r="J119">
        <f t="shared" si="13"/>
        <v>1</v>
      </c>
      <c r="K119" t="str">
        <f t="shared" si="14"/>
        <v>minor</v>
      </c>
      <c r="L119">
        <f t="shared" si="17"/>
        <v>1</v>
      </c>
      <c r="M119" s="24">
        <v>0.66666666666666663</v>
      </c>
      <c r="N119" s="24">
        <f t="shared" si="18"/>
        <v>0.67708333333333326</v>
      </c>
      <c r="O119" s="33">
        <v>1.0416666666666666E-2</v>
      </c>
      <c r="P119" s="31">
        <v>35.700000000000003</v>
      </c>
      <c r="Q119" s="32">
        <f t="shared" si="19"/>
        <v>35</v>
      </c>
      <c r="R119" s="37" t="s">
        <v>175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f t="shared" si="20"/>
        <v>0</v>
      </c>
      <c r="Z119" t="str">
        <f t="shared" si="21"/>
        <v>15-45</v>
      </c>
      <c r="AA119" t="str">
        <f>VLOOKUP(B119,[1]ethan!$A$2:$D$152,4)</f>
        <v>regular</v>
      </c>
      <c r="AB119" s="35">
        <f t="shared" si="15"/>
        <v>0</v>
      </c>
      <c r="AC119" s="35">
        <v>0</v>
      </c>
      <c r="AD119" s="35">
        <v>0</v>
      </c>
      <c r="AG119">
        <f t="shared" si="22"/>
        <v>15</v>
      </c>
      <c r="AH119">
        <f t="shared" si="23"/>
        <v>1.0416666666666666E-2</v>
      </c>
    </row>
    <row r="120" spans="1:34" x14ac:dyDescent="0.25">
      <c r="B120" s="3">
        <v>41697</v>
      </c>
      <c r="J120">
        <f t="shared" si="13"/>
        <v>2</v>
      </c>
      <c r="K120" t="str">
        <f t="shared" si="14"/>
        <v>medium</v>
      </c>
      <c r="L120">
        <f t="shared" si="17"/>
        <v>1</v>
      </c>
      <c r="M120" s="24">
        <v>0.2298611111111111</v>
      </c>
      <c r="N120" s="24">
        <f t="shared" si="18"/>
        <v>0.25208333333333333</v>
      </c>
      <c r="O120" s="33">
        <v>2.2222222222222223E-2</v>
      </c>
      <c r="P120" s="31">
        <v>28.4</v>
      </c>
      <c r="Q120" s="32">
        <f t="shared" si="19"/>
        <v>28</v>
      </c>
      <c r="R120" s="37" t="s">
        <v>176</v>
      </c>
      <c r="S120" s="35">
        <v>0</v>
      </c>
      <c r="T120" s="35">
        <v>0</v>
      </c>
      <c r="U120" s="35">
        <v>0</v>
      </c>
      <c r="V120" s="35">
        <v>1</v>
      </c>
      <c r="W120" s="35">
        <v>1</v>
      </c>
      <c r="X120" s="35">
        <v>0</v>
      </c>
      <c r="Y120" s="35">
        <f t="shared" si="20"/>
        <v>2</v>
      </c>
      <c r="Z120" t="str">
        <f t="shared" si="21"/>
        <v>15-45</v>
      </c>
      <c r="AA120" t="str">
        <f>VLOOKUP(B120,[1]ethan!$A$2:$D$152,4)</f>
        <v>regular</v>
      </c>
      <c r="AB120" s="35">
        <f t="shared" si="15"/>
        <v>64</v>
      </c>
      <c r="AC120" s="32">
        <v>0</v>
      </c>
      <c r="AD120" s="32">
        <v>0</v>
      </c>
      <c r="AG120">
        <f t="shared" si="22"/>
        <v>32</v>
      </c>
      <c r="AH120">
        <f t="shared" si="23"/>
        <v>2.2222222222222223E-2</v>
      </c>
    </row>
    <row r="121" spans="1:34" x14ac:dyDescent="0.25">
      <c r="B121" s="3">
        <v>41697</v>
      </c>
      <c r="J121">
        <f t="shared" si="13"/>
        <v>2</v>
      </c>
      <c r="K121" t="str">
        <f t="shared" si="14"/>
        <v>medium</v>
      </c>
      <c r="L121">
        <f t="shared" si="17"/>
        <v>1</v>
      </c>
      <c r="M121" s="24">
        <v>0.26944444444444443</v>
      </c>
      <c r="N121" s="24">
        <f t="shared" si="18"/>
        <v>0.29097222222222219</v>
      </c>
      <c r="O121" s="33">
        <v>2.1527777777777781E-2</v>
      </c>
      <c r="P121" s="31">
        <v>5.9</v>
      </c>
      <c r="Q121" s="32">
        <f t="shared" si="19"/>
        <v>5</v>
      </c>
      <c r="R121" s="37" t="s">
        <v>177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2</v>
      </c>
      <c r="Y121" s="35">
        <f t="shared" si="20"/>
        <v>2</v>
      </c>
      <c r="Z121" t="str">
        <f t="shared" si="21"/>
        <v>15-45</v>
      </c>
      <c r="AA121" t="str">
        <f>VLOOKUP(B121,[1]ethan!$A$2:$D$152,4)</f>
        <v>regular</v>
      </c>
      <c r="AB121" s="35">
        <f t="shared" si="15"/>
        <v>62</v>
      </c>
      <c r="AC121" s="35">
        <v>0</v>
      </c>
      <c r="AD121" s="35">
        <v>0</v>
      </c>
      <c r="AG121">
        <f t="shared" si="22"/>
        <v>31</v>
      </c>
      <c r="AH121">
        <f t="shared" si="23"/>
        <v>2.1527777777777781E-2</v>
      </c>
    </row>
    <row r="122" spans="1:34" x14ac:dyDescent="0.25">
      <c r="B122" s="3">
        <v>41697</v>
      </c>
      <c r="J122">
        <f t="shared" si="13"/>
        <v>2</v>
      </c>
      <c r="K122" t="str">
        <f t="shared" si="14"/>
        <v>medium</v>
      </c>
      <c r="L122">
        <f t="shared" si="17"/>
        <v>1</v>
      </c>
      <c r="M122" s="24">
        <v>0.3840277777777778</v>
      </c>
      <c r="N122" s="24">
        <f t="shared" si="18"/>
        <v>0.40416666666666667</v>
      </c>
      <c r="O122" s="33">
        <v>2.013888888888889E-2</v>
      </c>
      <c r="P122" s="31">
        <v>41.9</v>
      </c>
      <c r="Q122" s="32">
        <f t="shared" si="19"/>
        <v>41</v>
      </c>
      <c r="R122" s="37" t="s">
        <v>17</v>
      </c>
      <c r="S122" s="35">
        <v>0</v>
      </c>
      <c r="T122" s="35">
        <v>0</v>
      </c>
      <c r="U122" s="35">
        <v>0</v>
      </c>
      <c r="V122" s="35">
        <v>0</v>
      </c>
      <c r="W122" s="35">
        <v>1</v>
      </c>
      <c r="X122" s="35">
        <v>0</v>
      </c>
      <c r="Y122" s="35">
        <f t="shared" si="20"/>
        <v>1</v>
      </c>
      <c r="Z122" t="str">
        <f t="shared" si="21"/>
        <v>15-45</v>
      </c>
      <c r="AA122" t="str">
        <f>VLOOKUP(B122,[1]ethan!$A$2:$D$152,4)</f>
        <v>regular</v>
      </c>
      <c r="AB122" s="35">
        <f t="shared" si="15"/>
        <v>29</v>
      </c>
      <c r="AC122" s="32">
        <v>0</v>
      </c>
      <c r="AD122" s="32">
        <v>0</v>
      </c>
      <c r="AG122">
        <f t="shared" si="22"/>
        <v>29</v>
      </c>
      <c r="AH122">
        <f t="shared" si="23"/>
        <v>2.013888888888889E-2</v>
      </c>
    </row>
    <row r="123" spans="1:34" x14ac:dyDescent="0.25">
      <c r="B123" s="3">
        <v>41697</v>
      </c>
      <c r="J123">
        <f t="shared" si="13"/>
        <v>2</v>
      </c>
      <c r="K123" t="str">
        <f t="shared" si="14"/>
        <v>medium</v>
      </c>
      <c r="L123">
        <f t="shared" si="17"/>
        <v>1</v>
      </c>
      <c r="M123" s="24">
        <v>0.26666666666666666</v>
      </c>
      <c r="N123" s="24">
        <f t="shared" si="18"/>
        <v>0.34097222222222223</v>
      </c>
      <c r="O123" s="33">
        <v>7.4305555555555555E-2</v>
      </c>
      <c r="P123" s="31">
        <v>23.2</v>
      </c>
      <c r="Q123" s="32">
        <f t="shared" si="19"/>
        <v>23</v>
      </c>
      <c r="R123" s="37" t="s">
        <v>64</v>
      </c>
      <c r="S123" s="35">
        <v>1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f t="shared" si="20"/>
        <v>1</v>
      </c>
      <c r="Z123" t="str">
        <f t="shared" si="21"/>
        <v>75+</v>
      </c>
      <c r="AA123" t="str">
        <f>VLOOKUP(B123,[1]ethan!$A$2:$D$152,4)</f>
        <v>regular</v>
      </c>
      <c r="AB123" s="35">
        <f t="shared" si="15"/>
        <v>107</v>
      </c>
      <c r="AC123" s="35">
        <v>0</v>
      </c>
      <c r="AD123" s="35">
        <v>0</v>
      </c>
      <c r="AG123">
        <f t="shared" si="22"/>
        <v>107</v>
      </c>
      <c r="AH123">
        <f t="shared" si="23"/>
        <v>7.4305555555555555E-2</v>
      </c>
    </row>
    <row r="124" spans="1:34" x14ac:dyDescent="0.25">
      <c r="B124" s="3">
        <v>41697</v>
      </c>
      <c r="J124">
        <f t="shared" si="13"/>
        <v>2</v>
      </c>
      <c r="K124" t="str">
        <f t="shared" si="14"/>
        <v>medium</v>
      </c>
      <c r="L124">
        <f t="shared" si="17"/>
        <v>1</v>
      </c>
      <c r="M124" s="24">
        <v>0.67291666666666661</v>
      </c>
      <c r="N124" s="24">
        <f t="shared" si="18"/>
        <v>0.7006944444444444</v>
      </c>
      <c r="O124" s="33">
        <v>2.7777777777777776E-2</v>
      </c>
      <c r="P124" s="31">
        <v>49.8</v>
      </c>
      <c r="Q124" s="32">
        <f t="shared" si="19"/>
        <v>49</v>
      </c>
      <c r="R124" s="37" t="s">
        <v>178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1</v>
      </c>
      <c r="Y124" s="35">
        <f t="shared" si="20"/>
        <v>1</v>
      </c>
      <c r="Z124" t="str">
        <f t="shared" si="21"/>
        <v>15-45</v>
      </c>
      <c r="AA124" t="str">
        <f>VLOOKUP(B124,[1]ethan!$A$2:$D$152,4)</f>
        <v>regular</v>
      </c>
      <c r="AB124" s="35">
        <f t="shared" si="15"/>
        <v>40</v>
      </c>
      <c r="AC124" s="32">
        <v>0</v>
      </c>
      <c r="AD124" s="32">
        <v>0</v>
      </c>
      <c r="AG124">
        <f t="shared" si="22"/>
        <v>40</v>
      </c>
      <c r="AH124">
        <f t="shared" si="23"/>
        <v>2.7777777777777776E-2</v>
      </c>
    </row>
    <row r="125" spans="1:34" x14ac:dyDescent="0.25">
      <c r="B125" s="3">
        <v>41697</v>
      </c>
      <c r="J125">
        <f t="shared" si="13"/>
        <v>2</v>
      </c>
      <c r="K125" t="str">
        <f t="shared" si="14"/>
        <v>medium</v>
      </c>
      <c r="L125">
        <f t="shared" si="17"/>
        <v>1</v>
      </c>
      <c r="M125" s="24">
        <v>0.36458333333333331</v>
      </c>
      <c r="N125" s="24">
        <f t="shared" si="18"/>
        <v>0.37986111111111109</v>
      </c>
      <c r="O125" s="33">
        <v>1.5277777777777777E-2</v>
      </c>
      <c r="P125" s="31">
        <v>31.1</v>
      </c>
      <c r="Q125" s="32">
        <f t="shared" si="19"/>
        <v>31</v>
      </c>
      <c r="R125" s="37" t="s">
        <v>14</v>
      </c>
      <c r="S125" s="35">
        <v>0</v>
      </c>
      <c r="T125" s="35">
        <v>1</v>
      </c>
      <c r="U125" s="35">
        <v>0</v>
      </c>
      <c r="V125" s="35">
        <v>0</v>
      </c>
      <c r="W125" s="35">
        <v>0</v>
      </c>
      <c r="X125" s="35">
        <v>0</v>
      </c>
      <c r="Y125" s="35">
        <f t="shared" si="20"/>
        <v>1</v>
      </c>
      <c r="Z125" t="str">
        <f t="shared" si="21"/>
        <v>15-45</v>
      </c>
      <c r="AA125" t="str">
        <f>VLOOKUP(B125,[1]ethan!$A$2:$D$152,4)</f>
        <v>regular</v>
      </c>
      <c r="AB125" s="35">
        <f t="shared" si="15"/>
        <v>22</v>
      </c>
      <c r="AC125" s="35">
        <v>0</v>
      </c>
      <c r="AD125" s="35">
        <v>0</v>
      </c>
      <c r="AG125">
        <f t="shared" si="22"/>
        <v>22</v>
      </c>
      <c r="AH125">
        <f t="shared" si="23"/>
        <v>1.5277777777777777E-2</v>
      </c>
    </row>
    <row r="126" spans="1:34" x14ac:dyDescent="0.25">
      <c r="A126" s="14">
        <f t="shared" si="10"/>
        <v>41698</v>
      </c>
      <c r="B126" s="3">
        <v>41698</v>
      </c>
      <c r="C126" s="24">
        <v>0.27083333333333331</v>
      </c>
      <c r="D126" s="24">
        <v>0.4375</v>
      </c>
      <c r="E126" s="25">
        <f t="shared" si="11"/>
        <v>0.16666666666666669</v>
      </c>
      <c r="F126">
        <v>15</v>
      </c>
      <c r="G126">
        <v>5</v>
      </c>
      <c r="H126" t="s">
        <v>179</v>
      </c>
      <c r="I126">
        <v>3</v>
      </c>
      <c r="J126">
        <f t="shared" si="13"/>
        <v>4</v>
      </c>
      <c r="K126" t="str">
        <f t="shared" si="14"/>
        <v>major</v>
      </c>
      <c r="L126">
        <f t="shared" si="17"/>
        <v>1</v>
      </c>
      <c r="M126" s="24">
        <v>0.18958333333333333</v>
      </c>
      <c r="N126" s="24">
        <f t="shared" si="18"/>
        <v>0.49236111111111108</v>
      </c>
      <c r="O126" s="33">
        <v>0.30277777777777776</v>
      </c>
      <c r="P126" s="31">
        <v>14.2</v>
      </c>
      <c r="Q126" s="32">
        <f t="shared" si="19"/>
        <v>14</v>
      </c>
      <c r="R126" s="37" t="s">
        <v>180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5</v>
      </c>
      <c r="Z126" t="str">
        <f t="shared" si="21"/>
        <v>75+</v>
      </c>
      <c r="AA126" t="str">
        <f>VLOOKUP(B126,[1]ethan!$A$2:$D$152,4)</f>
        <v>other</v>
      </c>
      <c r="AB126" s="35">
        <f t="shared" si="15"/>
        <v>2180</v>
      </c>
      <c r="AC126" s="32">
        <v>0</v>
      </c>
      <c r="AD126" s="32">
        <v>0</v>
      </c>
      <c r="AG126">
        <f t="shared" si="22"/>
        <v>436</v>
      </c>
      <c r="AH126">
        <f t="shared" si="23"/>
        <v>0.30277777777777776</v>
      </c>
    </row>
    <row r="127" spans="1:34" x14ac:dyDescent="0.25">
      <c r="B127" s="3">
        <v>41698</v>
      </c>
      <c r="J127">
        <f t="shared" si="13"/>
        <v>2</v>
      </c>
      <c r="K127" t="str">
        <f t="shared" si="14"/>
        <v>medium</v>
      </c>
      <c r="L127">
        <f t="shared" si="17"/>
        <v>1</v>
      </c>
      <c r="M127" s="24">
        <v>0.73958333333333337</v>
      </c>
      <c r="N127" s="24">
        <f t="shared" si="18"/>
        <v>0.82708333333333339</v>
      </c>
      <c r="O127" s="33">
        <v>8.7500000000000008E-2</v>
      </c>
      <c r="P127" s="31">
        <v>4.9000000000000004</v>
      </c>
      <c r="Q127" s="32">
        <f t="shared" si="19"/>
        <v>4</v>
      </c>
      <c r="R127" s="37" t="s">
        <v>181</v>
      </c>
      <c r="S127" s="35">
        <v>1</v>
      </c>
      <c r="T127" s="35">
        <v>1</v>
      </c>
      <c r="U127" s="35">
        <v>1</v>
      </c>
      <c r="V127" s="35">
        <v>0</v>
      </c>
      <c r="W127" s="35">
        <v>0</v>
      </c>
      <c r="X127" s="35">
        <v>0</v>
      </c>
      <c r="Y127" s="35">
        <f t="shared" si="20"/>
        <v>3</v>
      </c>
      <c r="Z127" t="str">
        <f t="shared" si="21"/>
        <v>75+</v>
      </c>
      <c r="AA127" t="str">
        <f>VLOOKUP(B127,[1]ethan!$A$2:$D$152,4)</f>
        <v>other</v>
      </c>
      <c r="AB127" s="35">
        <f t="shared" si="15"/>
        <v>378</v>
      </c>
      <c r="AC127" s="35">
        <v>0</v>
      </c>
      <c r="AD127" s="35">
        <v>0</v>
      </c>
      <c r="AG127">
        <f t="shared" si="22"/>
        <v>126</v>
      </c>
      <c r="AH127">
        <f t="shared" si="23"/>
        <v>8.7500000000000008E-2</v>
      </c>
    </row>
    <row r="128" spans="1:34" x14ac:dyDescent="0.25">
      <c r="B128" s="3">
        <v>41698</v>
      </c>
      <c r="J128">
        <f t="shared" si="13"/>
        <v>2</v>
      </c>
      <c r="K128" t="str">
        <f t="shared" si="14"/>
        <v>medium</v>
      </c>
      <c r="L128">
        <f t="shared" si="17"/>
        <v>1</v>
      </c>
      <c r="M128" s="24">
        <v>0.33194444444444443</v>
      </c>
      <c r="N128" s="24">
        <f t="shared" si="18"/>
        <v>0.34375</v>
      </c>
      <c r="O128" s="33">
        <v>1.1805555555555555E-2</v>
      </c>
      <c r="P128" s="31">
        <v>36.200000000000003</v>
      </c>
      <c r="Q128" s="32">
        <f t="shared" si="19"/>
        <v>36</v>
      </c>
      <c r="R128" s="37" t="s">
        <v>17</v>
      </c>
      <c r="S128" s="35">
        <v>0</v>
      </c>
      <c r="T128" s="35">
        <v>0</v>
      </c>
      <c r="U128" s="35">
        <v>0</v>
      </c>
      <c r="V128" s="35">
        <v>0</v>
      </c>
      <c r="W128" s="35">
        <v>1</v>
      </c>
      <c r="X128" s="35">
        <v>0</v>
      </c>
      <c r="Y128" s="35">
        <f t="shared" si="20"/>
        <v>1</v>
      </c>
      <c r="Z128" t="str">
        <f t="shared" si="21"/>
        <v>15-45</v>
      </c>
      <c r="AA128" t="str">
        <f>VLOOKUP(B128,[1]ethan!$A$2:$D$152,4)</f>
        <v>other</v>
      </c>
      <c r="AB128" s="35">
        <f t="shared" si="15"/>
        <v>17</v>
      </c>
      <c r="AC128" s="32">
        <v>0</v>
      </c>
      <c r="AD128" s="32">
        <v>0</v>
      </c>
      <c r="AG128">
        <f t="shared" si="22"/>
        <v>17</v>
      </c>
      <c r="AH128">
        <f t="shared" si="23"/>
        <v>1.1805555555555555E-2</v>
      </c>
    </row>
    <row r="129" spans="1:34" x14ac:dyDescent="0.25">
      <c r="B129" s="3">
        <v>41698</v>
      </c>
      <c r="J129">
        <f t="shared" si="13"/>
        <v>2</v>
      </c>
      <c r="K129" t="str">
        <f t="shared" si="14"/>
        <v>medium</v>
      </c>
      <c r="L129">
        <f t="shared" si="17"/>
        <v>1</v>
      </c>
      <c r="M129" s="24">
        <v>0.32847222222222222</v>
      </c>
      <c r="N129" s="24">
        <f t="shared" si="18"/>
        <v>0.3576388888888889</v>
      </c>
      <c r="O129" s="33">
        <v>2.9166666666666664E-2</v>
      </c>
      <c r="P129" s="31">
        <v>29.8</v>
      </c>
      <c r="Q129" s="32">
        <f t="shared" si="19"/>
        <v>29</v>
      </c>
      <c r="R129" s="37" t="s">
        <v>30</v>
      </c>
      <c r="S129" s="35">
        <v>0</v>
      </c>
      <c r="T129" s="35">
        <v>0</v>
      </c>
      <c r="U129" s="35">
        <v>0</v>
      </c>
      <c r="V129" s="35">
        <v>1</v>
      </c>
      <c r="W129" s="35">
        <v>0</v>
      </c>
      <c r="X129" s="35">
        <v>0</v>
      </c>
      <c r="Y129" s="35">
        <f t="shared" si="20"/>
        <v>1</v>
      </c>
      <c r="Z129" t="str">
        <f t="shared" si="21"/>
        <v>15-45</v>
      </c>
      <c r="AA129" t="str">
        <f>VLOOKUP(B129,[1]ethan!$A$2:$D$152,4)</f>
        <v>other</v>
      </c>
      <c r="AB129" s="35">
        <f t="shared" si="15"/>
        <v>42</v>
      </c>
      <c r="AC129" s="35">
        <v>0</v>
      </c>
      <c r="AD129" s="35">
        <v>0</v>
      </c>
      <c r="AG129">
        <f t="shared" si="22"/>
        <v>42</v>
      </c>
      <c r="AH129">
        <f t="shared" si="23"/>
        <v>2.9166666666666664E-2</v>
      </c>
    </row>
    <row r="130" spans="1:34" x14ac:dyDescent="0.25">
      <c r="B130" s="3">
        <v>41698</v>
      </c>
      <c r="J130">
        <f t="shared" si="13"/>
        <v>2</v>
      </c>
      <c r="K130" t="str">
        <f t="shared" si="14"/>
        <v>medium</v>
      </c>
      <c r="L130">
        <f t="shared" si="17"/>
        <v>1</v>
      </c>
      <c r="M130" s="24">
        <v>0.63958333333333328</v>
      </c>
      <c r="N130" s="24">
        <f t="shared" si="18"/>
        <v>0.6875</v>
      </c>
      <c r="O130" s="33">
        <v>4.7916666666666663E-2</v>
      </c>
      <c r="P130" s="31">
        <v>41.1</v>
      </c>
      <c r="Q130" s="32">
        <f t="shared" si="19"/>
        <v>41</v>
      </c>
      <c r="R130" s="37" t="s">
        <v>30</v>
      </c>
      <c r="S130" s="35">
        <v>0</v>
      </c>
      <c r="T130" s="35">
        <v>0</v>
      </c>
      <c r="U130" s="35">
        <v>0</v>
      </c>
      <c r="V130" s="35">
        <v>1</v>
      </c>
      <c r="W130" s="35">
        <v>0</v>
      </c>
      <c r="X130" s="35">
        <v>0</v>
      </c>
      <c r="Y130" s="35">
        <f t="shared" si="20"/>
        <v>1</v>
      </c>
      <c r="Z130" t="str">
        <f t="shared" si="21"/>
        <v>45-75</v>
      </c>
      <c r="AA130" t="str">
        <f>VLOOKUP(B130,[1]ethan!$A$2:$D$152,4)</f>
        <v>other</v>
      </c>
      <c r="AB130" s="35">
        <f t="shared" si="15"/>
        <v>69</v>
      </c>
      <c r="AC130" s="32">
        <v>0</v>
      </c>
      <c r="AD130" s="32">
        <v>0</v>
      </c>
      <c r="AG130">
        <f t="shared" si="22"/>
        <v>69</v>
      </c>
      <c r="AH130">
        <f t="shared" si="23"/>
        <v>4.7916666666666663E-2</v>
      </c>
    </row>
    <row r="131" spans="1:34" x14ac:dyDescent="0.25">
      <c r="B131" s="3">
        <v>41698</v>
      </c>
      <c r="J131">
        <f t="shared" ref="J131:J194" si="24">INT(1.41+0.266*Y131+0.00191*AG131+0.5)</f>
        <v>2</v>
      </c>
      <c r="K131" t="str">
        <f t="shared" ref="K131:K194" si="25">IF(I131&gt;0,IF(I131&lt;1.5,"minor",IF(I131&gt;=2.5,"major","medium")),IF(M131="nothing","no",IF(J131&lt;1.5,"minor",IF(J131&gt;=2.5,"major","medium"))))</f>
        <v>medium</v>
      </c>
      <c r="L131">
        <f t="shared" si="17"/>
        <v>1</v>
      </c>
      <c r="M131" s="24">
        <v>0.32361111111111113</v>
      </c>
      <c r="N131" s="24">
        <f t="shared" si="18"/>
        <v>0.3930555555555556</v>
      </c>
      <c r="O131" s="33">
        <v>6.9444444444444448E-2</v>
      </c>
      <c r="P131" s="31">
        <v>21.5</v>
      </c>
      <c r="Q131" s="32">
        <f t="shared" si="19"/>
        <v>21</v>
      </c>
      <c r="R131" s="37" t="s">
        <v>182</v>
      </c>
      <c r="S131" s="35">
        <v>0</v>
      </c>
      <c r="T131" s="35">
        <v>1</v>
      </c>
      <c r="U131" s="35">
        <v>1</v>
      </c>
      <c r="V131" s="35">
        <v>0</v>
      </c>
      <c r="W131" s="35">
        <v>0</v>
      </c>
      <c r="X131" s="35">
        <v>0</v>
      </c>
      <c r="Y131" s="35">
        <f t="shared" si="20"/>
        <v>2</v>
      </c>
      <c r="Z131" t="str">
        <f t="shared" si="21"/>
        <v>75+</v>
      </c>
      <c r="AA131" t="str">
        <f>VLOOKUP(B131,[1]ethan!$A$2:$D$152,4)</f>
        <v>other</v>
      </c>
      <c r="AB131" s="35">
        <f t="shared" ref="AB131:AB194" si="26">Y131*AG131</f>
        <v>200</v>
      </c>
      <c r="AC131" s="35">
        <v>0</v>
      </c>
      <c r="AD131" s="35">
        <v>0</v>
      </c>
      <c r="AG131">
        <f t="shared" si="22"/>
        <v>100</v>
      </c>
      <c r="AH131">
        <f t="shared" ref="AH131:AH140" si="27">TIMEVALUE(TEXT(O131,"h:mm"))</f>
        <v>6.9444444444444434E-2</v>
      </c>
    </row>
    <row r="132" spans="1:34" x14ac:dyDescent="0.25">
      <c r="B132" s="3">
        <v>41698</v>
      </c>
      <c r="J132">
        <f t="shared" si="24"/>
        <v>2</v>
      </c>
      <c r="K132" t="str">
        <f t="shared" si="25"/>
        <v>medium</v>
      </c>
      <c r="L132">
        <f t="shared" ref="L132:L195" si="28">IF(Q132=0,0,1)</f>
        <v>1</v>
      </c>
      <c r="M132" s="24">
        <v>0.35972222222222222</v>
      </c>
      <c r="N132" s="24">
        <f t="shared" ref="N132:N195" si="29">M132+O132</f>
        <v>0.39374999999999999</v>
      </c>
      <c r="O132" s="33">
        <v>3.4027777777777775E-2</v>
      </c>
      <c r="P132" s="31">
        <v>19.899999999999999</v>
      </c>
      <c r="Q132" s="32">
        <f t="shared" ref="Q132:Q195" si="30">INT(P132)</f>
        <v>19</v>
      </c>
      <c r="R132" s="37" t="s">
        <v>183</v>
      </c>
      <c r="S132" s="35">
        <v>1</v>
      </c>
      <c r="T132" s="35">
        <v>1</v>
      </c>
      <c r="U132" s="35">
        <v>0</v>
      </c>
      <c r="V132" s="35">
        <v>0</v>
      </c>
      <c r="W132" s="35">
        <v>0</v>
      </c>
      <c r="X132" s="35">
        <v>0</v>
      </c>
      <c r="Y132" s="35">
        <f t="shared" ref="Y132:Y195" si="31">SUM(S132:X132)</f>
        <v>2</v>
      </c>
      <c r="Z132" t="str">
        <f t="shared" ref="Z132:Z195" si="32">IF(AG132&lt;15,"0-15",IF(AG132&lt;45,"15-45",IF(AG132&lt;75,"45-75","75+")))</f>
        <v>45-75</v>
      </c>
      <c r="AA132" t="str">
        <f>VLOOKUP(B132,[1]ethan!$A$2:$D$152,4)</f>
        <v>other</v>
      </c>
      <c r="AB132" s="35">
        <f t="shared" si="26"/>
        <v>98</v>
      </c>
      <c r="AC132" s="32">
        <v>0</v>
      </c>
      <c r="AD132" s="32">
        <v>0</v>
      </c>
      <c r="AG132">
        <f t="shared" ref="AG132:AG140" si="33">MINUTE(AH132)+60*HOUR(AH132)</f>
        <v>49</v>
      </c>
      <c r="AH132">
        <f t="shared" si="27"/>
        <v>3.4027777777777775E-2</v>
      </c>
    </row>
    <row r="133" spans="1:34" x14ac:dyDescent="0.25">
      <c r="B133" s="3">
        <v>41698</v>
      </c>
      <c r="J133">
        <f t="shared" si="24"/>
        <v>2</v>
      </c>
      <c r="K133" t="str">
        <f t="shared" si="25"/>
        <v>medium</v>
      </c>
      <c r="L133">
        <f t="shared" si="28"/>
        <v>1</v>
      </c>
      <c r="M133" s="24">
        <v>0.37638888888888888</v>
      </c>
      <c r="N133" s="24">
        <f t="shared" si="29"/>
        <v>0.40277777777777779</v>
      </c>
      <c r="O133" s="33">
        <v>2.6388888888888889E-2</v>
      </c>
      <c r="P133" s="31">
        <v>27.8</v>
      </c>
      <c r="Q133" s="32">
        <f t="shared" si="30"/>
        <v>27</v>
      </c>
      <c r="R133" s="37" t="s">
        <v>42</v>
      </c>
      <c r="S133" s="35">
        <v>0</v>
      </c>
      <c r="T133" s="35">
        <v>0</v>
      </c>
      <c r="U133" s="35">
        <v>1</v>
      </c>
      <c r="V133" s="35">
        <v>0</v>
      </c>
      <c r="W133" s="35">
        <v>0</v>
      </c>
      <c r="X133" s="35">
        <v>0</v>
      </c>
      <c r="Y133" s="35">
        <f t="shared" si="31"/>
        <v>1</v>
      </c>
      <c r="Z133" t="str">
        <f t="shared" si="32"/>
        <v>15-45</v>
      </c>
      <c r="AA133" t="str">
        <f>VLOOKUP(B133,[1]ethan!$A$2:$D$152,4)</f>
        <v>other</v>
      </c>
      <c r="AB133" s="35">
        <f t="shared" si="26"/>
        <v>38</v>
      </c>
      <c r="AC133" s="35">
        <v>0</v>
      </c>
      <c r="AD133" s="35">
        <v>0</v>
      </c>
      <c r="AG133">
        <f t="shared" si="33"/>
        <v>38</v>
      </c>
      <c r="AH133">
        <f t="shared" si="27"/>
        <v>2.6388888888888889E-2</v>
      </c>
    </row>
    <row r="134" spans="1:34" x14ac:dyDescent="0.25">
      <c r="B134" s="3">
        <v>41698</v>
      </c>
      <c r="J134">
        <f t="shared" si="24"/>
        <v>2</v>
      </c>
      <c r="K134" t="str">
        <f t="shared" si="25"/>
        <v>medium</v>
      </c>
      <c r="L134">
        <f t="shared" si="28"/>
        <v>1</v>
      </c>
      <c r="M134" s="24">
        <v>0.3972222222222222</v>
      </c>
      <c r="N134" s="24">
        <f t="shared" si="29"/>
        <v>0.41736111111111107</v>
      </c>
      <c r="O134" s="33">
        <v>2.013888888888889E-2</v>
      </c>
      <c r="P134" s="31">
        <v>19.899999999999999</v>
      </c>
      <c r="Q134" s="32">
        <f t="shared" si="30"/>
        <v>19</v>
      </c>
      <c r="R134" s="37" t="s">
        <v>183</v>
      </c>
      <c r="S134" s="35">
        <v>1</v>
      </c>
      <c r="T134" s="35">
        <v>1</v>
      </c>
      <c r="U134" s="35">
        <v>0</v>
      </c>
      <c r="V134" s="35">
        <v>0</v>
      </c>
      <c r="W134" s="35">
        <v>0</v>
      </c>
      <c r="X134" s="35">
        <v>0</v>
      </c>
      <c r="Y134" s="35">
        <f t="shared" si="31"/>
        <v>2</v>
      </c>
      <c r="Z134" t="str">
        <f t="shared" si="32"/>
        <v>15-45</v>
      </c>
      <c r="AA134" t="str">
        <f>VLOOKUP(B134,[1]ethan!$A$2:$D$152,4)</f>
        <v>other</v>
      </c>
      <c r="AB134" s="35">
        <f t="shared" si="26"/>
        <v>58</v>
      </c>
      <c r="AC134" s="32">
        <v>0</v>
      </c>
      <c r="AD134" s="32">
        <v>0</v>
      </c>
      <c r="AG134">
        <f t="shared" si="33"/>
        <v>29</v>
      </c>
      <c r="AH134">
        <f t="shared" si="27"/>
        <v>2.013888888888889E-2</v>
      </c>
    </row>
    <row r="135" spans="1:34" x14ac:dyDescent="0.25">
      <c r="B135" s="3">
        <v>41698</v>
      </c>
      <c r="J135">
        <f t="shared" si="24"/>
        <v>2</v>
      </c>
      <c r="K135" t="str">
        <f t="shared" si="25"/>
        <v>medium</v>
      </c>
      <c r="L135">
        <f t="shared" si="28"/>
        <v>1</v>
      </c>
      <c r="M135" s="24">
        <v>0.2388888888888889</v>
      </c>
      <c r="N135" s="24">
        <f t="shared" si="29"/>
        <v>0.40416666666666667</v>
      </c>
      <c r="O135" s="33">
        <v>0.16527777777777777</v>
      </c>
      <c r="P135" s="31">
        <v>33.200000000000003</v>
      </c>
      <c r="Q135" s="32">
        <f t="shared" si="30"/>
        <v>33</v>
      </c>
      <c r="R135" s="37" t="s">
        <v>129</v>
      </c>
      <c r="S135" s="35">
        <v>0</v>
      </c>
      <c r="T135" s="35">
        <v>0</v>
      </c>
      <c r="U135" s="35">
        <v>1</v>
      </c>
      <c r="V135" s="35">
        <v>0</v>
      </c>
      <c r="W135" s="35">
        <v>0</v>
      </c>
      <c r="X135" s="35">
        <v>0</v>
      </c>
      <c r="Y135" s="35">
        <f t="shared" si="31"/>
        <v>1</v>
      </c>
      <c r="Z135" t="str">
        <f t="shared" si="32"/>
        <v>75+</v>
      </c>
      <c r="AA135" t="str">
        <f>VLOOKUP(B135,[1]ethan!$A$2:$D$152,4)</f>
        <v>other</v>
      </c>
      <c r="AB135" s="35">
        <f t="shared" si="26"/>
        <v>238</v>
      </c>
      <c r="AC135" s="35">
        <v>0</v>
      </c>
      <c r="AD135" s="35">
        <v>0</v>
      </c>
      <c r="AG135">
        <f t="shared" si="33"/>
        <v>238</v>
      </c>
      <c r="AH135">
        <f t="shared" si="27"/>
        <v>0.16527777777777777</v>
      </c>
    </row>
    <row r="136" spans="1:34" x14ac:dyDescent="0.25">
      <c r="B136" s="3">
        <v>41698</v>
      </c>
      <c r="J136">
        <f t="shared" si="24"/>
        <v>2</v>
      </c>
      <c r="K136" t="str">
        <f t="shared" si="25"/>
        <v>medium</v>
      </c>
      <c r="L136">
        <f t="shared" si="28"/>
        <v>1</v>
      </c>
      <c r="M136" s="24">
        <v>0.26527777777777778</v>
      </c>
      <c r="N136" s="24">
        <f t="shared" si="29"/>
        <v>0.30972222222222223</v>
      </c>
      <c r="O136" s="33">
        <v>4.4444444444444446E-2</v>
      </c>
      <c r="P136" s="31">
        <v>25.8</v>
      </c>
      <c r="Q136" s="32">
        <f t="shared" si="30"/>
        <v>25</v>
      </c>
      <c r="R136" s="37" t="s">
        <v>30</v>
      </c>
      <c r="S136" s="35">
        <v>0</v>
      </c>
      <c r="T136" s="35">
        <v>0</v>
      </c>
      <c r="U136" s="35">
        <v>0</v>
      </c>
      <c r="V136" s="35">
        <v>1</v>
      </c>
      <c r="W136" s="35">
        <v>0</v>
      </c>
      <c r="X136" s="35">
        <v>0</v>
      </c>
      <c r="Y136" s="35">
        <f t="shared" si="31"/>
        <v>1</v>
      </c>
      <c r="Z136" t="str">
        <f t="shared" si="32"/>
        <v>45-75</v>
      </c>
      <c r="AA136" t="str">
        <f>VLOOKUP(B136,[1]ethan!$A$2:$D$152,4)</f>
        <v>other</v>
      </c>
      <c r="AB136" s="35">
        <f t="shared" si="26"/>
        <v>64</v>
      </c>
      <c r="AC136" s="32">
        <v>0</v>
      </c>
      <c r="AD136" s="32">
        <v>0</v>
      </c>
      <c r="AG136">
        <f t="shared" si="33"/>
        <v>64</v>
      </c>
      <c r="AH136">
        <f t="shared" si="27"/>
        <v>4.4444444444444446E-2</v>
      </c>
    </row>
    <row r="137" spans="1:34" x14ac:dyDescent="0.25">
      <c r="A137" s="14" t="s">
        <v>137</v>
      </c>
      <c r="B137" s="3">
        <v>41701</v>
      </c>
      <c r="C137" s="24"/>
      <c r="D137" s="24"/>
      <c r="E137" s="25"/>
      <c r="J137">
        <f t="shared" si="24"/>
        <v>2</v>
      </c>
      <c r="K137" t="str">
        <f t="shared" si="25"/>
        <v>medium</v>
      </c>
      <c r="L137">
        <f t="shared" si="28"/>
        <v>1</v>
      </c>
      <c r="M137" s="24">
        <v>0.65277777777777779</v>
      </c>
      <c r="N137" s="24">
        <f t="shared" si="29"/>
        <v>0.68402777777777779</v>
      </c>
      <c r="O137" s="33">
        <v>3.125E-2</v>
      </c>
      <c r="P137" s="31">
        <v>45.8</v>
      </c>
      <c r="Q137" s="32">
        <f t="shared" si="30"/>
        <v>45</v>
      </c>
      <c r="R137" s="37" t="s">
        <v>176</v>
      </c>
      <c r="S137" s="35">
        <v>0</v>
      </c>
      <c r="T137" s="35">
        <v>0</v>
      </c>
      <c r="U137" s="35">
        <v>0</v>
      </c>
      <c r="V137" s="35">
        <v>1</v>
      </c>
      <c r="W137" s="35">
        <v>1</v>
      </c>
      <c r="X137" s="35">
        <v>0</v>
      </c>
      <c r="Y137" s="35">
        <f t="shared" si="31"/>
        <v>2</v>
      </c>
      <c r="Z137" t="str">
        <f t="shared" si="32"/>
        <v>45-75</v>
      </c>
      <c r="AA137" t="str">
        <f>VLOOKUP(B137,[1]ethan!$A$2:$D$152,4)</f>
        <v>regular</v>
      </c>
      <c r="AB137" s="35">
        <f t="shared" si="26"/>
        <v>90</v>
      </c>
      <c r="AC137" s="35">
        <v>0</v>
      </c>
      <c r="AD137" s="35">
        <v>0</v>
      </c>
      <c r="AG137">
        <f t="shared" si="33"/>
        <v>45</v>
      </c>
      <c r="AH137">
        <f t="shared" si="27"/>
        <v>3.125E-2</v>
      </c>
    </row>
    <row r="138" spans="1:34" x14ac:dyDescent="0.25">
      <c r="B138" s="3">
        <v>41701</v>
      </c>
      <c r="J138">
        <f t="shared" si="24"/>
        <v>2</v>
      </c>
      <c r="K138" t="str">
        <f t="shared" si="25"/>
        <v>medium</v>
      </c>
      <c r="L138">
        <f t="shared" si="28"/>
        <v>1</v>
      </c>
      <c r="M138" s="24">
        <v>0.50416666666666665</v>
      </c>
      <c r="N138" s="24">
        <f t="shared" si="29"/>
        <v>0.53888888888888886</v>
      </c>
      <c r="O138" s="33">
        <v>3.4722222222222224E-2</v>
      </c>
      <c r="P138" s="31">
        <v>43.5</v>
      </c>
      <c r="Q138" s="32">
        <f t="shared" si="30"/>
        <v>43</v>
      </c>
      <c r="R138" s="37" t="s">
        <v>25</v>
      </c>
      <c r="S138" s="35">
        <v>1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f t="shared" si="31"/>
        <v>1</v>
      </c>
      <c r="Z138" t="str">
        <f t="shared" si="32"/>
        <v>45-75</v>
      </c>
      <c r="AA138" t="str">
        <f>VLOOKUP(B138,[1]ethan!$A$2:$D$152,4)</f>
        <v>regular</v>
      </c>
      <c r="AB138" s="35">
        <f t="shared" si="26"/>
        <v>50</v>
      </c>
      <c r="AC138" s="32">
        <v>0</v>
      </c>
      <c r="AD138" s="32">
        <v>0</v>
      </c>
      <c r="AG138">
        <f t="shared" si="33"/>
        <v>50</v>
      </c>
      <c r="AH138">
        <f t="shared" si="27"/>
        <v>3.4722222222222224E-2</v>
      </c>
    </row>
    <row r="139" spans="1:34" x14ac:dyDescent="0.25">
      <c r="B139" s="3">
        <v>41701</v>
      </c>
      <c r="J139">
        <f t="shared" si="24"/>
        <v>2</v>
      </c>
      <c r="K139" t="str">
        <f t="shared" si="25"/>
        <v>medium</v>
      </c>
      <c r="L139">
        <f t="shared" si="28"/>
        <v>1</v>
      </c>
      <c r="M139" s="24">
        <v>0.875</v>
      </c>
      <c r="N139" s="24">
        <f t="shared" si="29"/>
        <v>0.92708333333333337</v>
      </c>
      <c r="O139" s="33">
        <v>5.2083333333333336E-2</v>
      </c>
      <c r="P139" s="31">
        <v>23.2</v>
      </c>
      <c r="Q139" s="32">
        <f t="shared" si="30"/>
        <v>23</v>
      </c>
      <c r="R139" s="37" t="s">
        <v>23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f t="shared" si="31"/>
        <v>0</v>
      </c>
      <c r="Z139" t="str">
        <f t="shared" si="32"/>
        <v>75+</v>
      </c>
      <c r="AA139" t="str">
        <f>VLOOKUP(B139,[1]ethan!$A$2:$D$152,4)</f>
        <v>regular</v>
      </c>
      <c r="AB139" s="35">
        <f t="shared" si="26"/>
        <v>0</v>
      </c>
      <c r="AC139" s="35">
        <v>1</v>
      </c>
      <c r="AD139" s="35">
        <v>0</v>
      </c>
      <c r="AG139">
        <f t="shared" si="33"/>
        <v>75</v>
      </c>
      <c r="AH139">
        <f t="shared" si="27"/>
        <v>5.2083333333333336E-2</v>
      </c>
    </row>
    <row r="140" spans="1:34" x14ac:dyDescent="0.25">
      <c r="A140" s="14" t="s">
        <v>145</v>
      </c>
      <c r="B140" s="3">
        <v>41702</v>
      </c>
      <c r="C140" s="24"/>
      <c r="D140" s="24"/>
      <c r="E140" s="25"/>
      <c r="J140">
        <f t="shared" si="24"/>
        <v>1</v>
      </c>
      <c r="K140" t="str">
        <f t="shared" si="25"/>
        <v>no</v>
      </c>
      <c r="L140">
        <f t="shared" si="28"/>
        <v>0</v>
      </c>
      <c r="M140" s="24" t="s">
        <v>138</v>
      </c>
      <c r="N140" s="24"/>
      <c r="O140" s="33"/>
      <c r="Q140" s="32">
        <f t="shared" si="30"/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f t="shared" si="31"/>
        <v>0</v>
      </c>
      <c r="Z140" t="str">
        <f t="shared" si="32"/>
        <v>0-15</v>
      </c>
      <c r="AA140" t="str">
        <f>VLOOKUP(B140,[1]ethan!$A$2:$D$152,4)</f>
        <v>regular</v>
      </c>
      <c r="AB140" s="35">
        <f t="shared" si="26"/>
        <v>0</v>
      </c>
      <c r="AC140" s="32">
        <v>0</v>
      </c>
      <c r="AD140" s="32">
        <v>0</v>
      </c>
      <c r="AG140">
        <f t="shared" si="33"/>
        <v>0</v>
      </c>
      <c r="AH140">
        <f t="shared" si="27"/>
        <v>0</v>
      </c>
    </row>
    <row r="141" spans="1:34" x14ac:dyDescent="0.25">
      <c r="A141" s="14">
        <f t="shared" si="10"/>
        <v>41703</v>
      </c>
      <c r="B141" s="3">
        <v>41703</v>
      </c>
      <c r="C141" s="24">
        <v>0.64583333333333337</v>
      </c>
      <c r="D141" s="24">
        <v>0.66666666666666663</v>
      </c>
      <c r="E141" s="25">
        <f t="shared" si="11"/>
        <v>2.0833333333333259E-2</v>
      </c>
      <c r="F141">
        <v>40</v>
      </c>
      <c r="G141">
        <v>12</v>
      </c>
      <c r="H141" t="s">
        <v>104</v>
      </c>
      <c r="I141">
        <v>1</v>
      </c>
      <c r="J141">
        <f t="shared" si="24"/>
        <v>2</v>
      </c>
      <c r="K141" t="str">
        <f t="shared" si="25"/>
        <v>minor</v>
      </c>
      <c r="L141">
        <f t="shared" si="28"/>
        <v>1</v>
      </c>
      <c r="M141" s="24">
        <v>0.65</v>
      </c>
      <c r="N141" s="24">
        <f t="shared" si="29"/>
        <v>0.66805555555555562</v>
      </c>
      <c r="O141" s="25">
        <v>1.8055555555555557E-2</v>
      </c>
      <c r="P141" s="31">
        <v>39.9</v>
      </c>
      <c r="Q141" s="32">
        <f t="shared" si="30"/>
        <v>39</v>
      </c>
      <c r="R141" s="37" t="s">
        <v>14</v>
      </c>
      <c r="S141" s="35">
        <v>0</v>
      </c>
      <c r="T141" s="35">
        <v>1</v>
      </c>
      <c r="U141" s="35">
        <v>0</v>
      </c>
      <c r="V141" s="35">
        <v>0</v>
      </c>
      <c r="W141" s="35">
        <v>0</v>
      </c>
      <c r="X141" s="35">
        <v>0</v>
      </c>
      <c r="Y141" s="35">
        <f t="shared" si="31"/>
        <v>1</v>
      </c>
      <c r="Z141" t="str">
        <f t="shared" si="32"/>
        <v>15-45</v>
      </c>
      <c r="AA141" t="str">
        <f>VLOOKUP(B141,[1]ethan!$A$2:$D$152,4)</f>
        <v>regular</v>
      </c>
      <c r="AB141" s="35">
        <f t="shared" si="26"/>
        <v>26</v>
      </c>
      <c r="AC141" s="35">
        <v>0</v>
      </c>
      <c r="AD141" s="35">
        <v>0</v>
      </c>
      <c r="AG141">
        <v>26</v>
      </c>
    </row>
    <row r="142" spans="1:34" x14ac:dyDescent="0.25">
      <c r="B142" s="3">
        <v>41703</v>
      </c>
      <c r="J142">
        <f t="shared" si="24"/>
        <v>2</v>
      </c>
      <c r="K142" t="str">
        <f t="shared" si="25"/>
        <v>medium</v>
      </c>
      <c r="L142">
        <f t="shared" si="28"/>
        <v>1</v>
      </c>
      <c r="M142" s="24">
        <v>0.6875</v>
      </c>
      <c r="N142" s="24">
        <f t="shared" si="29"/>
        <v>0.71458333333333335</v>
      </c>
      <c r="O142" s="25">
        <v>2.7083333333333334E-2</v>
      </c>
      <c r="P142" s="31">
        <v>52.3</v>
      </c>
      <c r="Q142" s="32">
        <f t="shared" si="30"/>
        <v>52</v>
      </c>
      <c r="R142" s="37" t="s">
        <v>129</v>
      </c>
      <c r="S142" s="35">
        <v>0</v>
      </c>
      <c r="T142" s="35">
        <v>0</v>
      </c>
      <c r="U142" s="35">
        <v>1</v>
      </c>
      <c r="V142" s="35">
        <v>0</v>
      </c>
      <c r="W142" s="35">
        <v>0</v>
      </c>
      <c r="X142" s="35">
        <v>0</v>
      </c>
      <c r="Y142" s="35">
        <f t="shared" si="31"/>
        <v>1</v>
      </c>
      <c r="Z142" t="str">
        <f t="shared" si="32"/>
        <v>15-45</v>
      </c>
      <c r="AA142" t="str">
        <f>VLOOKUP(B142,[1]ethan!$A$2:$D$152,4)</f>
        <v>regular</v>
      </c>
      <c r="AB142" s="35">
        <f t="shared" si="26"/>
        <v>39</v>
      </c>
      <c r="AC142" s="32">
        <v>0</v>
      </c>
      <c r="AD142" s="32">
        <v>0</v>
      </c>
      <c r="AG142">
        <v>39</v>
      </c>
    </row>
    <row r="143" spans="1:34" x14ac:dyDescent="0.25">
      <c r="B143" s="3">
        <v>41703</v>
      </c>
      <c r="J143">
        <f t="shared" si="24"/>
        <v>2</v>
      </c>
      <c r="K143" t="str">
        <f t="shared" si="25"/>
        <v>medium</v>
      </c>
      <c r="L143">
        <f t="shared" si="28"/>
        <v>1</v>
      </c>
      <c r="M143" s="24">
        <v>0.94513888888888886</v>
      </c>
      <c r="N143" s="24">
        <f>M143+O143</f>
        <v>0.95763888888888882</v>
      </c>
      <c r="O143" s="38" t="str">
        <f t="shared" ref="O143:O191" si="34">TEXT(AG143/(24*60), "h:mm")</f>
        <v>0:18</v>
      </c>
      <c r="P143" s="31">
        <v>32.5</v>
      </c>
      <c r="Q143" s="32">
        <f t="shared" si="30"/>
        <v>32</v>
      </c>
      <c r="R143" s="37" t="s">
        <v>129</v>
      </c>
      <c r="S143" s="35">
        <v>0</v>
      </c>
      <c r="T143" s="35">
        <v>0</v>
      </c>
      <c r="U143" s="35">
        <v>1</v>
      </c>
      <c r="V143" s="35">
        <v>0</v>
      </c>
      <c r="W143" s="35">
        <v>0</v>
      </c>
      <c r="X143" s="35">
        <v>0</v>
      </c>
      <c r="Y143" s="35">
        <f t="shared" si="31"/>
        <v>1</v>
      </c>
      <c r="Z143" t="str">
        <f t="shared" si="32"/>
        <v>15-45</v>
      </c>
      <c r="AA143" t="str">
        <f>VLOOKUP(B143,[1]ethan!$A$2:$D$152,4)</f>
        <v>regular</v>
      </c>
      <c r="AB143" s="35">
        <f t="shared" si="26"/>
        <v>18</v>
      </c>
      <c r="AC143" s="35">
        <v>0</v>
      </c>
      <c r="AD143" s="35">
        <v>0</v>
      </c>
      <c r="AG143">
        <v>18</v>
      </c>
    </row>
    <row r="144" spans="1:34" x14ac:dyDescent="0.25">
      <c r="B144" s="3">
        <v>41703</v>
      </c>
      <c r="J144">
        <f t="shared" si="24"/>
        <v>2</v>
      </c>
      <c r="K144" t="str">
        <f t="shared" si="25"/>
        <v>medium</v>
      </c>
      <c r="L144">
        <f t="shared" si="28"/>
        <v>1</v>
      </c>
      <c r="M144" s="24">
        <v>2.6388888888888889E-2</v>
      </c>
      <c r="N144" s="24">
        <f t="shared" si="29"/>
        <v>4.7222222222222221E-2</v>
      </c>
      <c r="O144" s="38" t="str">
        <f t="shared" si="34"/>
        <v>0:30</v>
      </c>
      <c r="P144" s="31">
        <v>48.4</v>
      </c>
      <c r="Q144" s="32">
        <f t="shared" si="30"/>
        <v>48</v>
      </c>
      <c r="R144" s="37" t="s">
        <v>42</v>
      </c>
      <c r="S144" s="35">
        <v>0</v>
      </c>
      <c r="T144" s="35">
        <v>0</v>
      </c>
      <c r="U144" s="35">
        <v>1</v>
      </c>
      <c r="V144" s="35">
        <v>0</v>
      </c>
      <c r="W144" s="35">
        <v>0</v>
      </c>
      <c r="X144" s="35">
        <v>0</v>
      </c>
      <c r="Y144" s="35">
        <f t="shared" si="31"/>
        <v>1</v>
      </c>
      <c r="Z144" t="str">
        <f t="shared" si="32"/>
        <v>15-45</v>
      </c>
      <c r="AA144" t="str">
        <f>VLOOKUP(B144,[1]ethan!$A$2:$D$152,4)</f>
        <v>regular</v>
      </c>
      <c r="AB144" s="35">
        <f t="shared" si="26"/>
        <v>30</v>
      </c>
      <c r="AC144" s="32">
        <v>0</v>
      </c>
      <c r="AD144" s="32">
        <v>0</v>
      </c>
      <c r="AG144">
        <v>30</v>
      </c>
    </row>
    <row r="145" spans="1:33" x14ac:dyDescent="0.25">
      <c r="A145" s="14" t="s">
        <v>128</v>
      </c>
      <c r="B145" s="3">
        <v>41704</v>
      </c>
      <c r="C145" s="24"/>
      <c r="D145" s="24"/>
      <c r="E145" s="25"/>
      <c r="J145">
        <f t="shared" si="24"/>
        <v>2</v>
      </c>
      <c r="K145" t="str">
        <f t="shared" si="25"/>
        <v>medium</v>
      </c>
      <c r="L145">
        <f t="shared" si="28"/>
        <v>1</v>
      </c>
      <c r="M145" s="24">
        <v>0.79722222222222217</v>
      </c>
      <c r="N145" s="24">
        <f t="shared" si="29"/>
        <v>0.83263888888888882</v>
      </c>
      <c r="O145" s="39" t="str">
        <f t="shared" si="34"/>
        <v>0:51</v>
      </c>
      <c r="P145" s="31">
        <v>31.1</v>
      </c>
      <c r="Q145" s="32">
        <f t="shared" si="30"/>
        <v>31</v>
      </c>
      <c r="R145" s="37" t="s">
        <v>30</v>
      </c>
      <c r="S145" s="35">
        <v>0</v>
      </c>
      <c r="T145" s="35">
        <v>0</v>
      </c>
      <c r="U145" s="35">
        <v>0</v>
      </c>
      <c r="V145" s="35">
        <v>1</v>
      </c>
      <c r="W145" s="35">
        <v>0</v>
      </c>
      <c r="X145" s="35">
        <v>0</v>
      </c>
      <c r="Y145" s="35">
        <f t="shared" si="31"/>
        <v>1</v>
      </c>
      <c r="Z145" t="str">
        <f t="shared" si="32"/>
        <v>45-75</v>
      </c>
      <c r="AA145" t="str">
        <f>VLOOKUP(B145,[1]ethan!$A$2:$D$152,4)</f>
        <v>incident</v>
      </c>
      <c r="AB145" s="35">
        <f t="shared" si="26"/>
        <v>51</v>
      </c>
      <c r="AC145" s="35">
        <v>0</v>
      </c>
      <c r="AD145" s="35">
        <v>0</v>
      </c>
      <c r="AG145">
        <v>51</v>
      </c>
    </row>
    <row r="146" spans="1:33" x14ac:dyDescent="0.25">
      <c r="A146" s="14">
        <f t="shared" si="10"/>
        <v>41705</v>
      </c>
      <c r="B146" s="3">
        <v>41705</v>
      </c>
      <c r="C146" s="24">
        <v>0.66666666666666663</v>
      </c>
      <c r="D146" s="24">
        <v>0.70833333333333337</v>
      </c>
      <c r="E146" s="25">
        <f t="shared" si="11"/>
        <v>4.1666666666666741E-2</v>
      </c>
      <c r="F146">
        <v>38</v>
      </c>
      <c r="G146">
        <v>12</v>
      </c>
      <c r="H146" t="s">
        <v>105</v>
      </c>
      <c r="I146">
        <v>2</v>
      </c>
      <c r="J146">
        <f t="shared" si="24"/>
        <v>3</v>
      </c>
      <c r="K146" t="str">
        <f t="shared" si="25"/>
        <v>medium</v>
      </c>
      <c r="L146">
        <f t="shared" si="28"/>
        <v>1</v>
      </c>
      <c r="M146" s="24">
        <v>0.67291666666666661</v>
      </c>
      <c r="N146" s="24">
        <f t="shared" si="29"/>
        <v>0.79097222222222219</v>
      </c>
      <c r="O146" s="39" t="str">
        <f t="shared" si="34"/>
        <v>2:50</v>
      </c>
      <c r="P146" s="31">
        <v>39.200000000000003</v>
      </c>
      <c r="Q146" s="32">
        <f t="shared" si="30"/>
        <v>39</v>
      </c>
      <c r="R146" s="37" t="s">
        <v>184</v>
      </c>
      <c r="S146" s="35">
        <v>0</v>
      </c>
      <c r="T146" s="35">
        <v>0</v>
      </c>
      <c r="U146" s="35">
        <v>1</v>
      </c>
      <c r="V146" s="35">
        <v>1</v>
      </c>
      <c r="W146" s="35">
        <v>1</v>
      </c>
      <c r="X146" s="35">
        <v>0</v>
      </c>
      <c r="Y146" s="35">
        <f t="shared" si="31"/>
        <v>3</v>
      </c>
      <c r="Z146" t="str">
        <f t="shared" si="32"/>
        <v>75+</v>
      </c>
      <c r="AA146" t="str">
        <f>VLOOKUP(B146,[1]ethan!$A$2:$D$152,4)</f>
        <v>incident</v>
      </c>
      <c r="AB146" s="35">
        <f t="shared" si="26"/>
        <v>510</v>
      </c>
      <c r="AC146" s="32">
        <v>0</v>
      </c>
      <c r="AD146" s="32">
        <v>0</v>
      </c>
      <c r="AE146" t="s">
        <v>185</v>
      </c>
      <c r="AG146">
        <v>170</v>
      </c>
    </row>
    <row r="147" spans="1:33" x14ac:dyDescent="0.25">
      <c r="B147" s="3">
        <v>41705</v>
      </c>
      <c r="J147">
        <f t="shared" si="24"/>
        <v>2</v>
      </c>
      <c r="K147" t="str">
        <f t="shared" si="25"/>
        <v>medium</v>
      </c>
      <c r="L147">
        <f t="shared" si="28"/>
        <v>1</v>
      </c>
      <c r="M147" s="24">
        <v>0.39305555555555555</v>
      </c>
      <c r="N147" s="24">
        <f t="shared" si="29"/>
        <v>0.43055555555555552</v>
      </c>
      <c r="O147" s="39" t="str">
        <f t="shared" si="34"/>
        <v>0:54</v>
      </c>
      <c r="P147" s="31">
        <v>32.200000000000003</v>
      </c>
      <c r="Q147" s="32">
        <f t="shared" si="30"/>
        <v>32</v>
      </c>
      <c r="R147" s="37" t="s">
        <v>186</v>
      </c>
      <c r="S147" s="35">
        <v>0</v>
      </c>
      <c r="T147" s="35">
        <v>1</v>
      </c>
      <c r="U147" s="35">
        <v>0</v>
      </c>
      <c r="V147" s="35">
        <v>1</v>
      </c>
      <c r="W147" s="35">
        <v>0</v>
      </c>
      <c r="X147" s="35">
        <v>0</v>
      </c>
      <c r="Y147" s="35">
        <f t="shared" si="31"/>
        <v>2</v>
      </c>
      <c r="Z147" t="str">
        <f t="shared" si="32"/>
        <v>45-75</v>
      </c>
      <c r="AA147" t="str">
        <f>VLOOKUP(B147,[1]ethan!$A$2:$D$152,4)</f>
        <v>incident</v>
      </c>
      <c r="AB147" s="35">
        <f t="shared" si="26"/>
        <v>108</v>
      </c>
      <c r="AC147" s="35">
        <v>0</v>
      </c>
      <c r="AD147" s="35">
        <v>0</v>
      </c>
      <c r="AG147">
        <v>54</v>
      </c>
    </row>
    <row r="148" spans="1:33" x14ac:dyDescent="0.25">
      <c r="B148" s="3">
        <v>41705</v>
      </c>
      <c r="J148">
        <f t="shared" si="24"/>
        <v>2</v>
      </c>
      <c r="K148" t="str">
        <f t="shared" si="25"/>
        <v>medium</v>
      </c>
      <c r="L148">
        <f t="shared" si="28"/>
        <v>1</v>
      </c>
      <c r="M148" s="24">
        <v>0.57847222222222217</v>
      </c>
      <c r="N148" s="24">
        <f t="shared" si="29"/>
        <v>0.59236111111111101</v>
      </c>
      <c r="O148" s="39" t="str">
        <f t="shared" si="34"/>
        <v>0:20</v>
      </c>
      <c r="P148" s="31">
        <v>32.9</v>
      </c>
      <c r="Q148" s="32">
        <f t="shared" si="30"/>
        <v>32</v>
      </c>
      <c r="R148" s="37" t="s">
        <v>14</v>
      </c>
      <c r="S148" s="35">
        <v>0</v>
      </c>
      <c r="T148" s="35">
        <v>1</v>
      </c>
      <c r="U148" s="35">
        <v>0</v>
      </c>
      <c r="V148" s="35">
        <v>0</v>
      </c>
      <c r="W148" s="35">
        <v>0</v>
      </c>
      <c r="X148" s="35">
        <v>0</v>
      </c>
      <c r="Y148" s="35">
        <f t="shared" si="31"/>
        <v>1</v>
      </c>
      <c r="Z148" t="str">
        <f t="shared" si="32"/>
        <v>15-45</v>
      </c>
      <c r="AA148" t="str">
        <f>VLOOKUP(B148,[1]ethan!$A$2:$D$152,4)</f>
        <v>incident</v>
      </c>
      <c r="AB148" s="35">
        <f t="shared" si="26"/>
        <v>20</v>
      </c>
      <c r="AC148" s="32">
        <v>0</v>
      </c>
      <c r="AD148" s="32">
        <v>0</v>
      </c>
      <c r="AG148">
        <v>20</v>
      </c>
    </row>
    <row r="149" spans="1:33" x14ac:dyDescent="0.25">
      <c r="B149" s="3">
        <v>41705</v>
      </c>
      <c r="J149">
        <f t="shared" si="24"/>
        <v>2</v>
      </c>
      <c r="K149" t="str">
        <f t="shared" si="25"/>
        <v>medium</v>
      </c>
      <c r="L149">
        <f t="shared" si="28"/>
        <v>1</v>
      </c>
      <c r="M149" s="24">
        <v>0.62569444444444444</v>
      </c>
      <c r="N149" s="24">
        <f t="shared" si="29"/>
        <v>0.64861111111111114</v>
      </c>
      <c r="O149" s="39" t="str">
        <f t="shared" si="34"/>
        <v>0:33</v>
      </c>
      <c r="P149" s="31">
        <v>33.200000000000003</v>
      </c>
      <c r="Q149" s="32">
        <f t="shared" si="30"/>
        <v>33</v>
      </c>
      <c r="R149" s="37" t="s">
        <v>129</v>
      </c>
      <c r="S149" s="35">
        <v>0</v>
      </c>
      <c r="T149" s="35">
        <v>0</v>
      </c>
      <c r="U149" s="35">
        <v>1</v>
      </c>
      <c r="V149" s="35">
        <v>0</v>
      </c>
      <c r="W149" s="35">
        <v>0</v>
      </c>
      <c r="X149" s="35">
        <v>0</v>
      </c>
      <c r="Y149" s="35">
        <f t="shared" si="31"/>
        <v>1</v>
      </c>
      <c r="Z149" t="str">
        <f t="shared" si="32"/>
        <v>15-45</v>
      </c>
      <c r="AA149" t="str">
        <f>VLOOKUP(B149,[1]ethan!$A$2:$D$152,4)</f>
        <v>incident</v>
      </c>
      <c r="AB149" s="35">
        <f t="shared" si="26"/>
        <v>33</v>
      </c>
      <c r="AC149" s="35">
        <v>0</v>
      </c>
      <c r="AD149" s="35">
        <v>0</v>
      </c>
      <c r="AG149">
        <v>33</v>
      </c>
    </row>
    <row r="150" spans="1:33" x14ac:dyDescent="0.25">
      <c r="B150" s="3">
        <v>41705</v>
      </c>
      <c r="J150">
        <f t="shared" si="24"/>
        <v>2</v>
      </c>
      <c r="K150" t="str">
        <f t="shared" si="25"/>
        <v>medium</v>
      </c>
      <c r="L150">
        <f t="shared" si="28"/>
        <v>1</v>
      </c>
      <c r="M150" s="24">
        <v>0.53541666666666665</v>
      </c>
      <c r="N150" s="24">
        <f t="shared" si="29"/>
        <v>0.58263888888888893</v>
      </c>
      <c r="O150" s="39" t="str">
        <f t="shared" si="34"/>
        <v>1:08</v>
      </c>
      <c r="P150" s="31">
        <v>39.9</v>
      </c>
      <c r="Q150" s="32">
        <f t="shared" si="30"/>
        <v>39</v>
      </c>
      <c r="R150" s="37" t="s">
        <v>187</v>
      </c>
      <c r="S150" s="35">
        <v>0</v>
      </c>
      <c r="T150" s="35">
        <v>0</v>
      </c>
      <c r="U150" s="35">
        <v>1</v>
      </c>
      <c r="V150" s="35">
        <v>1</v>
      </c>
      <c r="W150" s="35">
        <v>0</v>
      </c>
      <c r="X150" s="35">
        <v>0</v>
      </c>
      <c r="Y150" s="35">
        <f t="shared" si="31"/>
        <v>2</v>
      </c>
      <c r="Z150" t="str">
        <f t="shared" si="32"/>
        <v>45-75</v>
      </c>
      <c r="AA150" t="str">
        <f>VLOOKUP(B150,[1]ethan!$A$2:$D$152,4)</f>
        <v>incident</v>
      </c>
      <c r="AB150" s="35">
        <f t="shared" si="26"/>
        <v>136</v>
      </c>
      <c r="AC150" s="32">
        <v>0</v>
      </c>
      <c r="AD150" s="32">
        <v>0</v>
      </c>
      <c r="AG150">
        <v>68</v>
      </c>
    </row>
    <row r="151" spans="1:33" x14ac:dyDescent="0.25">
      <c r="B151" s="3">
        <v>41705</v>
      </c>
      <c r="J151">
        <f t="shared" si="24"/>
        <v>2</v>
      </c>
      <c r="K151" t="str">
        <f t="shared" si="25"/>
        <v>medium</v>
      </c>
      <c r="L151">
        <f t="shared" si="28"/>
        <v>1</v>
      </c>
      <c r="M151" s="24">
        <v>0.71944444444444444</v>
      </c>
      <c r="N151" s="24">
        <f t="shared" si="29"/>
        <v>0.73888888888888893</v>
      </c>
      <c r="O151" s="39" t="str">
        <f t="shared" si="34"/>
        <v>0:28</v>
      </c>
      <c r="P151" s="31">
        <v>36.200000000000003</v>
      </c>
      <c r="Q151" s="32">
        <f t="shared" si="30"/>
        <v>36</v>
      </c>
      <c r="R151" s="37" t="s">
        <v>42</v>
      </c>
      <c r="S151" s="35">
        <v>0</v>
      </c>
      <c r="T151" s="35">
        <v>0</v>
      </c>
      <c r="U151" s="35">
        <v>1</v>
      </c>
      <c r="V151" s="35">
        <v>0</v>
      </c>
      <c r="W151" s="35">
        <v>0</v>
      </c>
      <c r="X151" s="35">
        <v>0</v>
      </c>
      <c r="Y151" s="35">
        <f t="shared" si="31"/>
        <v>1</v>
      </c>
      <c r="Z151" t="str">
        <f t="shared" si="32"/>
        <v>15-45</v>
      </c>
      <c r="AA151" t="str">
        <f>VLOOKUP(B151,[1]ethan!$A$2:$D$152,4)</f>
        <v>incident</v>
      </c>
      <c r="AB151" s="35">
        <f t="shared" si="26"/>
        <v>28</v>
      </c>
      <c r="AC151" s="35">
        <v>0</v>
      </c>
      <c r="AD151" s="35">
        <v>0</v>
      </c>
      <c r="AG151">
        <v>28</v>
      </c>
    </row>
    <row r="152" spans="1:33" x14ac:dyDescent="0.25">
      <c r="B152" s="3">
        <v>41705</v>
      </c>
      <c r="J152">
        <f t="shared" si="24"/>
        <v>2</v>
      </c>
      <c r="K152" t="str">
        <f t="shared" si="25"/>
        <v>medium</v>
      </c>
      <c r="L152">
        <f t="shared" si="28"/>
        <v>1</v>
      </c>
      <c r="M152" s="24">
        <v>0.83611111111111114</v>
      </c>
      <c r="N152" s="24">
        <f t="shared" si="29"/>
        <v>0.85069444444444442</v>
      </c>
      <c r="O152" s="39" t="str">
        <f t="shared" si="34"/>
        <v>0:21</v>
      </c>
      <c r="P152" s="31">
        <v>32.200000000000003</v>
      </c>
      <c r="Q152" s="32">
        <f t="shared" si="30"/>
        <v>32</v>
      </c>
      <c r="R152" s="37" t="s">
        <v>129</v>
      </c>
      <c r="S152" s="35">
        <v>0</v>
      </c>
      <c r="T152" s="35">
        <v>0</v>
      </c>
      <c r="U152" s="35">
        <v>1</v>
      </c>
      <c r="V152" s="35">
        <v>0</v>
      </c>
      <c r="W152" s="35">
        <v>0</v>
      </c>
      <c r="X152" s="35">
        <v>0</v>
      </c>
      <c r="Y152" s="35">
        <f t="shared" si="31"/>
        <v>1</v>
      </c>
      <c r="Z152" t="str">
        <f t="shared" si="32"/>
        <v>15-45</v>
      </c>
      <c r="AA152" t="str">
        <f>VLOOKUP(B152,[1]ethan!$A$2:$D$152,4)</f>
        <v>incident</v>
      </c>
      <c r="AB152" s="35">
        <f t="shared" si="26"/>
        <v>21</v>
      </c>
      <c r="AC152" s="32">
        <v>0</v>
      </c>
      <c r="AD152" s="32">
        <v>0</v>
      </c>
      <c r="AG152">
        <v>21</v>
      </c>
    </row>
    <row r="153" spans="1:33" x14ac:dyDescent="0.25">
      <c r="A153" s="14">
        <f t="shared" si="10"/>
        <v>41708</v>
      </c>
      <c r="B153" s="3">
        <v>41708</v>
      </c>
      <c r="C153" s="24">
        <v>0.35416666666666669</v>
      </c>
      <c r="D153" s="24">
        <v>10.5</v>
      </c>
      <c r="E153" s="25">
        <f t="shared" si="11"/>
        <v>10.145833333333334</v>
      </c>
      <c r="F153">
        <v>37</v>
      </c>
      <c r="G153">
        <v>5</v>
      </c>
      <c r="H153" t="s">
        <v>36</v>
      </c>
      <c r="I153">
        <v>2</v>
      </c>
      <c r="J153">
        <f t="shared" si="24"/>
        <v>2</v>
      </c>
      <c r="K153" t="str">
        <f t="shared" si="25"/>
        <v>medium</v>
      </c>
      <c r="L153">
        <f t="shared" si="28"/>
        <v>1</v>
      </c>
      <c r="M153" s="24">
        <v>0.3576388888888889</v>
      </c>
      <c r="N153" s="24">
        <f t="shared" si="29"/>
        <v>0.37222222222222223</v>
      </c>
      <c r="O153" s="39" t="str">
        <f t="shared" si="34"/>
        <v>0:21</v>
      </c>
      <c r="P153" s="31">
        <v>36.200000000000003</v>
      </c>
      <c r="Q153" s="32">
        <f t="shared" si="30"/>
        <v>36</v>
      </c>
      <c r="R153" s="37" t="s">
        <v>187</v>
      </c>
      <c r="S153" s="35">
        <v>0</v>
      </c>
      <c r="T153" s="35">
        <v>0</v>
      </c>
      <c r="U153" s="35">
        <v>1</v>
      </c>
      <c r="V153" s="35">
        <v>1</v>
      </c>
      <c r="W153" s="35">
        <v>0</v>
      </c>
      <c r="X153" s="35">
        <v>0</v>
      </c>
      <c r="Y153" s="35">
        <f t="shared" si="31"/>
        <v>2</v>
      </c>
      <c r="Z153" t="str">
        <f t="shared" si="32"/>
        <v>15-45</v>
      </c>
      <c r="AA153" t="str">
        <f>VLOOKUP(B153,[1]ethan!$A$2:$D$152,4)</f>
        <v>regular</v>
      </c>
      <c r="AB153" s="35">
        <f t="shared" si="26"/>
        <v>42</v>
      </c>
      <c r="AC153" s="35">
        <v>0</v>
      </c>
      <c r="AD153" s="35">
        <v>0</v>
      </c>
      <c r="AE153" t="s">
        <v>188</v>
      </c>
      <c r="AG153">
        <v>21</v>
      </c>
    </row>
    <row r="154" spans="1:33" x14ac:dyDescent="0.25">
      <c r="A154" s="14">
        <f>B154</f>
        <v>41708</v>
      </c>
      <c r="B154" s="3">
        <v>41708</v>
      </c>
      <c r="C154" s="24">
        <v>0.39583333333333331</v>
      </c>
      <c r="D154" s="24">
        <v>0.45833333333333331</v>
      </c>
      <c r="E154" s="25">
        <f>D154-C154</f>
        <v>6.25E-2</v>
      </c>
      <c r="F154">
        <v>32</v>
      </c>
      <c r="G154">
        <v>3</v>
      </c>
      <c r="H154" t="s">
        <v>36</v>
      </c>
      <c r="I154">
        <v>2</v>
      </c>
      <c r="J154">
        <f t="shared" si="24"/>
        <v>2</v>
      </c>
      <c r="K154" t="str">
        <f t="shared" si="25"/>
        <v>medium</v>
      </c>
      <c r="L154">
        <f t="shared" si="28"/>
        <v>1</v>
      </c>
      <c r="M154" s="24">
        <v>0.3972222222222222</v>
      </c>
      <c r="N154" s="24">
        <f t="shared" si="29"/>
        <v>0.4375</v>
      </c>
      <c r="O154" s="39" t="str">
        <f t="shared" si="34"/>
        <v>0:58</v>
      </c>
      <c r="P154" s="31">
        <v>31.1</v>
      </c>
      <c r="Q154" s="32">
        <f t="shared" si="30"/>
        <v>31</v>
      </c>
      <c r="R154" s="37" t="s">
        <v>181</v>
      </c>
      <c r="S154" s="35">
        <v>1</v>
      </c>
      <c r="T154" s="35">
        <v>1</v>
      </c>
      <c r="U154" s="35">
        <v>1</v>
      </c>
      <c r="V154" s="35">
        <v>0</v>
      </c>
      <c r="W154" s="35">
        <v>0</v>
      </c>
      <c r="X154" s="35">
        <v>0</v>
      </c>
      <c r="Y154" s="35">
        <f t="shared" si="31"/>
        <v>3</v>
      </c>
      <c r="Z154" t="str">
        <f t="shared" si="32"/>
        <v>45-75</v>
      </c>
      <c r="AA154" t="str">
        <f>VLOOKUP(B154,[1]ethan!$A$2:$D$152,4)</f>
        <v>regular</v>
      </c>
      <c r="AB154" s="35">
        <f t="shared" si="26"/>
        <v>174</v>
      </c>
      <c r="AC154" s="32">
        <v>0</v>
      </c>
      <c r="AD154" s="32">
        <v>0</v>
      </c>
      <c r="AG154">
        <v>58</v>
      </c>
    </row>
    <row r="155" spans="1:33" x14ac:dyDescent="0.25">
      <c r="B155" s="3">
        <v>41708</v>
      </c>
      <c r="J155">
        <f t="shared" si="24"/>
        <v>2</v>
      </c>
      <c r="K155" t="str">
        <f t="shared" si="25"/>
        <v>medium</v>
      </c>
      <c r="L155">
        <f t="shared" si="28"/>
        <v>1</v>
      </c>
      <c r="M155" s="24">
        <v>0.42152777777777778</v>
      </c>
      <c r="N155" s="24">
        <f t="shared" si="29"/>
        <v>0.43819444444444444</v>
      </c>
      <c r="O155" s="39" t="str">
        <f t="shared" si="34"/>
        <v>0:24</v>
      </c>
      <c r="P155" s="31">
        <v>22.5</v>
      </c>
      <c r="Q155" s="32">
        <f t="shared" si="30"/>
        <v>22</v>
      </c>
      <c r="R155" s="37" t="s">
        <v>183</v>
      </c>
      <c r="S155" s="35">
        <v>1</v>
      </c>
      <c r="T155" s="35">
        <v>1</v>
      </c>
      <c r="U155" s="35">
        <v>0</v>
      </c>
      <c r="V155" s="35">
        <v>0</v>
      </c>
      <c r="W155" s="35">
        <v>0</v>
      </c>
      <c r="X155" s="35">
        <v>0</v>
      </c>
      <c r="Y155" s="35">
        <f t="shared" si="31"/>
        <v>2</v>
      </c>
      <c r="Z155" t="str">
        <f t="shared" si="32"/>
        <v>15-45</v>
      </c>
      <c r="AA155" t="str">
        <f>VLOOKUP(B155,[1]ethan!$A$2:$D$152,4)</f>
        <v>regular</v>
      </c>
      <c r="AB155" s="35">
        <f t="shared" si="26"/>
        <v>48</v>
      </c>
      <c r="AC155" s="35">
        <v>0</v>
      </c>
      <c r="AD155" s="35">
        <v>0</v>
      </c>
      <c r="AG155">
        <v>24</v>
      </c>
    </row>
    <row r="156" spans="1:33" x14ac:dyDescent="0.25">
      <c r="B156" s="3">
        <v>41708</v>
      </c>
      <c r="J156">
        <f t="shared" si="24"/>
        <v>2</v>
      </c>
      <c r="K156" t="str">
        <f t="shared" si="25"/>
        <v>medium</v>
      </c>
      <c r="L156">
        <f t="shared" si="28"/>
        <v>1</v>
      </c>
      <c r="M156" s="24">
        <v>0.37083333333333335</v>
      </c>
      <c r="N156" s="24">
        <f t="shared" si="29"/>
        <v>0.40694444444444444</v>
      </c>
      <c r="O156" s="39" t="str">
        <f t="shared" si="34"/>
        <v>0:52</v>
      </c>
      <c r="P156" s="31">
        <v>33.1</v>
      </c>
      <c r="Q156" s="32">
        <f t="shared" si="30"/>
        <v>33</v>
      </c>
      <c r="R156" s="37" t="s">
        <v>17</v>
      </c>
      <c r="S156" s="35">
        <v>0</v>
      </c>
      <c r="T156" s="35">
        <v>0</v>
      </c>
      <c r="U156" s="35">
        <v>0</v>
      </c>
      <c r="V156" s="35">
        <v>0</v>
      </c>
      <c r="W156" s="35">
        <v>1</v>
      </c>
      <c r="X156" s="35">
        <v>0</v>
      </c>
      <c r="Y156" s="35">
        <f t="shared" si="31"/>
        <v>1</v>
      </c>
      <c r="Z156" t="str">
        <f t="shared" si="32"/>
        <v>45-75</v>
      </c>
      <c r="AA156" t="str">
        <f>VLOOKUP(B156,[1]ethan!$A$2:$D$152,4)</f>
        <v>regular</v>
      </c>
      <c r="AB156" s="35">
        <f t="shared" si="26"/>
        <v>52</v>
      </c>
      <c r="AC156" s="32">
        <v>0</v>
      </c>
      <c r="AD156" s="32">
        <v>0</v>
      </c>
      <c r="AG156">
        <v>52</v>
      </c>
    </row>
    <row r="157" spans="1:33" x14ac:dyDescent="0.25">
      <c r="B157" s="3">
        <v>41708</v>
      </c>
      <c r="J157">
        <f t="shared" si="24"/>
        <v>1</v>
      </c>
      <c r="K157" t="str">
        <f t="shared" si="25"/>
        <v>minor</v>
      </c>
      <c r="L157">
        <f t="shared" si="28"/>
        <v>1</v>
      </c>
      <c r="M157" s="24">
        <v>0.87430555555555556</v>
      </c>
      <c r="N157" s="24">
        <f t="shared" si="29"/>
        <v>0.88749999999999996</v>
      </c>
      <c r="O157" s="39" t="str">
        <f t="shared" si="34"/>
        <v>0:19</v>
      </c>
      <c r="P157" s="31">
        <v>48.4</v>
      </c>
      <c r="Q157" s="32">
        <f t="shared" si="30"/>
        <v>48</v>
      </c>
      <c r="R157" s="37" t="s">
        <v>23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f t="shared" si="31"/>
        <v>0</v>
      </c>
      <c r="Z157" t="str">
        <f t="shared" si="32"/>
        <v>15-45</v>
      </c>
      <c r="AA157" t="str">
        <f>VLOOKUP(B157,[1]ethan!$A$2:$D$152,4)</f>
        <v>regular</v>
      </c>
      <c r="AB157" s="35">
        <f t="shared" si="26"/>
        <v>0</v>
      </c>
      <c r="AC157" s="35">
        <v>1</v>
      </c>
      <c r="AD157" s="35">
        <v>0</v>
      </c>
      <c r="AG157">
        <v>19</v>
      </c>
    </row>
    <row r="158" spans="1:33" x14ac:dyDescent="0.25">
      <c r="A158" s="14" t="s">
        <v>145</v>
      </c>
      <c r="B158" s="3">
        <v>41709</v>
      </c>
      <c r="C158" s="24"/>
      <c r="D158" s="24"/>
      <c r="E158" s="25"/>
      <c r="J158">
        <f t="shared" si="24"/>
        <v>1</v>
      </c>
      <c r="K158" t="str">
        <f t="shared" si="25"/>
        <v>minor</v>
      </c>
      <c r="L158">
        <f t="shared" si="28"/>
        <v>1</v>
      </c>
      <c r="M158" s="24">
        <v>0.57777777777777783</v>
      </c>
      <c r="N158" s="24">
        <f t="shared" si="29"/>
        <v>0.59722222222222232</v>
      </c>
      <c r="O158" s="39" t="str">
        <f t="shared" si="34"/>
        <v>0:28</v>
      </c>
      <c r="P158" s="31">
        <v>33.200000000000003</v>
      </c>
      <c r="Q158" s="32">
        <f t="shared" si="30"/>
        <v>33</v>
      </c>
      <c r="R158" s="40" t="s">
        <v>189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f t="shared" si="31"/>
        <v>0</v>
      </c>
      <c r="Z158" t="str">
        <f t="shared" si="32"/>
        <v>15-45</v>
      </c>
      <c r="AA158" t="str">
        <f>VLOOKUP(B158,[1]ethan!$A$2:$D$152,4)</f>
        <v>regular</v>
      </c>
      <c r="AB158" s="35">
        <f t="shared" si="26"/>
        <v>0</v>
      </c>
      <c r="AC158" s="32">
        <v>1</v>
      </c>
      <c r="AD158" s="32">
        <v>0</v>
      </c>
      <c r="AG158">
        <v>28</v>
      </c>
    </row>
    <row r="159" spans="1:33" x14ac:dyDescent="0.25">
      <c r="B159" s="3">
        <v>41709</v>
      </c>
      <c r="J159">
        <f t="shared" si="24"/>
        <v>2</v>
      </c>
      <c r="K159" t="str">
        <f t="shared" si="25"/>
        <v>medium</v>
      </c>
      <c r="L159">
        <f t="shared" si="28"/>
        <v>1</v>
      </c>
      <c r="M159" s="24">
        <v>0.25069444444444444</v>
      </c>
      <c r="N159" s="24">
        <f t="shared" si="29"/>
        <v>0.27847222222222223</v>
      </c>
      <c r="O159" s="39" t="str">
        <f t="shared" si="34"/>
        <v>0:40</v>
      </c>
      <c r="P159" s="31">
        <v>36.700000000000003</v>
      </c>
      <c r="Q159" s="32">
        <f t="shared" si="30"/>
        <v>36</v>
      </c>
      <c r="R159" s="37" t="s">
        <v>187</v>
      </c>
      <c r="S159" s="35">
        <v>0</v>
      </c>
      <c r="T159" s="35">
        <v>0</v>
      </c>
      <c r="U159" s="35">
        <v>1</v>
      </c>
      <c r="V159" s="35">
        <v>1</v>
      </c>
      <c r="W159" s="35">
        <v>0</v>
      </c>
      <c r="X159" s="35">
        <v>0</v>
      </c>
      <c r="Y159" s="35">
        <f t="shared" si="31"/>
        <v>2</v>
      </c>
      <c r="Z159" t="str">
        <f t="shared" si="32"/>
        <v>15-45</v>
      </c>
      <c r="AA159" t="str">
        <f>VLOOKUP(B159,[1]ethan!$A$2:$D$152,4)</f>
        <v>regular</v>
      </c>
      <c r="AB159" s="35">
        <f t="shared" si="26"/>
        <v>80</v>
      </c>
      <c r="AC159" s="35">
        <v>0</v>
      </c>
      <c r="AD159" s="35">
        <v>0</v>
      </c>
      <c r="AG159">
        <v>40</v>
      </c>
    </row>
    <row r="160" spans="1:33" x14ac:dyDescent="0.25">
      <c r="A160" s="14" t="s">
        <v>146</v>
      </c>
      <c r="B160" s="3">
        <v>41710</v>
      </c>
      <c r="C160" s="24"/>
      <c r="D160" s="24"/>
      <c r="E160" s="25"/>
      <c r="J160">
        <f t="shared" si="24"/>
        <v>2</v>
      </c>
      <c r="K160" t="str">
        <f t="shared" si="25"/>
        <v>medium</v>
      </c>
      <c r="L160">
        <f t="shared" si="28"/>
        <v>1</v>
      </c>
      <c r="M160" s="24">
        <v>0.73958333333333337</v>
      </c>
      <c r="N160" s="24">
        <f t="shared" si="29"/>
        <v>0.75833333333333341</v>
      </c>
      <c r="O160" s="39" t="str">
        <f t="shared" si="34"/>
        <v>0:27</v>
      </c>
      <c r="P160" s="31">
        <v>41.9</v>
      </c>
      <c r="Q160" s="32">
        <f t="shared" si="30"/>
        <v>41</v>
      </c>
      <c r="R160" s="37" t="s">
        <v>17</v>
      </c>
      <c r="S160" s="35">
        <v>0</v>
      </c>
      <c r="T160" s="35">
        <v>0</v>
      </c>
      <c r="U160" s="35">
        <v>0</v>
      </c>
      <c r="V160" s="35">
        <v>0</v>
      </c>
      <c r="W160" s="35">
        <v>1</v>
      </c>
      <c r="X160" s="35">
        <v>0</v>
      </c>
      <c r="Y160" s="35">
        <f t="shared" si="31"/>
        <v>1</v>
      </c>
      <c r="Z160" t="str">
        <f t="shared" si="32"/>
        <v>15-45</v>
      </c>
      <c r="AA160" t="str">
        <f>VLOOKUP(B160,[1]ethan!$A$2:$D$152,4)</f>
        <v>regular</v>
      </c>
      <c r="AB160" s="35">
        <f t="shared" si="26"/>
        <v>27</v>
      </c>
      <c r="AC160" s="32">
        <v>0</v>
      </c>
      <c r="AD160" s="32">
        <v>0</v>
      </c>
      <c r="AG160">
        <v>27</v>
      </c>
    </row>
    <row r="161" spans="1:33" x14ac:dyDescent="0.25">
      <c r="B161" s="3">
        <v>41710</v>
      </c>
      <c r="J161">
        <f t="shared" si="24"/>
        <v>2</v>
      </c>
      <c r="K161" t="str">
        <f t="shared" si="25"/>
        <v>medium</v>
      </c>
      <c r="L161">
        <f t="shared" si="28"/>
        <v>1</v>
      </c>
      <c r="M161" s="24">
        <v>0.31944444444444448</v>
      </c>
      <c r="N161" s="24">
        <f t="shared" si="29"/>
        <v>0.34791666666666671</v>
      </c>
      <c r="O161" s="39" t="str">
        <f t="shared" si="34"/>
        <v>0:41</v>
      </c>
      <c r="P161" s="31">
        <v>33.700000000000003</v>
      </c>
      <c r="Q161" s="32">
        <f t="shared" si="30"/>
        <v>33</v>
      </c>
      <c r="R161" s="37" t="s">
        <v>17</v>
      </c>
      <c r="S161" s="35">
        <v>0</v>
      </c>
      <c r="T161" s="35">
        <v>0</v>
      </c>
      <c r="U161" s="35">
        <v>0</v>
      </c>
      <c r="V161" s="35">
        <v>0</v>
      </c>
      <c r="W161" s="35">
        <v>1</v>
      </c>
      <c r="X161" s="35">
        <v>0</v>
      </c>
      <c r="Y161" s="35">
        <f t="shared" si="31"/>
        <v>1</v>
      </c>
      <c r="Z161" t="str">
        <f t="shared" si="32"/>
        <v>15-45</v>
      </c>
      <c r="AA161" t="str">
        <f>VLOOKUP(B161,[1]ethan!$A$2:$D$152,4)</f>
        <v>regular</v>
      </c>
      <c r="AB161" s="35">
        <f t="shared" si="26"/>
        <v>41</v>
      </c>
      <c r="AC161" s="35">
        <v>0</v>
      </c>
      <c r="AD161" s="35">
        <v>0</v>
      </c>
      <c r="AG161">
        <v>41</v>
      </c>
    </row>
    <row r="162" spans="1:33" x14ac:dyDescent="0.25">
      <c r="B162" s="3">
        <v>41710</v>
      </c>
      <c r="J162">
        <f t="shared" si="24"/>
        <v>2</v>
      </c>
      <c r="K162" t="str">
        <f t="shared" si="25"/>
        <v>medium</v>
      </c>
      <c r="L162">
        <f t="shared" si="28"/>
        <v>1</v>
      </c>
      <c r="M162" s="24">
        <v>0.4291666666666667</v>
      </c>
      <c r="N162" s="24">
        <f t="shared" si="29"/>
        <v>0.45</v>
      </c>
      <c r="O162" s="39" t="str">
        <f t="shared" si="34"/>
        <v>0:30</v>
      </c>
      <c r="P162" s="31">
        <v>15.6</v>
      </c>
      <c r="Q162" s="32">
        <f t="shared" si="30"/>
        <v>15</v>
      </c>
      <c r="R162" s="37" t="s">
        <v>30</v>
      </c>
      <c r="S162" s="35">
        <v>0</v>
      </c>
      <c r="T162" s="35">
        <v>0</v>
      </c>
      <c r="U162" s="35">
        <v>0</v>
      </c>
      <c r="V162" s="35">
        <v>1</v>
      </c>
      <c r="W162" s="35">
        <v>0</v>
      </c>
      <c r="X162" s="35">
        <v>0</v>
      </c>
      <c r="Y162" s="35">
        <f t="shared" si="31"/>
        <v>1</v>
      </c>
      <c r="Z162" t="str">
        <f t="shared" si="32"/>
        <v>15-45</v>
      </c>
      <c r="AA162" t="str">
        <f>VLOOKUP(B162,[1]ethan!$A$2:$D$152,4)</f>
        <v>regular</v>
      </c>
      <c r="AB162" s="35">
        <f t="shared" si="26"/>
        <v>30</v>
      </c>
      <c r="AC162" s="32">
        <v>0</v>
      </c>
      <c r="AD162" s="32">
        <v>0</v>
      </c>
      <c r="AG162">
        <v>30</v>
      </c>
    </row>
    <row r="163" spans="1:33" x14ac:dyDescent="0.25">
      <c r="A163" s="14" t="s">
        <v>128</v>
      </c>
      <c r="B163" s="3">
        <v>41711</v>
      </c>
      <c r="C163" s="24"/>
      <c r="D163" s="24"/>
      <c r="E163" s="25"/>
      <c r="J163">
        <f t="shared" si="24"/>
        <v>2</v>
      </c>
      <c r="K163" t="str">
        <f t="shared" si="25"/>
        <v>medium</v>
      </c>
      <c r="L163">
        <f t="shared" si="28"/>
        <v>1</v>
      </c>
      <c r="M163" s="24">
        <v>0.77847222222222223</v>
      </c>
      <c r="N163" s="24">
        <f t="shared" si="29"/>
        <v>0.79652777777777783</v>
      </c>
      <c r="O163" s="39" t="str">
        <f t="shared" si="34"/>
        <v>0:26</v>
      </c>
      <c r="P163" s="31">
        <v>19.899999999999999</v>
      </c>
      <c r="Q163" s="32">
        <f t="shared" si="30"/>
        <v>19</v>
      </c>
      <c r="R163" s="37" t="s">
        <v>190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1</v>
      </c>
      <c r="Y163" s="35">
        <f t="shared" si="31"/>
        <v>1</v>
      </c>
      <c r="Z163" t="str">
        <f t="shared" si="32"/>
        <v>15-45</v>
      </c>
      <c r="AA163" t="str">
        <f>VLOOKUP(B163,[1]ethan!$A$2:$D$152,4)</f>
        <v>regular</v>
      </c>
      <c r="AB163" s="35">
        <f t="shared" si="26"/>
        <v>26</v>
      </c>
      <c r="AC163" s="35">
        <v>0</v>
      </c>
      <c r="AD163" s="35">
        <v>0</v>
      </c>
      <c r="AG163">
        <v>26</v>
      </c>
    </row>
    <row r="164" spans="1:33" x14ac:dyDescent="0.25">
      <c r="B164" s="3">
        <v>41711</v>
      </c>
      <c r="J164">
        <f t="shared" si="24"/>
        <v>2</v>
      </c>
      <c r="K164" t="str">
        <f t="shared" si="25"/>
        <v>medium</v>
      </c>
      <c r="L164">
        <f t="shared" si="28"/>
        <v>1</v>
      </c>
      <c r="M164" s="24">
        <v>0.85416666666666663</v>
      </c>
      <c r="N164" s="24">
        <f t="shared" si="29"/>
        <v>0.8881944444444444</v>
      </c>
      <c r="O164" s="39" t="str">
        <f t="shared" si="34"/>
        <v>0:49</v>
      </c>
      <c r="P164" s="31">
        <v>25.8</v>
      </c>
      <c r="Q164" s="32">
        <f t="shared" si="30"/>
        <v>25</v>
      </c>
      <c r="R164" s="37" t="s">
        <v>191</v>
      </c>
      <c r="S164" s="35">
        <v>1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f t="shared" si="31"/>
        <v>1</v>
      </c>
      <c r="Z164" t="str">
        <f t="shared" si="32"/>
        <v>45-75</v>
      </c>
      <c r="AA164" t="str">
        <f>VLOOKUP(B164,[1]ethan!$A$2:$D$152,4)</f>
        <v>regular</v>
      </c>
      <c r="AB164" s="35">
        <f t="shared" si="26"/>
        <v>49</v>
      </c>
      <c r="AC164" s="32">
        <v>1</v>
      </c>
      <c r="AD164" s="32">
        <v>0</v>
      </c>
      <c r="AG164">
        <v>49</v>
      </c>
    </row>
    <row r="165" spans="1:33" x14ac:dyDescent="0.25">
      <c r="B165" s="3">
        <v>41711</v>
      </c>
      <c r="J165">
        <f t="shared" si="24"/>
        <v>2</v>
      </c>
      <c r="K165" t="str">
        <f t="shared" si="25"/>
        <v>medium</v>
      </c>
      <c r="L165">
        <f t="shared" si="28"/>
        <v>1</v>
      </c>
      <c r="M165" s="24">
        <v>0.75416666666666676</v>
      </c>
      <c r="N165" s="24">
        <f t="shared" si="29"/>
        <v>0.76527777777777783</v>
      </c>
      <c r="O165" s="39" t="str">
        <f t="shared" si="34"/>
        <v>0:16</v>
      </c>
      <c r="P165" s="31">
        <v>19.899999999999999</v>
      </c>
      <c r="Q165" s="32">
        <f t="shared" si="30"/>
        <v>19</v>
      </c>
      <c r="R165" s="37" t="s">
        <v>190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1</v>
      </c>
      <c r="Y165" s="35">
        <f t="shared" si="31"/>
        <v>1</v>
      </c>
      <c r="Z165" t="str">
        <f t="shared" si="32"/>
        <v>15-45</v>
      </c>
      <c r="AA165" t="str">
        <f>VLOOKUP(B165,[1]ethan!$A$2:$D$152,4)</f>
        <v>regular</v>
      </c>
      <c r="AB165" s="35">
        <f t="shared" si="26"/>
        <v>16</v>
      </c>
      <c r="AC165" s="35">
        <v>0</v>
      </c>
      <c r="AD165" s="35">
        <v>0</v>
      </c>
      <c r="AG165">
        <v>16</v>
      </c>
    </row>
    <row r="166" spans="1:33" x14ac:dyDescent="0.25">
      <c r="A166" s="14">
        <f t="shared" si="10"/>
        <v>41712</v>
      </c>
      <c r="B166" s="3">
        <v>41712</v>
      </c>
      <c r="C166" s="24">
        <v>0.35416666666666669</v>
      </c>
      <c r="D166" s="24">
        <v>0.375</v>
      </c>
      <c r="E166" s="25">
        <f t="shared" si="11"/>
        <v>2.0833333333333315E-2</v>
      </c>
      <c r="F166">
        <v>33</v>
      </c>
      <c r="G166">
        <v>3</v>
      </c>
      <c r="H166" t="s">
        <v>46</v>
      </c>
      <c r="I166">
        <v>1</v>
      </c>
      <c r="J166">
        <f t="shared" si="24"/>
        <v>1</v>
      </c>
      <c r="K166" t="str">
        <f t="shared" si="25"/>
        <v>minor</v>
      </c>
      <c r="L166">
        <f t="shared" si="28"/>
        <v>1</v>
      </c>
      <c r="M166" s="24">
        <v>0.35625000000000001</v>
      </c>
      <c r="N166" s="24">
        <f t="shared" si="29"/>
        <v>0.3576388888888889</v>
      </c>
      <c r="O166" s="39" t="str">
        <f t="shared" si="34"/>
        <v>0:02</v>
      </c>
      <c r="P166" s="31">
        <v>32.200000000000003</v>
      </c>
      <c r="Q166" s="32">
        <f t="shared" si="30"/>
        <v>32</v>
      </c>
      <c r="R166" s="37" t="s">
        <v>192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f t="shared" si="31"/>
        <v>0</v>
      </c>
      <c r="Z166" t="str">
        <f t="shared" si="32"/>
        <v>0-15</v>
      </c>
      <c r="AA166" t="str">
        <f>VLOOKUP(B166,[1]ethan!$A$2:$D$152,4)</f>
        <v>regular</v>
      </c>
      <c r="AB166" s="35">
        <f t="shared" si="26"/>
        <v>0</v>
      </c>
      <c r="AC166" s="32">
        <v>0</v>
      </c>
      <c r="AD166" s="32">
        <v>0</v>
      </c>
      <c r="AG166">
        <v>2</v>
      </c>
    </row>
    <row r="167" spans="1:33" x14ac:dyDescent="0.25">
      <c r="B167" s="3">
        <v>41712</v>
      </c>
      <c r="J167">
        <f t="shared" si="24"/>
        <v>2</v>
      </c>
      <c r="K167" t="str">
        <f t="shared" si="25"/>
        <v>medium</v>
      </c>
      <c r="L167">
        <f t="shared" si="28"/>
        <v>1</v>
      </c>
      <c r="M167" s="24">
        <v>0.55486111111111114</v>
      </c>
      <c r="N167" s="24">
        <f t="shared" si="29"/>
        <v>0.59375</v>
      </c>
      <c r="O167" s="39" t="str">
        <f t="shared" si="34"/>
        <v>0:56</v>
      </c>
      <c r="P167" s="31">
        <v>36.9</v>
      </c>
      <c r="Q167" s="32">
        <f t="shared" si="30"/>
        <v>36</v>
      </c>
      <c r="R167" s="37" t="s">
        <v>42</v>
      </c>
      <c r="S167" s="35">
        <v>0</v>
      </c>
      <c r="T167" s="35">
        <v>0</v>
      </c>
      <c r="U167" s="35">
        <v>1</v>
      </c>
      <c r="V167" s="35">
        <v>0</v>
      </c>
      <c r="W167" s="35">
        <v>0</v>
      </c>
      <c r="X167" s="35">
        <v>0</v>
      </c>
      <c r="Y167" s="35">
        <f t="shared" si="31"/>
        <v>1</v>
      </c>
      <c r="Z167" t="str">
        <f t="shared" si="32"/>
        <v>45-75</v>
      </c>
      <c r="AA167" t="str">
        <f>VLOOKUP(B167,[1]ethan!$A$2:$D$152,4)</f>
        <v>regular</v>
      </c>
      <c r="AB167" s="35">
        <f t="shared" si="26"/>
        <v>56</v>
      </c>
      <c r="AC167" s="35">
        <v>0</v>
      </c>
      <c r="AD167" s="35">
        <v>0</v>
      </c>
      <c r="AG167">
        <v>56</v>
      </c>
    </row>
    <row r="168" spans="1:33" x14ac:dyDescent="0.25">
      <c r="B168" s="3">
        <v>41712</v>
      </c>
      <c r="J168">
        <f t="shared" si="24"/>
        <v>1</v>
      </c>
      <c r="K168" t="str">
        <f t="shared" si="25"/>
        <v>minor</v>
      </c>
      <c r="L168">
        <f t="shared" si="28"/>
        <v>1</v>
      </c>
      <c r="M168" s="24">
        <v>0.41250000000000003</v>
      </c>
      <c r="N168" s="24">
        <f t="shared" si="29"/>
        <v>0.44097222222222227</v>
      </c>
      <c r="O168" s="39" t="str">
        <f t="shared" si="34"/>
        <v>0:41</v>
      </c>
      <c r="P168" s="31">
        <v>25.9</v>
      </c>
      <c r="Q168" s="32">
        <f t="shared" si="30"/>
        <v>25</v>
      </c>
      <c r="R168" s="37" t="s">
        <v>23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f t="shared" si="31"/>
        <v>0</v>
      </c>
      <c r="Z168" t="str">
        <f t="shared" si="32"/>
        <v>15-45</v>
      </c>
      <c r="AA168" t="str">
        <f>VLOOKUP(B168,[1]ethan!$A$2:$D$152,4)</f>
        <v>regular</v>
      </c>
      <c r="AB168" s="35">
        <f t="shared" si="26"/>
        <v>0</v>
      </c>
      <c r="AC168" s="32">
        <v>1</v>
      </c>
      <c r="AD168" s="32">
        <v>0</v>
      </c>
      <c r="AG168">
        <v>41</v>
      </c>
    </row>
    <row r="169" spans="1:33" x14ac:dyDescent="0.25">
      <c r="B169" s="3">
        <v>41712</v>
      </c>
      <c r="J169">
        <f t="shared" si="24"/>
        <v>2</v>
      </c>
      <c r="K169" t="str">
        <f t="shared" si="25"/>
        <v>medium</v>
      </c>
      <c r="L169">
        <f t="shared" si="28"/>
        <v>1</v>
      </c>
      <c r="M169" s="24">
        <v>0.27291666666666664</v>
      </c>
      <c r="N169" s="24">
        <f t="shared" si="29"/>
        <v>0.30277777777777776</v>
      </c>
      <c r="O169" s="39" t="str">
        <f t="shared" si="34"/>
        <v>0:43</v>
      </c>
      <c r="P169" s="31">
        <v>16.8</v>
      </c>
      <c r="Q169" s="32">
        <f t="shared" si="30"/>
        <v>16</v>
      </c>
      <c r="R169" s="37" t="s">
        <v>30</v>
      </c>
      <c r="S169" s="35">
        <v>0</v>
      </c>
      <c r="T169" s="35">
        <v>0</v>
      </c>
      <c r="U169" s="35">
        <v>0</v>
      </c>
      <c r="V169" s="35">
        <v>1</v>
      </c>
      <c r="W169" s="35">
        <v>0</v>
      </c>
      <c r="X169" s="35">
        <v>0</v>
      </c>
      <c r="Y169" s="35">
        <f t="shared" si="31"/>
        <v>1</v>
      </c>
      <c r="Z169" t="str">
        <f t="shared" si="32"/>
        <v>15-45</v>
      </c>
      <c r="AA169" t="str">
        <f>VLOOKUP(B169,[1]ethan!$A$2:$D$152,4)</f>
        <v>regular</v>
      </c>
      <c r="AB169" s="35">
        <f t="shared" si="26"/>
        <v>43</v>
      </c>
      <c r="AC169" s="35">
        <v>0</v>
      </c>
      <c r="AD169" s="35">
        <v>0</v>
      </c>
      <c r="AG169">
        <v>43</v>
      </c>
    </row>
    <row r="170" spans="1:33" x14ac:dyDescent="0.25">
      <c r="B170" s="3">
        <v>41712</v>
      </c>
      <c r="J170">
        <f t="shared" si="24"/>
        <v>2</v>
      </c>
      <c r="K170" t="str">
        <f t="shared" si="25"/>
        <v>medium</v>
      </c>
      <c r="L170">
        <f t="shared" si="28"/>
        <v>1</v>
      </c>
      <c r="M170" s="24">
        <v>0.76736111111111116</v>
      </c>
      <c r="N170" s="24">
        <f t="shared" si="29"/>
        <v>0.7861111111111112</v>
      </c>
      <c r="O170" s="39" t="str">
        <f t="shared" si="34"/>
        <v>0:27</v>
      </c>
      <c r="P170" s="31">
        <v>39.200000000000003</v>
      </c>
      <c r="Q170" s="32">
        <f t="shared" si="30"/>
        <v>39</v>
      </c>
      <c r="R170" s="37" t="s">
        <v>30</v>
      </c>
      <c r="S170" s="35">
        <v>0</v>
      </c>
      <c r="T170" s="35">
        <v>0</v>
      </c>
      <c r="U170" s="35">
        <v>0</v>
      </c>
      <c r="V170" s="35">
        <v>1</v>
      </c>
      <c r="W170" s="35">
        <v>0</v>
      </c>
      <c r="X170" s="35">
        <v>0</v>
      </c>
      <c r="Y170" s="35">
        <f t="shared" si="31"/>
        <v>1</v>
      </c>
      <c r="Z170" t="str">
        <f t="shared" si="32"/>
        <v>15-45</v>
      </c>
      <c r="AA170" t="str">
        <f>VLOOKUP(B170,[1]ethan!$A$2:$D$152,4)</f>
        <v>regular</v>
      </c>
      <c r="AB170" s="35">
        <f t="shared" si="26"/>
        <v>27</v>
      </c>
      <c r="AC170" s="32">
        <v>0</v>
      </c>
      <c r="AD170" s="32">
        <v>0</v>
      </c>
      <c r="AG170">
        <v>27</v>
      </c>
    </row>
    <row r="171" spans="1:33" x14ac:dyDescent="0.25">
      <c r="B171" s="3">
        <v>41712</v>
      </c>
      <c r="J171">
        <f t="shared" si="24"/>
        <v>2</v>
      </c>
      <c r="K171" t="str">
        <f t="shared" si="25"/>
        <v>medium</v>
      </c>
      <c r="L171">
        <f t="shared" si="28"/>
        <v>1</v>
      </c>
      <c r="M171" s="24">
        <v>0.73541666666666661</v>
      </c>
      <c r="N171" s="24">
        <f t="shared" si="29"/>
        <v>0.7944444444444444</v>
      </c>
      <c r="O171" s="39" t="str">
        <f t="shared" si="34"/>
        <v>1:25</v>
      </c>
      <c r="P171" s="31">
        <v>36.9</v>
      </c>
      <c r="Q171" s="32">
        <f t="shared" si="30"/>
        <v>36</v>
      </c>
      <c r="R171" s="37" t="s">
        <v>30</v>
      </c>
      <c r="S171" s="35">
        <v>0</v>
      </c>
      <c r="T171" s="35">
        <v>0</v>
      </c>
      <c r="U171" s="35">
        <v>0</v>
      </c>
      <c r="V171" s="35">
        <v>1</v>
      </c>
      <c r="W171" s="35">
        <v>0</v>
      </c>
      <c r="X171" s="35">
        <v>0</v>
      </c>
      <c r="Y171" s="35">
        <f t="shared" si="31"/>
        <v>1</v>
      </c>
      <c r="Z171" t="str">
        <f t="shared" si="32"/>
        <v>75+</v>
      </c>
      <c r="AA171" t="str">
        <f>VLOOKUP(B171,[1]ethan!$A$2:$D$152,4)</f>
        <v>regular</v>
      </c>
      <c r="AB171" s="35">
        <f t="shared" si="26"/>
        <v>85</v>
      </c>
      <c r="AC171" s="35">
        <v>0</v>
      </c>
      <c r="AD171" s="35">
        <v>0</v>
      </c>
      <c r="AG171">
        <v>85</v>
      </c>
    </row>
    <row r="172" spans="1:33" x14ac:dyDescent="0.25">
      <c r="B172" s="3">
        <v>41712</v>
      </c>
      <c r="J172">
        <f t="shared" si="24"/>
        <v>2</v>
      </c>
      <c r="K172" t="str">
        <f t="shared" si="25"/>
        <v>medium</v>
      </c>
      <c r="L172">
        <f t="shared" si="28"/>
        <v>1</v>
      </c>
      <c r="M172" s="24">
        <v>0.37777777777777777</v>
      </c>
      <c r="N172" s="24">
        <f t="shared" si="29"/>
        <v>0.43819444444444444</v>
      </c>
      <c r="O172" s="39" t="str">
        <f t="shared" si="34"/>
        <v>1:27</v>
      </c>
      <c r="P172" s="31">
        <v>24.6</v>
      </c>
      <c r="Q172" s="32">
        <f t="shared" si="30"/>
        <v>24</v>
      </c>
      <c r="R172" s="37" t="s">
        <v>30</v>
      </c>
      <c r="S172" s="35">
        <v>0</v>
      </c>
      <c r="T172" s="35">
        <v>0</v>
      </c>
      <c r="U172" s="35">
        <v>0</v>
      </c>
      <c r="V172" s="35">
        <v>1</v>
      </c>
      <c r="W172" s="35">
        <v>0</v>
      </c>
      <c r="X172" s="35">
        <v>0</v>
      </c>
      <c r="Y172" s="35">
        <f t="shared" si="31"/>
        <v>1</v>
      </c>
      <c r="Z172" t="str">
        <f t="shared" si="32"/>
        <v>75+</v>
      </c>
      <c r="AA172" t="str">
        <f>VLOOKUP(B172,[1]ethan!$A$2:$D$152,4)</f>
        <v>regular</v>
      </c>
      <c r="AB172" s="35">
        <f t="shared" si="26"/>
        <v>87</v>
      </c>
      <c r="AC172" s="32">
        <v>0</v>
      </c>
      <c r="AD172" s="32">
        <v>0</v>
      </c>
      <c r="AG172">
        <v>87</v>
      </c>
    </row>
    <row r="173" spans="1:33" x14ac:dyDescent="0.25">
      <c r="A173" t="s">
        <v>137</v>
      </c>
      <c r="B173" s="36">
        <v>41715</v>
      </c>
      <c r="J173">
        <f t="shared" si="24"/>
        <v>2</v>
      </c>
      <c r="K173" t="str">
        <f t="shared" si="25"/>
        <v>medium</v>
      </c>
      <c r="L173">
        <f t="shared" si="28"/>
        <v>1</v>
      </c>
      <c r="M173" s="24">
        <v>0.6645833333333333</v>
      </c>
      <c r="N173" s="24">
        <f t="shared" si="29"/>
        <v>0.6777777777777777</v>
      </c>
      <c r="O173" s="39" t="str">
        <f t="shared" si="34"/>
        <v>0:19</v>
      </c>
      <c r="P173" s="31">
        <v>11.1</v>
      </c>
      <c r="Q173" s="32">
        <f t="shared" si="30"/>
        <v>11</v>
      </c>
      <c r="R173" s="37" t="s">
        <v>42</v>
      </c>
      <c r="S173" s="35">
        <v>0</v>
      </c>
      <c r="T173" s="35">
        <v>0</v>
      </c>
      <c r="U173" s="35">
        <v>1</v>
      </c>
      <c r="V173" s="35">
        <v>0</v>
      </c>
      <c r="W173" s="35">
        <v>0</v>
      </c>
      <c r="X173" s="35">
        <v>0</v>
      </c>
      <c r="Y173" s="35">
        <f t="shared" si="31"/>
        <v>1</v>
      </c>
      <c r="Z173" t="str">
        <f t="shared" si="32"/>
        <v>15-45</v>
      </c>
      <c r="AA173" t="str">
        <f>VLOOKUP(B173,[1]ethan!$A$2:$D$152,4)</f>
        <v>regular</v>
      </c>
      <c r="AB173" s="35">
        <f t="shared" si="26"/>
        <v>19</v>
      </c>
      <c r="AC173" s="35">
        <v>0</v>
      </c>
      <c r="AD173" s="35">
        <v>0</v>
      </c>
      <c r="AG173">
        <v>19</v>
      </c>
    </row>
    <row r="174" spans="1:33" x14ac:dyDescent="0.25">
      <c r="B174" s="36">
        <v>41715</v>
      </c>
      <c r="J174">
        <f t="shared" si="24"/>
        <v>2</v>
      </c>
      <c r="K174" t="str">
        <f t="shared" si="25"/>
        <v>medium</v>
      </c>
      <c r="L174">
        <f t="shared" si="28"/>
        <v>1</v>
      </c>
      <c r="M174" s="24">
        <v>0.67152777777777783</v>
      </c>
      <c r="N174" s="24">
        <f t="shared" si="29"/>
        <v>0.69027777777777788</v>
      </c>
      <c r="O174" s="39" t="str">
        <f t="shared" si="34"/>
        <v>0:27</v>
      </c>
      <c r="P174" s="31">
        <v>45.8</v>
      </c>
      <c r="Q174" s="32">
        <f t="shared" si="30"/>
        <v>45</v>
      </c>
      <c r="R174" s="37" t="s">
        <v>30</v>
      </c>
      <c r="S174" s="35">
        <v>0</v>
      </c>
      <c r="T174" s="35">
        <v>0</v>
      </c>
      <c r="U174" s="35">
        <v>0</v>
      </c>
      <c r="V174" s="35">
        <v>1</v>
      </c>
      <c r="W174" s="35">
        <v>0</v>
      </c>
      <c r="X174" s="35">
        <v>0</v>
      </c>
      <c r="Y174" s="35">
        <f t="shared" si="31"/>
        <v>1</v>
      </c>
      <c r="Z174" t="str">
        <f t="shared" si="32"/>
        <v>15-45</v>
      </c>
      <c r="AA174" t="str">
        <f>VLOOKUP(B174,[1]ethan!$A$2:$D$152,4)</f>
        <v>regular</v>
      </c>
      <c r="AB174" s="35">
        <f t="shared" si="26"/>
        <v>27</v>
      </c>
      <c r="AC174" s="32">
        <v>0</v>
      </c>
      <c r="AD174" s="32">
        <v>0</v>
      </c>
      <c r="AG174">
        <v>27</v>
      </c>
    </row>
    <row r="175" spans="1:33" x14ac:dyDescent="0.25">
      <c r="B175" s="36">
        <v>41715</v>
      </c>
      <c r="J175">
        <f t="shared" si="24"/>
        <v>2</v>
      </c>
      <c r="K175" t="str">
        <f t="shared" si="25"/>
        <v>medium</v>
      </c>
      <c r="L175">
        <f t="shared" si="28"/>
        <v>1</v>
      </c>
      <c r="M175" s="24">
        <v>0.67847222222222225</v>
      </c>
      <c r="N175" s="24">
        <f t="shared" si="29"/>
        <v>0.69513888888888897</v>
      </c>
      <c r="O175" s="39" t="str">
        <f t="shared" si="34"/>
        <v>0:24</v>
      </c>
      <c r="P175" s="31">
        <v>22.2</v>
      </c>
      <c r="Q175" s="32">
        <f t="shared" si="30"/>
        <v>22</v>
      </c>
      <c r="R175" s="37" t="s">
        <v>14</v>
      </c>
      <c r="S175" s="35">
        <v>0</v>
      </c>
      <c r="T175" s="35">
        <v>1</v>
      </c>
      <c r="U175" s="35">
        <v>0</v>
      </c>
      <c r="V175" s="35">
        <v>0</v>
      </c>
      <c r="W175" s="35">
        <v>0</v>
      </c>
      <c r="X175" s="35">
        <v>0</v>
      </c>
      <c r="Y175" s="35">
        <f t="shared" si="31"/>
        <v>1</v>
      </c>
      <c r="Z175" t="str">
        <f t="shared" si="32"/>
        <v>15-45</v>
      </c>
      <c r="AA175" t="str">
        <f>VLOOKUP(B175,[1]ethan!$A$2:$D$152,4)</f>
        <v>regular</v>
      </c>
      <c r="AB175" s="35">
        <f t="shared" si="26"/>
        <v>24</v>
      </c>
      <c r="AC175" s="35">
        <v>0</v>
      </c>
      <c r="AD175" s="35">
        <v>0</v>
      </c>
      <c r="AG175">
        <v>24</v>
      </c>
    </row>
    <row r="176" spans="1:33" x14ac:dyDescent="0.25">
      <c r="A176" t="s">
        <v>145</v>
      </c>
      <c r="B176" s="36">
        <v>41716</v>
      </c>
      <c r="J176">
        <f t="shared" si="24"/>
        <v>2</v>
      </c>
      <c r="K176" t="str">
        <f t="shared" si="25"/>
        <v>medium</v>
      </c>
      <c r="L176">
        <f t="shared" si="28"/>
        <v>1</v>
      </c>
      <c r="M176" s="24">
        <v>0.74513888888888891</v>
      </c>
      <c r="N176" s="24">
        <f t="shared" si="29"/>
        <v>0.76041666666666663</v>
      </c>
      <c r="O176" s="39" t="str">
        <f t="shared" si="34"/>
        <v>0:22</v>
      </c>
      <c r="P176" s="31">
        <v>26.9</v>
      </c>
      <c r="Q176" s="32">
        <f t="shared" si="30"/>
        <v>26</v>
      </c>
      <c r="R176" s="37" t="s">
        <v>25</v>
      </c>
      <c r="S176" s="35">
        <v>1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f t="shared" si="31"/>
        <v>1</v>
      </c>
      <c r="Z176" t="str">
        <f t="shared" si="32"/>
        <v>15-45</v>
      </c>
      <c r="AA176" t="str">
        <f>VLOOKUP(B176,[1]ethan!$A$2:$D$152,4)</f>
        <v>incident</v>
      </c>
      <c r="AB176" s="35">
        <f t="shared" si="26"/>
        <v>22</v>
      </c>
      <c r="AC176" s="32">
        <v>0</v>
      </c>
      <c r="AD176" s="32">
        <v>0</v>
      </c>
      <c r="AG176">
        <v>22</v>
      </c>
    </row>
    <row r="177" spans="1:33" x14ac:dyDescent="0.25">
      <c r="B177" s="36">
        <v>41716</v>
      </c>
      <c r="J177">
        <f t="shared" si="24"/>
        <v>2</v>
      </c>
      <c r="K177" t="str">
        <f t="shared" si="25"/>
        <v>medium</v>
      </c>
      <c r="L177">
        <f t="shared" si="28"/>
        <v>1</v>
      </c>
      <c r="M177" s="24">
        <v>0.37083333333333335</v>
      </c>
      <c r="N177" s="24">
        <f t="shared" si="29"/>
        <v>0.38541666666666669</v>
      </c>
      <c r="O177" s="39" t="str">
        <f t="shared" si="34"/>
        <v>0:21</v>
      </c>
      <c r="P177" s="31">
        <v>38.1</v>
      </c>
      <c r="Q177" s="32">
        <f t="shared" si="30"/>
        <v>38</v>
      </c>
      <c r="R177" s="37" t="s">
        <v>32</v>
      </c>
      <c r="S177" s="35">
        <v>1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f t="shared" si="31"/>
        <v>1</v>
      </c>
      <c r="Z177" t="str">
        <f t="shared" si="32"/>
        <v>15-45</v>
      </c>
      <c r="AA177" t="str">
        <f>VLOOKUP(B177,[1]ethan!$A$2:$D$152,4)</f>
        <v>incident</v>
      </c>
      <c r="AB177" s="35">
        <f t="shared" si="26"/>
        <v>21</v>
      </c>
      <c r="AC177" s="35">
        <v>0</v>
      </c>
      <c r="AD177" s="35">
        <v>0</v>
      </c>
      <c r="AG177">
        <v>21</v>
      </c>
    </row>
    <row r="178" spans="1:33" x14ac:dyDescent="0.25">
      <c r="B178" s="36">
        <v>41716</v>
      </c>
      <c r="J178">
        <f t="shared" si="24"/>
        <v>2</v>
      </c>
      <c r="K178" t="str">
        <f t="shared" si="25"/>
        <v>medium</v>
      </c>
      <c r="L178">
        <f t="shared" si="28"/>
        <v>1</v>
      </c>
      <c r="M178" s="24">
        <v>0.6645833333333333</v>
      </c>
      <c r="N178" s="24">
        <f t="shared" si="29"/>
        <v>0.71319444444444446</v>
      </c>
      <c r="O178" s="39" t="str">
        <f t="shared" si="34"/>
        <v>1:10</v>
      </c>
      <c r="P178" s="31">
        <v>20.9</v>
      </c>
      <c r="Q178" s="32">
        <f t="shared" si="30"/>
        <v>20</v>
      </c>
      <c r="R178" s="37" t="s">
        <v>30</v>
      </c>
      <c r="S178" s="35">
        <v>0</v>
      </c>
      <c r="T178" s="35">
        <v>0</v>
      </c>
      <c r="U178" s="35">
        <v>0</v>
      </c>
      <c r="V178" s="35">
        <v>1</v>
      </c>
      <c r="W178" s="35">
        <v>0</v>
      </c>
      <c r="X178" s="35">
        <v>0</v>
      </c>
      <c r="Y178" s="35">
        <f t="shared" si="31"/>
        <v>1</v>
      </c>
      <c r="Z178" t="str">
        <f t="shared" si="32"/>
        <v>45-75</v>
      </c>
      <c r="AA178" t="str">
        <f>VLOOKUP(B178,[1]ethan!$A$2:$D$152,4)</f>
        <v>incident</v>
      </c>
      <c r="AB178" s="35">
        <f t="shared" si="26"/>
        <v>70</v>
      </c>
      <c r="AC178" s="32">
        <v>0</v>
      </c>
      <c r="AD178" s="32">
        <v>0</v>
      </c>
      <c r="AG178">
        <v>70</v>
      </c>
    </row>
    <row r="179" spans="1:33" x14ac:dyDescent="0.25">
      <c r="A179" t="s">
        <v>146</v>
      </c>
      <c r="B179" s="36">
        <v>41717</v>
      </c>
      <c r="J179">
        <f t="shared" si="24"/>
        <v>2</v>
      </c>
      <c r="K179" t="str">
        <f t="shared" si="25"/>
        <v>medium</v>
      </c>
      <c r="L179">
        <f t="shared" si="28"/>
        <v>1</v>
      </c>
      <c r="M179" s="24">
        <v>0.68888888888888899</v>
      </c>
      <c r="N179" s="24">
        <f t="shared" si="29"/>
        <v>0.72013888888888899</v>
      </c>
      <c r="O179" s="39" t="str">
        <f t="shared" si="34"/>
        <v>0:45</v>
      </c>
      <c r="P179" s="31">
        <v>26.3</v>
      </c>
      <c r="Q179" s="32">
        <f t="shared" si="30"/>
        <v>26</v>
      </c>
      <c r="R179" s="37" t="s">
        <v>182</v>
      </c>
      <c r="S179" s="35">
        <v>0</v>
      </c>
      <c r="T179" s="35">
        <v>1</v>
      </c>
      <c r="U179" s="35">
        <v>1</v>
      </c>
      <c r="V179" s="35">
        <v>0</v>
      </c>
      <c r="W179" s="35">
        <v>0</v>
      </c>
      <c r="X179" s="35">
        <v>0</v>
      </c>
      <c r="Y179" s="35">
        <f t="shared" si="31"/>
        <v>2</v>
      </c>
      <c r="Z179" t="str">
        <f t="shared" si="32"/>
        <v>45-75</v>
      </c>
      <c r="AA179" t="str">
        <f>VLOOKUP(B179,[1]ethan!$A$2:$D$152,4)</f>
        <v>incident</v>
      </c>
      <c r="AB179" s="35">
        <f t="shared" si="26"/>
        <v>90</v>
      </c>
      <c r="AC179" s="35">
        <v>0</v>
      </c>
      <c r="AD179" s="35">
        <v>0</v>
      </c>
      <c r="AG179">
        <v>45</v>
      </c>
    </row>
    <row r="180" spans="1:33" x14ac:dyDescent="0.25">
      <c r="B180" s="36">
        <v>41717</v>
      </c>
      <c r="J180">
        <f t="shared" si="24"/>
        <v>2</v>
      </c>
      <c r="K180" t="str">
        <f t="shared" si="25"/>
        <v>medium</v>
      </c>
      <c r="L180">
        <f t="shared" si="28"/>
        <v>1</v>
      </c>
      <c r="M180" s="24">
        <v>0.30833333333333335</v>
      </c>
      <c r="N180" s="24">
        <f t="shared" si="29"/>
        <v>0.3263888888888889</v>
      </c>
      <c r="O180" s="39" t="str">
        <f t="shared" si="34"/>
        <v>0:26</v>
      </c>
      <c r="P180" s="31">
        <v>36.700000000000003</v>
      </c>
      <c r="Q180" s="32">
        <f t="shared" si="30"/>
        <v>36</v>
      </c>
      <c r="R180" s="37" t="s">
        <v>17</v>
      </c>
      <c r="S180" s="35">
        <v>0</v>
      </c>
      <c r="T180" s="35">
        <v>0</v>
      </c>
      <c r="U180" s="35">
        <v>0</v>
      </c>
      <c r="V180" s="35">
        <v>0</v>
      </c>
      <c r="W180" s="35">
        <v>1</v>
      </c>
      <c r="X180" s="35">
        <v>0</v>
      </c>
      <c r="Y180" s="35">
        <f t="shared" si="31"/>
        <v>1</v>
      </c>
      <c r="Z180" t="str">
        <f t="shared" si="32"/>
        <v>15-45</v>
      </c>
      <c r="AA180" t="str">
        <f>VLOOKUP(B180,[1]ethan!$A$2:$D$152,4)</f>
        <v>incident</v>
      </c>
      <c r="AB180" s="35">
        <f t="shared" si="26"/>
        <v>26</v>
      </c>
      <c r="AC180" s="32">
        <v>0</v>
      </c>
      <c r="AD180" s="32">
        <v>0</v>
      </c>
      <c r="AG180">
        <v>26</v>
      </c>
    </row>
    <row r="181" spans="1:33" x14ac:dyDescent="0.25">
      <c r="B181" s="36">
        <v>41717</v>
      </c>
      <c r="J181">
        <f t="shared" si="24"/>
        <v>2</v>
      </c>
      <c r="K181" t="str">
        <f t="shared" si="25"/>
        <v>medium</v>
      </c>
      <c r="L181">
        <f t="shared" si="28"/>
        <v>1</v>
      </c>
      <c r="M181" s="24">
        <v>0.67222222222222217</v>
      </c>
      <c r="N181" s="24">
        <f t="shared" si="29"/>
        <v>0.68958333333333333</v>
      </c>
      <c r="O181" s="39" t="str">
        <f t="shared" si="34"/>
        <v>0:25</v>
      </c>
      <c r="P181" s="31">
        <v>31.1</v>
      </c>
      <c r="Q181" s="32">
        <f t="shared" si="30"/>
        <v>31</v>
      </c>
      <c r="R181" s="37" t="s">
        <v>187</v>
      </c>
      <c r="S181" s="35">
        <v>0</v>
      </c>
      <c r="T181" s="35">
        <v>0</v>
      </c>
      <c r="U181" s="35">
        <v>1</v>
      </c>
      <c r="V181" s="35">
        <v>1</v>
      </c>
      <c r="W181" s="35">
        <v>0</v>
      </c>
      <c r="X181" s="35">
        <v>0</v>
      </c>
      <c r="Y181" s="35">
        <f t="shared" si="31"/>
        <v>2</v>
      </c>
      <c r="Z181" t="str">
        <f t="shared" si="32"/>
        <v>15-45</v>
      </c>
      <c r="AA181" t="str">
        <f>VLOOKUP(B181,[1]ethan!$A$2:$D$152,4)</f>
        <v>incident</v>
      </c>
      <c r="AB181" s="35">
        <f t="shared" si="26"/>
        <v>50</v>
      </c>
      <c r="AC181" s="35">
        <v>0</v>
      </c>
      <c r="AD181" s="35">
        <v>0</v>
      </c>
      <c r="AG181">
        <v>25</v>
      </c>
    </row>
    <row r="182" spans="1:33" x14ac:dyDescent="0.25">
      <c r="A182" t="s">
        <v>128</v>
      </c>
      <c r="B182" s="36">
        <v>41718</v>
      </c>
      <c r="J182">
        <f t="shared" si="24"/>
        <v>2</v>
      </c>
      <c r="K182" t="str">
        <f t="shared" si="25"/>
        <v>medium</v>
      </c>
      <c r="L182">
        <f t="shared" si="28"/>
        <v>1</v>
      </c>
      <c r="M182" s="24">
        <v>0.78263888888888899</v>
      </c>
      <c r="N182" s="24">
        <f t="shared" si="29"/>
        <v>0.83680555555555569</v>
      </c>
      <c r="O182" s="39" t="str">
        <f t="shared" si="34"/>
        <v>1:18</v>
      </c>
      <c r="P182" s="31">
        <v>28.2</v>
      </c>
      <c r="Q182" s="32">
        <f t="shared" si="30"/>
        <v>28</v>
      </c>
      <c r="R182" s="37" t="s">
        <v>17</v>
      </c>
      <c r="S182" s="35">
        <v>0</v>
      </c>
      <c r="T182" s="35">
        <v>0</v>
      </c>
      <c r="U182" s="35">
        <v>0</v>
      </c>
      <c r="V182" s="35">
        <v>0</v>
      </c>
      <c r="W182" s="35">
        <v>1</v>
      </c>
      <c r="X182" s="35">
        <v>0</v>
      </c>
      <c r="Y182" s="35">
        <f t="shared" si="31"/>
        <v>1</v>
      </c>
      <c r="Z182" t="str">
        <f t="shared" si="32"/>
        <v>75+</v>
      </c>
      <c r="AA182" t="str">
        <f>VLOOKUP(B182,[1]ethan!$A$2:$D$152,4)</f>
        <v>incident</v>
      </c>
      <c r="AB182" s="35">
        <f t="shared" si="26"/>
        <v>78</v>
      </c>
      <c r="AC182" s="32">
        <v>0</v>
      </c>
      <c r="AD182" s="32">
        <v>0</v>
      </c>
      <c r="AG182">
        <v>78</v>
      </c>
    </row>
    <row r="183" spans="1:33" x14ac:dyDescent="0.25">
      <c r="B183" s="36">
        <v>41718</v>
      </c>
      <c r="J183">
        <f t="shared" si="24"/>
        <v>1</v>
      </c>
      <c r="K183" t="str">
        <f t="shared" si="25"/>
        <v>minor</v>
      </c>
      <c r="L183">
        <f t="shared" si="28"/>
        <v>1</v>
      </c>
      <c r="M183" s="24">
        <v>0.58680555555555558</v>
      </c>
      <c r="N183" s="24">
        <f t="shared" si="29"/>
        <v>0.59930555555555554</v>
      </c>
      <c r="O183" s="39" t="str">
        <f t="shared" si="34"/>
        <v>0:18</v>
      </c>
      <c r="P183" s="31">
        <v>22.9</v>
      </c>
      <c r="Q183" s="32">
        <f t="shared" si="30"/>
        <v>22</v>
      </c>
      <c r="R183" s="37" t="s">
        <v>23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f t="shared" si="31"/>
        <v>0</v>
      </c>
      <c r="Z183" t="str">
        <f t="shared" si="32"/>
        <v>15-45</v>
      </c>
      <c r="AA183" t="str">
        <f>VLOOKUP(B183,[1]ethan!$A$2:$D$152,4)</f>
        <v>incident</v>
      </c>
      <c r="AB183" s="35">
        <f t="shared" si="26"/>
        <v>0</v>
      </c>
      <c r="AC183" s="35">
        <v>1</v>
      </c>
      <c r="AD183" s="35">
        <v>0</v>
      </c>
      <c r="AG183">
        <v>18</v>
      </c>
    </row>
    <row r="184" spans="1:33" x14ac:dyDescent="0.25">
      <c r="A184" s="14">
        <f t="shared" si="10"/>
        <v>41719</v>
      </c>
      <c r="B184" s="3">
        <v>41719</v>
      </c>
      <c r="C184" s="24">
        <v>0.5</v>
      </c>
      <c r="D184" s="24">
        <v>0.79166666666666663</v>
      </c>
      <c r="E184" s="25">
        <f t="shared" si="11"/>
        <v>0.29166666666666663</v>
      </c>
      <c r="F184">
        <v>37</v>
      </c>
      <c r="G184">
        <v>12</v>
      </c>
      <c r="H184" t="s">
        <v>193</v>
      </c>
      <c r="J184">
        <f t="shared" si="24"/>
        <v>1</v>
      </c>
      <c r="K184" t="str">
        <f t="shared" si="25"/>
        <v>minor</v>
      </c>
      <c r="L184">
        <f t="shared" si="28"/>
        <v>1</v>
      </c>
      <c r="M184" s="24">
        <v>0.53819444444444442</v>
      </c>
      <c r="N184" s="24">
        <f t="shared" si="29"/>
        <v>0.55972222222222223</v>
      </c>
      <c r="O184" s="39" t="str">
        <f t="shared" si="34"/>
        <v>0:31</v>
      </c>
      <c r="P184" s="31">
        <v>39.9</v>
      </c>
      <c r="Q184" s="32">
        <f t="shared" si="30"/>
        <v>39</v>
      </c>
      <c r="R184" s="37" t="s">
        <v>23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f t="shared" si="31"/>
        <v>0</v>
      </c>
      <c r="Z184" t="str">
        <f t="shared" si="32"/>
        <v>15-45</v>
      </c>
      <c r="AA184" t="str">
        <f>VLOOKUP(B184,[1]ethan!$A$2:$D$152,4)</f>
        <v>incident</v>
      </c>
      <c r="AB184" s="35">
        <f t="shared" si="26"/>
        <v>0</v>
      </c>
      <c r="AC184" s="32">
        <v>1</v>
      </c>
      <c r="AD184" s="32">
        <v>0</v>
      </c>
      <c r="AE184" t="s">
        <v>194</v>
      </c>
      <c r="AG184">
        <v>31</v>
      </c>
    </row>
    <row r="185" spans="1:33" x14ac:dyDescent="0.25">
      <c r="B185" s="3">
        <v>41719</v>
      </c>
      <c r="J185">
        <f t="shared" si="24"/>
        <v>2</v>
      </c>
      <c r="K185" t="str">
        <f t="shared" si="25"/>
        <v>medium</v>
      </c>
      <c r="L185">
        <f t="shared" si="28"/>
        <v>1</v>
      </c>
      <c r="M185" s="24">
        <v>0.78263888888888899</v>
      </c>
      <c r="N185" s="24">
        <f t="shared" si="29"/>
        <v>0.80555555555555569</v>
      </c>
      <c r="O185" s="39" t="str">
        <f t="shared" si="34"/>
        <v>0:33</v>
      </c>
      <c r="P185" s="31">
        <v>36.9</v>
      </c>
      <c r="Q185" s="32">
        <f t="shared" si="30"/>
        <v>36</v>
      </c>
      <c r="R185" s="37" t="s">
        <v>14</v>
      </c>
      <c r="S185" s="35">
        <v>0</v>
      </c>
      <c r="T185" s="35">
        <v>1</v>
      </c>
      <c r="U185" s="35">
        <v>0</v>
      </c>
      <c r="V185" s="35">
        <v>0</v>
      </c>
      <c r="W185" s="35">
        <v>0</v>
      </c>
      <c r="X185" s="35">
        <v>0</v>
      </c>
      <c r="Y185" s="35">
        <f t="shared" si="31"/>
        <v>1</v>
      </c>
      <c r="Z185" t="str">
        <f t="shared" si="32"/>
        <v>15-45</v>
      </c>
      <c r="AA185" t="str">
        <f>VLOOKUP(B185,[1]ethan!$A$2:$D$152,4)</f>
        <v>incident</v>
      </c>
      <c r="AB185" s="35">
        <f t="shared" si="26"/>
        <v>33</v>
      </c>
      <c r="AC185" s="35">
        <v>0</v>
      </c>
      <c r="AD185" s="35">
        <v>0</v>
      </c>
      <c r="AG185">
        <v>33</v>
      </c>
    </row>
    <row r="186" spans="1:33" x14ac:dyDescent="0.25">
      <c r="B186" s="3">
        <v>41719</v>
      </c>
      <c r="J186">
        <f t="shared" si="24"/>
        <v>2</v>
      </c>
      <c r="K186" t="str">
        <f t="shared" si="25"/>
        <v>medium</v>
      </c>
      <c r="L186">
        <f t="shared" si="28"/>
        <v>1</v>
      </c>
      <c r="M186" s="24">
        <v>0.84097222222222223</v>
      </c>
      <c r="N186" s="24">
        <f t="shared" si="29"/>
        <v>0.86250000000000004</v>
      </c>
      <c r="O186" s="39" t="str">
        <f t="shared" si="34"/>
        <v>0:31</v>
      </c>
      <c r="P186" s="31">
        <v>39.200000000000003</v>
      </c>
      <c r="Q186" s="32">
        <f t="shared" si="30"/>
        <v>39</v>
      </c>
      <c r="R186" s="37" t="s">
        <v>32</v>
      </c>
      <c r="S186" s="35">
        <v>1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f t="shared" si="31"/>
        <v>1</v>
      </c>
      <c r="Z186" t="str">
        <f t="shared" si="32"/>
        <v>15-45</v>
      </c>
      <c r="AA186" t="str">
        <f>VLOOKUP(B186,[1]ethan!$A$2:$D$152,4)</f>
        <v>incident</v>
      </c>
      <c r="AB186" s="35">
        <f t="shared" si="26"/>
        <v>31</v>
      </c>
      <c r="AC186" s="32">
        <v>0</v>
      </c>
      <c r="AD186" s="32">
        <v>0</v>
      </c>
      <c r="AG186">
        <v>31</v>
      </c>
    </row>
    <row r="187" spans="1:33" x14ac:dyDescent="0.25">
      <c r="B187" s="3">
        <v>41719</v>
      </c>
      <c r="J187">
        <f t="shared" si="24"/>
        <v>1</v>
      </c>
      <c r="K187" t="str">
        <f t="shared" si="25"/>
        <v>minor</v>
      </c>
      <c r="L187">
        <f t="shared" si="28"/>
        <v>1</v>
      </c>
      <c r="M187" s="24">
        <v>0.86388888888888893</v>
      </c>
      <c r="N187" s="24">
        <f t="shared" si="29"/>
        <v>0.88611111111111118</v>
      </c>
      <c r="O187" s="39" t="str">
        <f t="shared" si="34"/>
        <v>0:32</v>
      </c>
      <c r="P187" s="31">
        <v>35.6</v>
      </c>
      <c r="Q187" s="32">
        <f t="shared" si="30"/>
        <v>35</v>
      </c>
      <c r="R187" s="37" t="s">
        <v>169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f t="shared" si="31"/>
        <v>0</v>
      </c>
      <c r="Z187" t="str">
        <f t="shared" si="32"/>
        <v>15-45</v>
      </c>
      <c r="AA187" t="str">
        <f>VLOOKUP(B187,[1]ethan!$A$2:$D$152,4)</f>
        <v>incident</v>
      </c>
      <c r="AB187" s="35">
        <f t="shared" si="26"/>
        <v>0</v>
      </c>
      <c r="AC187" s="35">
        <v>0</v>
      </c>
      <c r="AD187" s="35">
        <v>1</v>
      </c>
      <c r="AG187">
        <v>32</v>
      </c>
    </row>
    <row r="188" spans="1:33" x14ac:dyDescent="0.25">
      <c r="B188" s="3">
        <v>41719</v>
      </c>
      <c r="J188">
        <f t="shared" si="24"/>
        <v>2</v>
      </c>
      <c r="K188" t="str">
        <f t="shared" si="25"/>
        <v>medium</v>
      </c>
      <c r="L188">
        <f t="shared" si="28"/>
        <v>1</v>
      </c>
      <c r="M188" s="24">
        <v>0.30416666666666664</v>
      </c>
      <c r="N188" s="24">
        <f t="shared" si="29"/>
        <v>0.32916666666666666</v>
      </c>
      <c r="O188" s="39" t="str">
        <f t="shared" si="34"/>
        <v>0:36</v>
      </c>
      <c r="P188" s="31">
        <v>34.200000000000003</v>
      </c>
      <c r="Q188" s="32">
        <f t="shared" si="30"/>
        <v>34</v>
      </c>
      <c r="R188" s="37" t="s">
        <v>30</v>
      </c>
      <c r="S188" s="35">
        <v>0</v>
      </c>
      <c r="T188" s="35">
        <v>0</v>
      </c>
      <c r="U188" s="35">
        <v>0</v>
      </c>
      <c r="V188" s="35">
        <v>1</v>
      </c>
      <c r="W188" s="35">
        <v>0</v>
      </c>
      <c r="X188" s="35">
        <v>0</v>
      </c>
      <c r="Y188" s="35">
        <f t="shared" si="31"/>
        <v>1</v>
      </c>
      <c r="Z188" t="str">
        <f t="shared" si="32"/>
        <v>15-45</v>
      </c>
      <c r="AA188" t="str">
        <f>VLOOKUP(B188,[1]ethan!$A$2:$D$152,4)</f>
        <v>incident</v>
      </c>
      <c r="AB188" s="35">
        <f t="shared" si="26"/>
        <v>36</v>
      </c>
      <c r="AC188" s="32">
        <v>0</v>
      </c>
      <c r="AD188" s="32">
        <v>0</v>
      </c>
      <c r="AG188">
        <v>36</v>
      </c>
    </row>
    <row r="189" spans="1:33" x14ac:dyDescent="0.25">
      <c r="B189" s="3">
        <v>41719</v>
      </c>
      <c r="J189">
        <f t="shared" si="24"/>
        <v>2</v>
      </c>
      <c r="K189" t="str">
        <f t="shared" si="25"/>
        <v>medium</v>
      </c>
      <c r="L189">
        <f t="shared" si="28"/>
        <v>1</v>
      </c>
      <c r="M189" s="24">
        <v>0.75069444444444444</v>
      </c>
      <c r="N189" s="24">
        <f t="shared" si="29"/>
        <v>0.78263888888888888</v>
      </c>
      <c r="O189" s="39" t="str">
        <f t="shared" si="34"/>
        <v>0:46</v>
      </c>
      <c r="P189" s="31">
        <v>35</v>
      </c>
      <c r="Q189" s="32">
        <f t="shared" si="30"/>
        <v>35</v>
      </c>
      <c r="R189" s="37" t="s">
        <v>17</v>
      </c>
      <c r="S189" s="35">
        <v>0</v>
      </c>
      <c r="T189" s="35">
        <v>0</v>
      </c>
      <c r="U189" s="35">
        <v>0</v>
      </c>
      <c r="V189" s="35">
        <v>0</v>
      </c>
      <c r="W189" s="35">
        <v>1</v>
      </c>
      <c r="X189" s="35">
        <v>0</v>
      </c>
      <c r="Y189" s="35">
        <f t="shared" si="31"/>
        <v>1</v>
      </c>
      <c r="Z189" t="str">
        <f t="shared" si="32"/>
        <v>45-75</v>
      </c>
      <c r="AA189" t="str">
        <f>VLOOKUP(B189,[1]ethan!$A$2:$D$152,4)</f>
        <v>incident</v>
      </c>
      <c r="AB189" s="35">
        <f t="shared" si="26"/>
        <v>46</v>
      </c>
      <c r="AC189" s="35">
        <v>0</v>
      </c>
      <c r="AD189" s="35">
        <v>0</v>
      </c>
      <c r="AG189">
        <v>46</v>
      </c>
    </row>
    <row r="190" spans="1:33" x14ac:dyDescent="0.25">
      <c r="B190" s="3">
        <v>41719</v>
      </c>
      <c r="J190">
        <f t="shared" si="24"/>
        <v>1</v>
      </c>
      <c r="K190" t="str">
        <f t="shared" si="25"/>
        <v>minor</v>
      </c>
      <c r="L190">
        <f t="shared" si="28"/>
        <v>0</v>
      </c>
      <c r="M190" s="24">
        <v>0.53125</v>
      </c>
      <c r="N190" s="24">
        <f t="shared" si="29"/>
        <v>0.53125</v>
      </c>
      <c r="O190" s="39" t="str">
        <f t="shared" si="34"/>
        <v>0:00</v>
      </c>
      <c r="Q190" s="32">
        <f t="shared" si="30"/>
        <v>0</v>
      </c>
      <c r="R190" s="37"/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f t="shared" si="31"/>
        <v>0</v>
      </c>
      <c r="Z190" t="str">
        <f t="shared" si="32"/>
        <v>0-15</v>
      </c>
      <c r="AA190" t="str">
        <f>VLOOKUP(B190,[1]ethan!$A$2:$D$152,4)</f>
        <v>incident</v>
      </c>
      <c r="AB190" s="35">
        <f t="shared" si="26"/>
        <v>0</v>
      </c>
      <c r="AC190" s="32">
        <v>0</v>
      </c>
      <c r="AD190" s="32">
        <v>0</v>
      </c>
      <c r="AE190" t="s">
        <v>195</v>
      </c>
    </row>
    <row r="191" spans="1:33" x14ac:dyDescent="0.25">
      <c r="B191" s="3">
        <v>41719</v>
      </c>
      <c r="J191">
        <f t="shared" si="24"/>
        <v>2</v>
      </c>
      <c r="K191" t="str">
        <f t="shared" si="25"/>
        <v>medium</v>
      </c>
      <c r="L191">
        <f t="shared" si="28"/>
        <v>1</v>
      </c>
      <c r="M191" s="24">
        <v>0.57986111111111105</v>
      </c>
      <c r="N191" s="24">
        <f t="shared" si="29"/>
        <v>0.67638888888888882</v>
      </c>
      <c r="O191" s="39" t="str">
        <f t="shared" si="34"/>
        <v>2:19</v>
      </c>
      <c r="P191" s="31">
        <v>34.200000000000003</v>
      </c>
      <c r="Q191" s="32">
        <f t="shared" si="30"/>
        <v>34</v>
      </c>
      <c r="R191" s="37" t="s">
        <v>196</v>
      </c>
      <c r="S191" s="35">
        <v>0</v>
      </c>
      <c r="T191" s="35">
        <v>0</v>
      </c>
      <c r="U191" s="35">
        <v>0</v>
      </c>
      <c r="V191" s="35">
        <v>1</v>
      </c>
      <c r="W191" s="35">
        <v>1</v>
      </c>
      <c r="X191" s="35">
        <v>0</v>
      </c>
      <c r="Y191" s="35">
        <f t="shared" si="31"/>
        <v>2</v>
      </c>
      <c r="Z191" t="str">
        <f t="shared" si="32"/>
        <v>75+</v>
      </c>
      <c r="AA191" t="str">
        <f>VLOOKUP(B191,[1]ethan!$A$2:$D$152,4)</f>
        <v>incident</v>
      </c>
      <c r="AB191" s="35">
        <f t="shared" si="26"/>
        <v>278</v>
      </c>
      <c r="AC191" s="35">
        <v>1</v>
      </c>
      <c r="AD191" s="35">
        <v>0</v>
      </c>
      <c r="AG191">
        <v>139</v>
      </c>
    </row>
    <row r="192" spans="1:33" x14ac:dyDescent="0.25">
      <c r="A192" s="14">
        <f t="shared" si="10"/>
        <v>41722</v>
      </c>
      <c r="B192" s="3">
        <v>41722</v>
      </c>
      <c r="C192" s="24">
        <v>0.70833333333333337</v>
      </c>
      <c r="D192" s="24">
        <v>0.77083333333333337</v>
      </c>
      <c r="E192" s="25">
        <f t="shared" si="11"/>
        <v>6.25E-2</v>
      </c>
      <c r="F192">
        <v>30</v>
      </c>
      <c r="G192">
        <v>4</v>
      </c>
      <c r="H192" t="s">
        <v>105</v>
      </c>
      <c r="I192">
        <v>2</v>
      </c>
      <c r="J192">
        <f t="shared" si="24"/>
        <v>1</v>
      </c>
      <c r="K192" t="str">
        <f t="shared" si="25"/>
        <v>medium</v>
      </c>
      <c r="L192">
        <f t="shared" si="28"/>
        <v>0</v>
      </c>
      <c r="M192" s="24" t="s">
        <v>151</v>
      </c>
      <c r="N192" s="24"/>
      <c r="O192" s="38">
        <v>0</v>
      </c>
      <c r="Q192" s="32">
        <f t="shared" si="30"/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f t="shared" si="31"/>
        <v>0</v>
      </c>
      <c r="Z192" t="str">
        <f t="shared" si="32"/>
        <v>0-15</v>
      </c>
      <c r="AA192" t="str">
        <f>VLOOKUP(B192,[1]ethan!$A$2:$D$152,4)</f>
        <v>incident</v>
      </c>
      <c r="AB192" s="35">
        <f t="shared" si="26"/>
        <v>0</v>
      </c>
      <c r="AC192" s="32">
        <v>0</v>
      </c>
      <c r="AD192" s="32">
        <v>0</v>
      </c>
    </row>
    <row r="193" spans="1:33" x14ac:dyDescent="0.25">
      <c r="A193" s="14"/>
      <c r="B193" s="3">
        <v>41722</v>
      </c>
      <c r="C193" s="24"/>
      <c r="D193" s="24"/>
      <c r="E193" s="25"/>
      <c r="J193">
        <f t="shared" si="24"/>
        <v>2</v>
      </c>
      <c r="K193" t="str">
        <f t="shared" si="25"/>
        <v>medium</v>
      </c>
      <c r="L193">
        <f t="shared" si="28"/>
        <v>1</v>
      </c>
      <c r="M193" s="24">
        <v>0.19999999999999998</v>
      </c>
      <c r="N193" s="24">
        <f t="shared" si="29"/>
        <v>0.21180555555555552</v>
      </c>
      <c r="O193" s="39" t="str">
        <f t="shared" ref="O193:O221" si="35">TEXT(AG193/(24*60), "h:mm")</f>
        <v>0:17</v>
      </c>
      <c r="P193" s="31">
        <v>33.200000000000003</v>
      </c>
      <c r="Q193" s="32">
        <f t="shared" si="30"/>
        <v>33</v>
      </c>
      <c r="R193" s="37" t="s">
        <v>42</v>
      </c>
      <c r="S193" s="35">
        <v>0</v>
      </c>
      <c r="T193" s="35">
        <v>0</v>
      </c>
      <c r="U193" s="35">
        <v>1</v>
      </c>
      <c r="V193" s="35">
        <v>0</v>
      </c>
      <c r="W193" s="35">
        <v>0</v>
      </c>
      <c r="X193" s="35">
        <v>0</v>
      </c>
      <c r="Y193" s="35">
        <f t="shared" si="31"/>
        <v>1</v>
      </c>
      <c r="Z193" t="str">
        <f t="shared" si="32"/>
        <v>15-45</v>
      </c>
      <c r="AA193" t="str">
        <f>VLOOKUP(B193,[1]ethan!$A$2:$D$152,4)</f>
        <v>incident</v>
      </c>
      <c r="AB193" s="35">
        <f t="shared" si="26"/>
        <v>17</v>
      </c>
      <c r="AC193" s="35">
        <v>0</v>
      </c>
      <c r="AD193" s="35">
        <v>0</v>
      </c>
      <c r="AG193">
        <v>17</v>
      </c>
    </row>
    <row r="194" spans="1:33" x14ac:dyDescent="0.25">
      <c r="A194" s="14"/>
      <c r="B194" s="3">
        <v>41722</v>
      </c>
      <c r="C194" s="24"/>
      <c r="D194" s="24"/>
      <c r="E194" s="25"/>
      <c r="J194">
        <f t="shared" si="24"/>
        <v>2</v>
      </c>
      <c r="K194" t="str">
        <f t="shared" si="25"/>
        <v>medium</v>
      </c>
      <c r="L194">
        <f t="shared" si="28"/>
        <v>1</v>
      </c>
      <c r="M194" s="24">
        <v>0.73958333333333337</v>
      </c>
      <c r="N194" s="24">
        <f t="shared" si="29"/>
        <v>0.76458333333333339</v>
      </c>
      <c r="O194" s="39" t="str">
        <f t="shared" si="35"/>
        <v>0:36</v>
      </c>
      <c r="P194" s="31">
        <v>45.2</v>
      </c>
      <c r="Q194" s="32">
        <f t="shared" si="30"/>
        <v>45</v>
      </c>
      <c r="R194" s="37" t="s">
        <v>42</v>
      </c>
      <c r="S194" s="35">
        <v>0</v>
      </c>
      <c r="T194" s="35">
        <v>0</v>
      </c>
      <c r="U194" s="35">
        <v>1</v>
      </c>
      <c r="V194" s="35">
        <v>0</v>
      </c>
      <c r="W194" s="35">
        <v>0</v>
      </c>
      <c r="X194" s="35">
        <v>0</v>
      </c>
      <c r="Y194" s="35">
        <f t="shared" si="31"/>
        <v>1</v>
      </c>
      <c r="Z194" t="str">
        <f t="shared" si="32"/>
        <v>15-45</v>
      </c>
      <c r="AA194" t="str">
        <f>VLOOKUP(B194,[1]ethan!$A$2:$D$152,4)</f>
        <v>incident</v>
      </c>
      <c r="AB194" s="35">
        <f t="shared" si="26"/>
        <v>36</v>
      </c>
      <c r="AC194" s="32">
        <v>0</v>
      </c>
      <c r="AD194" s="32">
        <v>0</v>
      </c>
      <c r="AG194">
        <v>36</v>
      </c>
    </row>
    <row r="195" spans="1:33" x14ac:dyDescent="0.25">
      <c r="A195" s="14"/>
      <c r="B195" s="3">
        <v>41722</v>
      </c>
      <c r="C195" s="24"/>
      <c r="D195" s="24"/>
      <c r="E195" s="25"/>
      <c r="J195">
        <f t="shared" ref="J195:J258" si="36">INT(1.41+0.266*Y195+0.00191*AG195+0.5)</f>
        <v>1</v>
      </c>
      <c r="K195" t="str">
        <f t="shared" ref="K195:K258" si="37">IF(I195&gt;0,IF(I195&lt;1.5,"minor",IF(I195&gt;=2.5,"major","medium")),IF(M195="nothing","no",IF(J195&lt;1.5,"minor",IF(J195&gt;=2.5,"major","medium"))))</f>
        <v>minor</v>
      </c>
      <c r="L195">
        <f t="shared" si="28"/>
        <v>0</v>
      </c>
      <c r="M195" s="24">
        <v>0</v>
      </c>
      <c r="N195" s="24">
        <f t="shared" si="29"/>
        <v>0</v>
      </c>
      <c r="O195" s="39" t="str">
        <f t="shared" si="35"/>
        <v>0:00</v>
      </c>
      <c r="Q195" s="32">
        <f t="shared" si="30"/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f t="shared" si="31"/>
        <v>0</v>
      </c>
      <c r="Z195" t="str">
        <f t="shared" si="32"/>
        <v>0-15</v>
      </c>
      <c r="AA195" t="str">
        <f>VLOOKUP(B195,[1]ethan!$A$2:$D$152,4)</f>
        <v>incident</v>
      </c>
      <c r="AB195" s="35">
        <f t="shared" ref="AB195:AB258" si="38">Y195*AG195</f>
        <v>0</v>
      </c>
      <c r="AC195" s="35">
        <v>0</v>
      </c>
      <c r="AD195" s="35">
        <v>0</v>
      </c>
    </row>
    <row r="196" spans="1:33" x14ac:dyDescent="0.25">
      <c r="A196" s="14"/>
      <c r="B196" s="3">
        <v>41722</v>
      </c>
      <c r="C196" s="24"/>
      <c r="D196" s="24"/>
      <c r="E196" s="25"/>
      <c r="J196">
        <f t="shared" si="36"/>
        <v>1</v>
      </c>
      <c r="K196" t="str">
        <f t="shared" si="37"/>
        <v>minor</v>
      </c>
      <c r="L196">
        <f t="shared" ref="L196:L259" si="39">IF(Q196=0,0,1)</f>
        <v>0</v>
      </c>
      <c r="M196" s="24">
        <v>0</v>
      </c>
      <c r="N196" s="24">
        <f t="shared" ref="N196:N259" si="40">M196+O196</f>
        <v>0</v>
      </c>
      <c r="O196" s="39" t="str">
        <f t="shared" si="35"/>
        <v>0:00</v>
      </c>
      <c r="Q196" s="32">
        <f t="shared" ref="Q196:Q259" si="41">INT(P196)</f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f t="shared" ref="Y196:Y259" si="42">SUM(S196:X196)</f>
        <v>0</v>
      </c>
      <c r="Z196" t="str">
        <f t="shared" ref="Z196:Z259" si="43">IF(AG196&lt;15,"0-15",IF(AG196&lt;45,"15-45",IF(AG196&lt;75,"45-75","75+")))</f>
        <v>0-15</v>
      </c>
      <c r="AA196" t="str">
        <f>VLOOKUP(B196,[1]ethan!$A$2:$D$152,4)</f>
        <v>incident</v>
      </c>
      <c r="AB196" s="35">
        <f t="shared" si="38"/>
        <v>0</v>
      </c>
      <c r="AC196" s="32">
        <v>0</v>
      </c>
      <c r="AD196" s="32">
        <v>0</v>
      </c>
    </row>
    <row r="197" spans="1:33" x14ac:dyDescent="0.25">
      <c r="A197" s="14">
        <f t="shared" ref="A197" si="44">B197</f>
        <v>41723</v>
      </c>
      <c r="B197" s="3">
        <v>41723</v>
      </c>
      <c r="C197" s="24"/>
      <c r="D197" s="24"/>
      <c r="E197" s="25"/>
      <c r="J197">
        <f t="shared" si="36"/>
        <v>2</v>
      </c>
      <c r="K197" t="str">
        <f t="shared" si="37"/>
        <v>medium</v>
      </c>
      <c r="L197">
        <f t="shared" si="39"/>
        <v>1</v>
      </c>
      <c r="M197" s="24">
        <v>0.46875</v>
      </c>
      <c r="N197" s="24">
        <f t="shared" si="40"/>
        <v>0.48333333333333334</v>
      </c>
      <c r="O197" s="39" t="str">
        <f t="shared" si="35"/>
        <v>0:21</v>
      </c>
      <c r="P197" s="31">
        <v>24.6</v>
      </c>
      <c r="Q197" s="32">
        <f t="shared" si="41"/>
        <v>24</v>
      </c>
      <c r="R197" t="s">
        <v>14</v>
      </c>
      <c r="S197" s="35">
        <v>0</v>
      </c>
      <c r="T197" s="35">
        <v>1</v>
      </c>
      <c r="U197" s="35">
        <v>0</v>
      </c>
      <c r="V197" s="35">
        <v>0</v>
      </c>
      <c r="W197" s="35">
        <v>0</v>
      </c>
      <c r="X197" s="35">
        <v>0</v>
      </c>
      <c r="Y197" s="35">
        <f t="shared" si="42"/>
        <v>1</v>
      </c>
      <c r="Z197" t="str">
        <f t="shared" si="43"/>
        <v>15-45</v>
      </c>
      <c r="AA197" t="str">
        <f>VLOOKUP(B197,[1]ethan!$A$2:$D$152,4)</f>
        <v>incident</v>
      </c>
      <c r="AB197" s="35">
        <f t="shared" si="38"/>
        <v>21</v>
      </c>
      <c r="AC197" s="35">
        <v>0</v>
      </c>
      <c r="AD197" s="35">
        <v>0</v>
      </c>
      <c r="AG197">
        <v>21</v>
      </c>
    </row>
    <row r="198" spans="1:33" x14ac:dyDescent="0.25">
      <c r="A198" s="14"/>
      <c r="B198" s="3">
        <v>41723</v>
      </c>
      <c r="C198" s="24"/>
      <c r="D198" s="24"/>
      <c r="E198" s="25"/>
      <c r="J198">
        <f t="shared" si="36"/>
        <v>2</v>
      </c>
      <c r="K198" t="str">
        <f t="shared" si="37"/>
        <v>medium</v>
      </c>
      <c r="L198">
        <f t="shared" si="39"/>
        <v>1</v>
      </c>
      <c r="M198" s="24">
        <v>0.32013888888888892</v>
      </c>
      <c r="N198" s="24">
        <f t="shared" si="40"/>
        <v>0.35486111111111113</v>
      </c>
      <c r="O198" s="39" t="str">
        <f t="shared" si="35"/>
        <v>0:50</v>
      </c>
      <c r="P198" s="31">
        <v>25.9</v>
      </c>
      <c r="Q198" s="32">
        <f t="shared" si="41"/>
        <v>25</v>
      </c>
      <c r="R198" t="s">
        <v>23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f t="shared" si="42"/>
        <v>0</v>
      </c>
      <c r="Z198" t="str">
        <f t="shared" si="43"/>
        <v>45-75</v>
      </c>
      <c r="AA198" t="str">
        <f>VLOOKUP(B198,[1]ethan!$A$2:$D$152,4)</f>
        <v>incident</v>
      </c>
      <c r="AB198" s="35">
        <f t="shared" si="38"/>
        <v>0</v>
      </c>
      <c r="AC198" s="32">
        <v>1</v>
      </c>
      <c r="AD198" s="32">
        <v>0</v>
      </c>
      <c r="AG198">
        <v>50</v>
      </c>
    </row>
    <row r="199" spans="1:33" x14ac:dyDescent="0.25">
      <c r="A199" s="14"/>
      <c r="B199" s="3">
        <v>41723</v>
      </c>
      <c r="C199" s="24"/>
      <c r="D199" s="24"/>
      <c r="E199" s="25"/>
      <c r="J199">
        <f t="shared" si="36"/>
        <v>1</v>
      </c>
      <c r="K199" t="str">
        <f t="shared" si="37"/>
        <v>minor</v>
      </c>
      <c r="L199">
        <f t="shared" si="39"/>
        <v>1</v>
      </c>
      <c r="M199" s="24">
        <v>0.79375000000000007</v>
      </c>
      <c r="N199" s="24">
        <f t="shared" si="40"/>
        <v>0.81875000000000009</v>
      </c>
      <c r="O199" s="39" t="str">
        <f t="shared" si="35"/>
        <v>0:36</v>
      </c>
      <c r="P199" s="31">
        <v>36.799999999999997</v>
      </c>
      <c r="Q199" s="32">
        <f t="shared" si="41"/>
        <v>36</v>
      </c>
      <c r="R199" t="s">
        <v>23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f t="shared" si="42"/>
        <v>0</v>
      </c>
      <c r="Z199" t="str">
        <f t="shared" si="43"/>
        <v>15-45</v>
      </c>
      <c r="AA199" t="str">
        <f>VLOOKUP(B199,[1]ethan!$A$2:$D$152,4)</f>
        <v>incident</v>
      </c>
      <c r="AB199" s="35">
        <f t="shared" si="38"/>
        <v>0</v>
      </c>
      <c r="AC199" s="35">
        <v>1</v>
      </c>
      <c r="AD199" s="35">
        <v>0</v>
      </c>
      <c r="AG199">
        <v>36</v>
      </c>
    </row>
    <row r="200" spans="1:33" x14ac:dyDescent="0.25">
      <c r="A200" s="14"/>
      <c r="B200" s="3">
        <v>41723</v>
      </c>
      <c r="C200" s="24"/>
      <c r="D200" s="24"/>
      <c r="E200" s="25"/>
      <c r="J200">
        <f t="shared" si="36"/>
        <v>2</v>
      </c>
      <c r="K200" t="str">
        <f t="shared" si="37"/>
        <v>medium</v>
      </c>
      <c r="L200">
        <f t="shared" si="39"/>
        <v>1</v>
      </c>
      <c r="M200" s="24">
        <v>0.74861111111111101</v>
      </c>
      <c r="N200" s="24">
        <f t="shared" si="40"/>
        <v>0.76388888888888873</v>
      </c>
      <c r="O200" s="39" t="str">
        <f t="shared" si="35"/>
        <v>0:22</v>
      </c>
      <c r="P200" s="31">
        <v>35</v>
      </c>
      <c r="Q200" s="32">
        <f t="shared" si="41"/>
        <v>35</v>
      </c>
      <c r="R200" t="s">
        <v>30</v>
      </c>
      <c r="S200" s="35">
        <v>0</v>
      </c>
      <c r="T200" s="35">
        <v>0</v>
      </c>
      <c r="U200" s="35">
        <v>0</v>
      </c>
      <c r="V200" s="35">
        <v>1</v>
      </c>
      <c r="W200" s="35">
        <v>0</v>
      </c>
      <c r="X200" s="35">
        <v>0</v>
      </c>
      <c r="Y200" s="35">
        <f t="shared" si="42"/>
        <v>1</v>
      </c>
      <c r="Z200" t="str">
        <f t="shared" si="43"/>
        <v>15-45</v>
      </c>
      <c r="AA200" t="str">
        <f>VLOOKUP(B200,[1]ethan!$A$2:$D$152,4)</f>
        <v>incident</v>
      </c>
      <c r="AB200" s="35">
        <f t="shared" si="38"/>
        <v>22</v>
      </c>
      <c r="AC200" s="32">
        <v>0</v>
      </c>
      <c r="AD200" s="32">
        <v>0</v>
      </c>
      <c r="AG200">
        <v>22</v>
      </c>
    </row>
    <row r="201" spans="1:33" x14ac:dyDescent="0.25">
      <c r="A201" s="14">
        <f t="shared" ref="A201" si="45">B201</f>
        <v>41724</v>
      </c>
      <c r="B201" s="3">
        <v>41724</v>
      </c>
      <c r="C201" s="24"/>
      <c r="D201" s="24"/>
      <c r="E201" s="25"/>
      <c r="J201">
        <f t="shared" si="36"/>
        <v>2</v>
      </c>
      <c r="K201" t="str">
        <f t="shared" si="37"/>
        <v>medium</v>
      </c>
      <c r="L201">
        <f t="shared" si="39"/>
        <v>1</v>
      </c>
      <c r="M201" s="24">
        <v>0.54097222222222219</v>
      </c>
      <c r="N201" s="24">
        <f t="shared" si="40"/>
        <v>0.57222222222222219</v>
      </c>
      <c r="O201" s="39" t="str">
        <f t="shared" si="35"/>
        <v>0:45</v>
      </c>
      <c r="P201" s="31">
        <v>39.9</v>
      </c>
      <c r="Q201" s="32">
        <f t="shared" si="41"/>
        <v>39</v>
      </c>
      <c r="R201" t="s">
        <v>42</v>
      </c>
      <c r="S201" s="35">
        <v>0</v>
      </c>
      <c r="T201" s="35">
        <v>0</v>
      </c>
      <c r="U201" s="35">
        <v>1</v>
      </c>
      <c r="V201" s="35">
        <v>0</v>
      </c>
      <c r="W201" s="35">
        <v>0</v>
      </c>
      <c r="X201" s="35">
        <v>0</v>
      </c>
      <c r="Y201" s="35">
        <f t="shared" si="42"/>
        <v>1</v>
      </c>
      <c r="Z201" t="str">
        <f t="shared" si="43"/>
        <v>45-75</v>
      </c>
      <c r="AA201" t="str">
        <f>VLOOKUP(B201,[1]ethan!$A$2:$D$152,4)</f>
        <v>regular</v>
      </c>
      <c r="AB201" s="35">
        <f t="shared" si="38"/>
        <v>45</v>
      </c>
      <c r="AC201" s="35">
        <v>0</v>
      </c>
      <c r="AD201" s="35">
        <v>0</v>
      </c>
      <c r="AG201">
        <v>45</v>
      </c>
    </row>
    <row r="202" spans="1:33" x14ac:dyDescent="0.25">
      <c r="A202" s="14"/>
      <c r="B202" s="3">
        <v>41724</v>
      </c>
      <c r="C202" s="24"/>
      <c r="D202" s="24"/>
      <c r="E202" s="25"/>
      <c r="J202">
        <f t="shared" si="36"/>
        <v>2</v>
      </c>
      <c r="K202" t="str">
        <f t="shared" si="37"/>
        <v>medium</v>
      </c>
      <c r="L202">
        <f t="shared" si="39"/>
        <v>1</v>
      </c>
      <c r="M202" s="24">
        <v>0.51458333333333328</v>
      </c>
      <c r="N202" s="24">
        <f t="shared" si="40"/>
        <v>0.52777777777777768</v>
      </c>
      <c r="O202" s="39" t="str">
        <f t="shared" si="35"/>
        <v>0:19</v>
      </c>
      <c r="P202" s="31">
        <v>41.9</v>
      </c>
      <c r="Q202" s="32">
        <f t="shared" si="41"/>
        <v>41</v>
      </c>
      <c r="R202" t="s">
        <v>182</v>
      </c>
      <c r="S202" s="35">
        <v>0</v>
      </c>
      <c r="T202" s="35">
        <v>1</v>
      </c>
      <c r="U202" s="35">
        <v>1</v>
      </c>
      <c r="V202" s="35">
        <v>0</v>
      </c>
      <c r="W202" s="35">
        <v>0</v>
      </c>
      <c r="X202" s="35">
        <v>0</v>
      </c>
      <c r="Y202" s="35">
        <f t="shared" si="42"/>
        <v>2</v>
      </c>
      <c r="Z202" t="str">
        <f t="shared" si="43"/>
        <v>15-45</v>
      </c>
      <c r="AA202" t="str">
        <f>VLOOKUP(B202,[1]ethan!$A$2:$D$152,4)</f>
        <v>regular</v>
      </c>
      <c r="AB202" s="35">
        <f t="shared" si="38"/>
        <v>38</v>
      </c>
      <c r="AC202" s="32">
        <v>0</v>
      </c>
      <c r="AD202" s="32">
        <v>0</v>
      </c>
      <c r="AG202">
        <v>19</v>
      </c>
    </row>
    <row r="203" spans="1:33" x14ac:dyDescent="0.25">
      <c r="A203" s="14">
        <f t="shared" ref="A203:A204" si="46">B203</f>
        <v>41725</v>
      </c>
      <c r="B203" s="3">
        <v>41725</v>
      </c>
      <c r="C203" s="24"/>
      <c r="D203" s="24"/>
      <c r="E203" s="25"/>
      <c r="J203">
        <f t="shared" si="36"/>
        <v>2</v>
      </c>
      <c r="K203" t="str">
        <f t="shared" si="37"/>
        <v>medium</v>
      </c>
      <c r="L203">
        <f t="shared" si="39"/>
        <v>1</v>
      </c>
      <c r="M203" s="24">
        <v>0.34097222222222223</v>
      </c>
      <c r="N203" s="24">
        <f t="shared" si="40"/>
        <v>0.38333333333333336</v>
      </c>
      <c r="O203" s="39" t="str">
        <f t="shared" si="35"/>
        <v>1:01</v>
      </c>
      <c r="P203" s="31">
        <v>14.2</v>
      </c>
      <c r="Q203" s="32">
        <f t="shared" si="41"/>
        <v>14</v>
      </c>
      <c r="R203" t="s">
        <v>30</v>
      </c>
      <c r="S203" s="35">
        <v>0</v>
      </c>
      <c r="T203" s="35">
        <v>0</v>
      </c>
      <c r="U203" s="35">
        <v>0</v>
      </c>
      <c r="V203" s="35">
        <v>1</v>
      </c>
      <c r="W203" s="35">
        <v>0</v>
      </c>
      <c r="X203" s="35">
        <v>0</v>
      </c>
      <c r="Y203" s="35">
        <f t="shared" si="42"/>
        <v>1</v>
      </c>
      <c r="Z203" t="str">
        <f t="shared" si="43"/>
        <v>45-75</v>
      </c>
      <c r="AA203" t="str">
        <f>VLOOKUP(B203,[1]ethan!$A$2:$D$152,4)</f>
        <v>regular</v>
      </c>
      <c r="AB203" s="35">
        <f t="shared" si="38"/>
        <v>61</v>
      </c>
      <c r="AC203" s="35">
        <v>0</v>
      </c>
      <c r="AD203" s="35">
        <v>0</v>
      </c>
      <c r="AG203">
        <v>61</v>
      </c>
    </row>
    <row r="204" spans="1:33" x14ac:dyDescent="0.25">
      <c r="A204" s="14">
        <f t="shared" si="46"/>
        <v>41726</v>
      </c>
      <c r="B204" s="3">
        <v>41726</v>
      </c>
      <c r="C204" s="24"/>
      <c r="D204" s="24"/>
      <c r="E204" s="25"/>
      <c r="J204">
        <f t="shared" si="36"/>
        <v>2</v>
      </c>
      <c r="K204" t="str">
        <f t="shared" si="37"/>
        <v>medium</v>
      </c>
      <c r="L204">
        <f t="shared" si="39"/>
        <v>1</v>
      </c>
      <c r="M204" s="24">
        <v>0.72499999999999998</v>
      </c>
      <c r="N204" s="24">
        <f t="shared" si="40"/>
        <v>0.74305555555555558</v>
      </c>
      <c r="O204" s="39" t="str">
        <f t="shared" si="35"/>
        <v>0:26</v>
      </c>
      <c r="P204" s="31">
        <v>5.6</v>
      </c>
      <c r="Q204" s="32">
        <f t="shared" si="41"/>
        <v>5</v>
      </c>
      <c r="R204" t="s">
        <v>42</v>
      </c>
      <c r="S204" s="35">
        <v>0</v>
      </c>
      <c r="T204" s="35">
        <v>0</v>
      </c>
      <c r="U204" s="35">
        <v>1</v>
      </c>
      <c r="V204" s="35">
        <v>0</v>
      </c>
      <c r="W204" s="35">
        <v>0</v>
      </c>
      <c r="X204" s="35">
        <v>0</v>
      </c>
      <c r="Y204" s="35">
        <f t="shared" si="42"/>
        <v>1</v>
      </c>
      <c r="Z204" t="str">
        <f t="shared" si="43"/>
        <v>15-45</v>
      </c>
      <c r="AA204" t="str">
        <f>VLOOKUP(B204,[1]ethan!$A$2:$D$152,4)</f>
        <v>incident</v>
      </c>
      <c r="AB204" s="35">
        <f t="shared" si="38"/>
        <v>26</v>
      </c>
      <c r="AC204" s="32">
        <v>0</v>
      </c>
      <c r="AD204" s="32">
        <v>0</v>
      </c>
      <c r="AG204">
        <v>26</v>
      </c>
    </row>
    <row r="205" spans="1:33" x14ac:dyDescent="0.25">
      <c r="A205" s="14"/>
      <c r="B205" s="3">
        <v>41726</v>
      </c>
      <c r="C205" s="24"/>
      <c r="D205" s="24"/>
      <c r="E205" s="25"/>
      <c r="J205">
        <f t="shared" si="36"/>
        <v>2</v>
      </c>
      <c r="K205" t="str">
        <f t="shared" si="37"/>
        <v>medium</v>
      </c>
      <c r="L205">
        <f t="shared" si="39"/>
        <v>1</v>
      </c>
      <c r="M205" s="24">
        <v>0.72638888888888886</v>
      </c>
      <c r="N205" s="24">
        <f t="shared" si="40"/>
        <v>0.76527777777777772</v>
      </c>
      <c r="O205" s="39" t="str">
        <f t="shared" si="35"/>
        <v>0:56</v>
      </c>
      <c r="P205" s="31">
        <v>31.1</v>
      </c>
      <c r="Q205" s="32">
        <f t="shared" si="41"/>
        <v>31</v>
      </c>
      <c r="R205" t="s">
        <v>25</v>
      </c>
      <c r="S205" s="35">
        <v>1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f t="shared" si="42"/>
        <v>1</v>
      </c>
      <c r="Z205" t="str">
        <f t="shared" si="43"/>
        <v>45-75</v>
      </c>
      <c r="AA205" t="str">
        <f>VLOOKUP(B205,[1]ethan!$A$2:$D$152,4)</f>
        <v>incident</v>
      </c>
      <c r="AB205" s="35">
        <f t="shared" si="38"/>
        <v>56</v>
      </c>
      <c r="AC205" s="35">
        <v>0</v>
      </c>
      <c r="AD205" s="35">
        <v>0</v>
      </c>
      <c r="AG205">
        <v>56</v>
      </c>
    </row>
    <row r="206" spans="1:33" x14ac:dyDescent="0.25">
      <c r="A206" s="14"/>
      <c r="B206" s="3">
        <v>41726</v>
      </c>
      <c r="C206" s="24"/>
      <c r="D206" s="24"/>
      <c r="E206" s="25"/>
      <c r="J206">
        <f t="shared" si="36"/>
        <v>2</v>
      </c>
      <c r="K206" t="str">
        <f t="shared" si="37"/>
        <v>medium</v>
      </c>
      <c r="L206">
        <f t="shared" si="39"/>
        <v>1</v>
      </c>
      <c r="M206" s="24">
        <v>0.74444444444444446</v>
      </c>
      <c r="N206" s="24">
        <f t="shared" si="40"/>
        <v>0.78749999999999998</v>
      </c>
      <c r="O206" s="39" t="str">
        <f t="shared" si="35"/>
        <v>1:02</v>
      </c>
      <c r="P206" s="31">
        <v>38.1</v>
      </c>
      <c r="Q206" s="32">
        <f t="shared" si="41"/>
        <v>38</v>
      </c>
      <c r="R206" t="s">
        <v>25</v>
      </c>
      <c r="S206" s="35">
        <v>1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f t="shared" si="42"/>
        <v>1</v>
      </c>
      <c r="Z206" t="str">
        <f t="shared" si="43"/>
        <v>45-75</v>
      </c>
      <c r="AA206" t="str">
        <f>VLOOKUP(B206,[1]ethan!$A$2:$D$152,4)</f>
        <v>incident</v>
      </c>
      <c r="AB206" s="35">
        <f t="shared" si="38"/>
        <v>62</v>
      </c>
      <c r="AC206" s="32">
        <v>0</v>
      </c>
      <c r="AD206" s="32">
        <v>0</v>
      </c>
      <c r="AG206">
        <v>62</v>
      </c>
    </row>
    <row r="207" spans="1:33" x14ac:dyDescent="0.25">
      <c r="A207" s="14"/>
      <c r="B207" s="3">
        <v>41726</v>
      </c>
      <c r="C207" s="24"/>
      <c r="D207" s="24"/>
      <c r="E207" s="25"/>
      <c r="J207">
        <f t="shared" si="36"/>
        <v>2</v>
      </c>
      <c r="K207" t="str">
        <f t="shared" si="37"/>
        <v>medium</v>
      </c>
      <c r="L207">
        <f t="shared" si="39"/>
        <v>1</v>
      </c>
      <c r="M207" s="24">
        <v>0.53055555555555556</v>
      </c>
      <c r="N207" s="24">
        <f t="shared" si="40"/>
        <v>0.54791666666666672</v>
      </c>
      <c r="O207" s="39" t="str">
        <f t="shared" si="35"/>
        <v>0:25</v>
      </c>
      <c r="P207" s="31">
        <v>44</v>
      </c>
      <c r="Q207" s="32">
        <f t="shared" si="41"/>
        <v>44</v>
      </c>
      <c r="R207" t="s">
        <v>32</v>
      </c>
      <c r="S207" s="35">
        <v>1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f t="shared" si="42"/>
        <v>1</v>
      </c>
      <c r="Z207" t="str">
        <f t="shared" si="43"/>
        <v>15-45</v>
      </c>
      <c r="AA207" t="str">
        <f>VLOOKUP(B207,[1]ethan!$A$2:$D$152,4)</f>
        <v>incident</v>
      </c>
      <c r="AB207" s="35">
        <f t="shared" si="38"/>
        <v>25</v>
      </c>
      <c r="AC207" s="35">
        <v>0</v>
      </c>
      <c r="AD207" s="35">
        <v>0</v>
      </c>
      <c r="AG207">
        <v>25</v>
      </c>
    </row>
    <row r="208" spans="1:33" x14ac:dyDescent="0.25">
      <c r="A208" s="14" t="s">
        <v>137</v>
      </c>
      <c r="B208" s="3">
        <v>41729</v>
      </c>
      <c r="C208" s="24"/>
      <c r="D208" s="24"/>
      <c r="E208" s="25"/>
      <c r="J208">
        <f t="shared" si="36"/>
        <v>2</v>
      </c>
      <c r="K208" t="str">
        <f t="shared" si="37"/>
        <v>medium</v>
      </c>
      <c r="L208">
        <f t="shared" si="39"/>
        <v>1</v>
      </c>
      <c r="M208" s="24">
        <v>0.48194444444444445</v>
      </c>
      <c r="N208" s="24">
        <f t="shared" si="40"/>
        <v>0.53055555555555556</v>
      </c>
      <c r="O208" s="39" t="str">
        <f t="shared" si="35"/>
        <v>1:10</v>
      </c>
      <c r="P208" s="31">
        <v>33.200000000000003</v>
      </c>
      <c r="Q208" s="32">
        <f t="shared" si="41"/>
        <v>33</v>
      </c>
      <c r="R208" t="s">
        <v>14</v>
      </c>
      <c r="S208" s="35">
        <v>0</v>
      </c>
      <c r="T208" s="35">
        <v>1</v>
      </c>
      <c r="U208" s="35">
        <v>0</v>
      </c>
      <c r="V208" s="35">
        <v>0</v>
      </c>
      <c r="W208" s="35">
        <v>0</v>
      </c>
      <c r="X208" s="35">
        <v>0</v>
      </c>
      <c r="Y208" s="35">
        <f t="shared" si="42"/>
        <v>1</v>
      </c>
      <c r="Z208" t="str">
        <f t="shared" si="43"/>
        <v>45-75</v>
      </c>
      <c r="AA208" t="str">
        <f>VLOOKUP(B208,[1]ethan!$A$2:$D$152,4)</f>
        <v>holiday</v>
      </c>
      <c r="AB208" s="35">
        <f t="shared" si="38"/>
        <v>70</v>
      </c>
      <c r="AC208" s="32">
        <v>0</v>
      </c>
      <c r="AD208" s="32">
        <v>0</v>
      </c>
      <c r="AG208">
        <v>70</v>
      </c>
    </row>
    <row r="209" spans="1:33" x14ac:dyDescent="0.25">
      <c r="A209" s="14"/>
      <c r="B209" s="3">
        <v>41729</v>
      </c>
      <c r="C209" s="24"/>
      <c r="D209" s="24"/>
      <c r="E209" s="25"/>
      <c r="J209">
        <f t="shared" si="36"/>
        <v>1</v>
      </c>
      <c r="K209" t="str">
        <f t="shared" si="37"/>
        <v>minor</v>
      </c>
      <c r="L209">
        <f t="shared" si="39"/>
        <v>1</v>
      </c>
      <c r="M209" s="24">
        <v>0.74652777777777779</v>
      </c>
      <c r="N209" s="24">
        <f t="shared" si="40"/>
        <v>0.77083333333333337</v>
      </c>
      <c r="O209" s="39" t="str">
        <f t="shared" si="35"/>
        <v>0:35</v>
      </c>
      <c r="P209" s="31">
        <v>50.2</v>
      </c>
      <c r="Q209" s="32">
        <f t="shared" si="41"/>
        <v>50</v>
      </c>
      <c r="R209" t="s">
        <v>169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f t="shared" si="42"/>
        <v>0</v>
      </c>
      <c r="Z209" t="str">
        <f t="shared" si="43"/>
        <v>15-45</v>
      </c>
      <c r="AA209" t="str">
        <f>VLOOKUP(B209,[1]ethan!$A$2:$D$152,4)</f>
        <v>holiday</v>
      </c>
      <c r="AB209" s="35">
        <f t="shared" si="38"/>
        <v>0</v>
      </c>
      <c r="AC209" s="35">
        <v>0</v>
      </c>
      <c r="AD209" s="35">
        <v>1</v>
      </c>
      <c r="AG209">
        <v>35</v>
      </c>
    </row>
    <row r="210" spans="1:33" x14ac:dyDescent="0.25">
      <c r="A210" s="14">
        <f t="shared" si="10"/>
        <v>41730</v>
      </c>
      <c r="B210" s="3">
        <v>41730</v>
      </c>
      <c r="C210" s="24">
        <v>0.70833333333333337</v>
      </c>
      <c r="D210" s="24">
        <v>0.72916666666666663</v>
      </c>
      <c r="E210" s="25">
        <f t="shared" si="11"/>
        <v>2.0833333333333259E-2</v>
      </c>
      <c r="F210">
        <v>38</v>
      </c>
      <c r="G210">
        <v>10</v>
      </c>
      <c r="H210" t="s">
        <v>197</v>
      </c>
      <c r="J210">
        <f t="shared" si="36"/>
        <v>1</v>
      </c>
      <c r="K210" t="str">
        <f t="shared" si="37"/>
        <v>minor</v>
      </c>
      <c r="L210">
        <f t="shared" si="39"/>
        <v>1</v>
      </c>
      <c r="M210" s="24">
        <v>0.71666666666666667</v>
      </c>
      <c r="N210" s="24">
        <f t="shared" si="40"/>
        <v>0.71805555555555556</v>
      </c>
      <c r="O210" s="39" t="str">
        <f t="shared" si="35"/>
        <v>0:02</v>
      </c>
      <c r="P210" s="31">
        <v>38.1</v>
      </c>
      <c r="Q210" s="32">
        <f t="shared" si="41"/>
        <v>38</v>
      </c>
      <c r="R210" t="s">
        <v>198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f t="shared" si="42"/>
        <v>0</v>
      </c>
      <c r="Z210" t="str">
        <f t="shared" si="43"/>
        <v>0-15</v>
      </c>
      <c r="AA210" t="str">
        <f>VLOOKUP(B210,[1]ethan!$A$2:$D$152,4)</f>
        <v>bad data</v>
      </c>
      <c r="AB210" s="35">
        <f t="shared" si="38"/>
        <v>0</v>
      </c>
      <c r="AC210" s="32">
        <v>0</v>
      </c>
      <c r="AD210" s="32">
        <v>0</v>
      </c>
      <c r="AE210" t="s">
        <v>199</v>
      </c>
      <c r="AG210">
        <v>2</v>
      </c>
    </row>
    <row r="211" spans="1:33" x14ac:dyDescent="0.25">
      <c r="A211" s="14"/>
      <c r="B211" s="3">
        <v>41730</v>
      </c>
      <c r="C211" s="24"/>
      <c r="D211" s="24"/>
      <c r="E211" s="25"/>
      <c r="J211">
        <f t="shared" si="36"/>
        <v>2</v>
      </c>
      <c r="K211" t="str">
        <f t="shared" si="37"/>
        <v>medium</v>
      </c>
      <c r="L211">
        <f t="shared" si="39"/>
        <v>1</v>
      </c>
      <c r="M211" s="24">
        <v>0.68472222222222223</v>
      </c>
      <c r="N211" s="24">
        <f t="shared" si="40"/>
        <v>0.71736111111111112</v>
      </c>
      <c r="O211" s="39" t="str">
        <f t="shared" si="35"/>
        <v>0:47</v>
      </c>
      <c r="P211" s="31">
        <v>39.200000000000003</v>
      </c>
      <c r="Q211" s="32">
        <f t="shared" si="41"/>
        <v>39</v>
      </c>
      <c r="R211" t="s">
        <v>200</v>
      </c>
      <c r="S211" s="35">
        <v>1</v>
      </c>
      <c r="T211" s="35">
        <v>0</v>
      </c>
      <c r="U211" s="35">
        <v>0</v>
      </c>
      <c r="V211" s="35">
        <v>1</v>
      </c>
      <c r="W211" s="35">
        <v>0</v>
      </c>
      <c r="X211" s="35">
        <v>0</v>
      </c>
      <c r="Y211" s="35">
        <f t="shared" si="42"/>
        <v>2</v>
      </c>
      <c r="Z211" t="str">
        <f t="shared" si="43"/>
        <v>45-75</v>
      </c>
      <c r="AA211" t="str">
        <f>VLOOKUP(B211,[1]ethan!$A$2:$D$152,4)</f>
        <v>bad data</v>
      </c>
      <c r="AB211" s="35">
        <f t="shared" si="38"/>
        <v>94</v>
      </c>
      <c r="AC211" s="35">
        <v>0</v>
      </c>
      <c r="AD211" s="35">
        <v>0</v>
      </c>
      <c r="AG211">
        <v>47</v>
      </c>
    </row>
    <row r="212" spans="1:33" x14ac:dyDescent="0.25">
      <c r="A212" s="14">
        <f t="shared" si="10"/>
        <v>41731</v>
      </c>
      <c r="B212" s="3">
        <v>41731</v>
      </c>
      <c r="C212" s="24">
        <v>0.33333333333333331</v>
      </c>
      <c r="D212" s="24">
        <v>0.375</v>
      </c>
      <c r="E212" s="25">
        <f t="shared" si="11"/>
        <v>4.1666666666666685E-2</v>
      </c>
      <c r="F212">
        <v>28</v>
      </c>
      <c r="G212">
        <v>5</v>
      </c>
      <c r="H212" t="s">
        <v>201</v>
      </c>
      <c r="I212">
        <v>1</v>
      </c>
      <c r="J212">
        <f t="shared" si="36"/>
        <v>2</v>
      </c>
      <c r="K212" t="str">
        <f t="shared" si="37"/>
        <v>minor</v>
      </c>
      <c r="L212">
        <f t="shared" si="39"/>
        <v>1</v>
      </c>
      <c r="M212" s="24">
        <v>0.3298611111111111</v>
      </c>
      <c r="N212" s="24">
        <f t="shared" si="40"/>
        <v>0.37916666666666665</v>
      </c>
      <c r="O212" s="39" t="str">
        <f t="shared" si="35"/>
        <v>1:11</v>
      </c>
      <c r="P212" s="31">
        <v>29.3</v>
      </c>
      <c r="Q212" s="32">
        <f t="shared" si="41"/>
        <v>29</v>
      </c>
      <c r="R212" t="s">
        <v>30</v>
      </c>
      <c r="S212" s="35">
        <v>0</v>
      </c>
      <c r="T212" s="35">
        <v>0</v>
      </c>
      <c r="U212" s="35">
        <v>0</v>
      </c>
      <c r="V212" s="35">
        <v>1</v>
      </c>
      <c r="W212" s="35">
        <v>0</v>
      </c>
      <c r="X212" s="35">
        <v>0</v>
      </c>
      <c r="Y212" s="35">
        <f t="shared" si="42"/>
        <v>1</v>
      </c>
      <c r="Z212" t="str">
        <f t="shared" si="43"/>
        <v>45-75</v>
      </c>
      <c r="AA212" t="str">
        <f>VLOOKUP(B212,[1]ethan!$A$2:$D$152,4)</f>
        <v>regular</v>
      </c>
      <c r="AB212" s="35">
        <f t="shared" si="38"/>
        <v>71</v>
      </c>
      <c r="AC212" s="32">
        <v>0</v>
      </c>
      <c r="AD212" s="32">
        <v>0</v>
      </c>
      <c r="AG212">
        <v>71</v>
      </c>
    </row>
    <row r="213" spans="1:33" x14ac:dyDescent="0.25">
      <c r="A213" s="14"/>
      <c r="B213" s="3">
        <v>41731</v>
      </c>
      <c r="C213" s="24"/>
      <c r="D213" s="24"/>
      <c r="E213" s="25"/>
      <c r="J213">
        <f t="shared" si="36"/>
        <v>2</v>
      </c>
      <c r="K213" t="str">
        <f t="shared" si="37"/>
        <v>medium</v>
      </c>
      <c r="L213">
        <f t="shared" si="39"/>
        <v>1</v>
      </c>
      <c r="M213" s="24">
        <v>0.48749999999999999</v>
      </c>
      <c r="N213" s="24">
        <f t="shared" si="40"/>
        <v>0.56944444444444442</v>
      </c>
      <c r="O213" s="39" t="str">
        <f t="shared" si="35"/>
        <v>1:58</v>
      </c>
      <c r="P213" s="31">
        <v>51.9</v>
      </c>
      <c r="Q213" s="32">
        <f t="shared" si="41"/>
        <v>51</v>
      </c>
      <c r="R213" t="s">
        <v>202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f t="shared" si="42"/>
        <v>0</v>
      </c>
      <c r="Z213" t="str">
        <f t="shared" si="43"/>
        <v>75+</v>
      </c>
      <c r="AA213" t="str">
        <f>VLOOKUP(B213,[1]ethan!$A$2:$D$152,4)</f>
        <v>regular</v>
      </c>
      <c r="AB213" s="35">
        <f t="shared" si="38"/>
        <v>0</v>
      </c>
      <c r="AC213" s="35">
        <v>5</v>
      </c>
      <c r="AD213" s="35">
        <v>0</v>
      </c>
      <c r="AG213">
        <v>118</v>
      </c>
    </row>
    <row r="214" spans="1:33" x14ac:dyDescent="0.25">
      <c r="A214" s="14"/>
      <c r="B214" s="3">
        <v>41731</v>
      </c>
      <c r="C214" s="24"/>
      <c r="D214" s="24"/>
      <c r="E214" s="25"/>
      <c r="J214">
        <f t="shared" si="36"/>
        <v>2</v>
      </c>
      <c r="K214" t="str">
        <f t="shared" si="37"/>
        <v>medium</v>
      </c>
      <c r="L214">
        <f t="shared" si="39"/>
        <v>1</v>
      </c>
      <c r="M214" s="24">
        <v>0.8979166666666667</v>
      </c>
      <c r="N214" s="24">
        <f t="shared" si="40"/>
        <v>0.92638888888888893</v>
      </c>
      <c r="O214" s="39" t="str">
        <f t="shared" si="35"/>
        <v>0:41</v>
      </c>
      <c r="P214" s="31">
        <v>35</v>
      </c>
      <c r="Q214" s="32">
        <f t="shared" si="41"/>
        <v>35</v>
      </c>
      <c r="R214" t="s">
        <v>25</v>
      </c>
      <c r="S214" s="35">
        <v>1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f t="shared" si="42"/>
        <v>1</v>
      </c>
      <c r="Z214" t="str">
        <f t="shared" si="43"/>
        <v>15-45</v>
      </c>
      <c r="AA214" t="str">
        <f>VLOOKUP(B214,[1]ethan!$A$2:$D$152,4)</f>
        <v>regular</v>
      </c>
      <c r="AB214" s="35">
        <f t="shared" si="38"/>
        <v>41</v>
      </c>
      <c r="AC214" s="32">
        <v>0</v>
      </c>
      <c r="AD214" s="32">
        <v>0</v>
      </c>
      <c r="AG214">
        <v>41</v>
      </c>
    </row>
    <row r="215" spans="1:33" x14ac:dyDescent="0.25">
      <c r="A215" s="14"/>
      <c r="B215" s="3">
        <v>41731</v>
      </c>
      <c r="C215" s="24"/>
      <c r="D215" s="24"/>
      <c r="E215" s="25"/>
      <c r="J215">
        <f t="shared" si="36"/>
        <v>2</v>
      </c>
      <c r="K215" t="str">
        <f t="shared" si="37"/>
        <v>medium</v>
      </c>
      <c r="L215">
        <f t="shared" si="39"/>
        <v>1</v>
      </c>
      <c r="M215" s="24">
        <v>0.49861111111111112</v>
      </c>
      <c r="N215" s="24">
        <f t="shared" si="40"/>
        <v>0.5229166666666667</v>
      </c>
      <c r="O215" s="39" t="str">
        <f t="shared" si="35"/>
        <v>0:35</v>
      </c>
      <c r="P215" s="31">
        <v>15.6</v>
      </c>
      <c r="Q215" s="32">
        <f t="shared" si="41"/>
        <v>15</v>
      </c>
      <c r="R215" t="s">
        <v>25</v>
      </c>
      <c r="S215" s="35">
        <v>1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f t="shared" si="42"/>
        <v>1</v>
      </c>
      <c r="Z215" t="str">
        <f t="shared" si="43"/>
        <v>15-45</v>
      </c>
      <c r="AA215" t="str">
        <f>VLOOKUP(B215,[1]ethan!$A$2:$D$152,4)</f>
        <v>regular</v>
      </c>
      <c r="AB215" s="35">
        <f t="shared" si="38"/>
        <v>35</v>
      </c>
      <c r="AC215" s="35">
        <v>0</v>
      </c>
      <c r="AD215" s="35">
        <v>0</v>
      </c>
      <c r="AG215">
        <v>35</v>
      </c>
    </row>
    <row r="216" spans="1:33" x14ac:dyDescent="0.25">
      <c r="A216" s="14"/>
      <c r="B216" s="3">
        <v>41731</v>
      </c>
      <c r="C216" s="24"/>
      <c r="D216" s="24"/>
      <c r="E216" s="25"/>
      <c r="J216">
        <f t="shared" si="36"/>
        <v>2</v>
      </c>
      <c r="K216" t="str">
        <f t="shared" si="37"/>
        <v>medium</v>
      </c>
      <c r="L216">
        <f t="shared" si="39"/>
        <v>1</v>
      </c>
      <c r="M216" s="24">
        <v>0.33819444444444446</v>
      </c>
      <c r="N216" s="24">
        <f t="shared" si="40"/>
        <v>0.34861111111111115</v>
      </c>
      <c r="O216" s="39" t="str">
        <f t="shared" si="35"/>
        <v>0:15</v>
      </c>
      <c r="P216" s="31">
        <v>51.9</v>
      </c>
      <c r="Q216" s="32">
        <f t="shared" si="41"/>
        <v>51</v>
      </c>
      <c r="R216" t="s">
        <v>25</v>
      </c>
      <c r="S216" s="35">
        <v>1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f t="shared" si="42"/>
        <v>1</v>
      </c>
      <c r="Z216" t="str">
        <f t="shared" si="43"/>
        <v>15-45</v>
      </c>
      <c r="AA216" t="str">
        <f>VLOOKUP(B216,[1]ethan!$A$2:$D$152,4)</f>
        <v>regular</v>
      </c>
      <c r="AB216" s="35">
        <f t="shared" si="38"/>
        <v>15</v>
      </c>
      <c r="AC216" s="32">
        <v>0</v>
      </c>
      <c r="AD216" s="32">
        <v>0</v>
      </c>
      <c r="AG216">
        <v>15</v>
      </c>
    </row>
    <row r="217" spans="1:33" x14ac:dyDescent="0.25">
      <c r="A217" s="14"/>
      <c r="B217" s="3">
        <v>41731</v>
      </c>
      <c r="C217" s="24"/>
      <c r="D217" s="24"/>
      <c r="E217" s="25"/>
      <c r="J217">
        <f t="shared" si="36"/>
        <v>2</v>
      </c>
      <c r="K217" t="str">
        <f t="shared" si="37"/>
        <v>medium</v>
      </c>
      <c r="L217">
        <f t="shared" si="39"/>
        <v>1</v>
      </c>
      <c r="M217" s="24">
        <v>6.9444444444444447E-4</v>
      </c>
      <c r="N217" s="24">
        <f t="shared" si="40"/>
        <v>4.5138888888888888E-2</v>
      </c>
      <c r="O217" s="39" t="str">
        <f t="shared" si="35"/>
        <v>1:04</v>
      </c>
      <c r="P217" s="31">
        <v>38.1</v>
      </c>
      <c r="Q217" s="32">
        <f t="shared" si="41"/>
        <v>38</v>
      </c>
      <c r="R217" t="s">
        <v>203</v>
      </c>
      <c r="S217" s="35">
        <v>1</v>
      </c>
      <c r="T217" s="35">
        <v>1</v>
      </c>
      <c r="U217" s="35">
        <v>1</v>
      </c>
      <c r="V217" s="35">
        <v>0</v>
      </c>
      <c r="W217" s="35">
        <v>0</v>
      </c>
      <c r="X217" s="35">
        <v>0</v>
      </c>
      <c r="Y217" s="35">
        <f t="shared" si="42"/>
        <v>3</v>
      </c>
      <c r="Z217" t="str">
        <f t="shared" si="43"/>
        <v>45-75</v>
      </c>
      <c r="AA217" t="str">
        <f>VLOOKUP(B217,[1]ethan!$A$2:$D$152,4)</f>
        <v>regular</v>
      </c>
      <c r="AB217" s="35">
        <f t="shared" si="38"/>
        <v>192</v>
      </c>
      <c r="AC217" s="35">
        <v>0</v>
      </c>
      <c r="AD217" s="35">
        <v>0</v>
      </c>
      <c r="AG217">
        <v>64</v>
      </c>
    </row>
    <row r="218" spans="1:33" x14ac:dyDescent="0.25">
      <c r="A218" s="14"/>
      <c r="B218" s="3">
        <v>41731</v>
      </c>
      <c r="C218" s="24"/>
      <c r="D218" s="24"/>
      <c r="E218" s="25"/>
      <c r="J218">
        <f t="shared" si="36"/>
        <v>2</v>
      </c>
      <c r="K218" t="str">
        <f t="shared" si="37"/>
        <v>medium</v>
      </c>
      <c r="L218">
        <f t="shared" si="39"/>
        <v>1</v>
      </c>
      <c r="M218" s="24">
        <v>8.1944444444444445E-2</v>
      </c>
      <c r="N218" s="24">
        <f t="shared" si="40"/>
        <v>0.30416666666666664</v>
      </c>
      <c r="O218" s="39" t="str">
        <f t="shared" si="35"/>
        <v>5:20</v>
      </c>
      <c r="P218" s="31">
        <v>24.6</v>
      </c>
      <c r="Q218" s="32">
        <f t="shared" si="41"/>
        <v>24</v>
      </c>
      <c r="R218" s="41" t="s">
        <v>204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f t="shared" si="42"/>
        <v>0</v>
      </c>
      <c r="Z218" t="str">
        <f t="shared" si="43"/>
        <v>75+</v>
      </c>
      <c r="AA218" t="str">
        <f>VLOOKUP(B218,[1]ethan!$A$2:$D$152,4)</f>
        <v>regular</v>
      </c>
      <c r="AB218" s="35">
        <f t="shared" si="38"/>
        <v>0</v>
      </c>
      <c r="AC218" s="32">
        <v>0</v>
      </c>
      <c r="AD218" s="32">
        <v>0</v>
      </c>
      <c r="AG218">
        <v>320</v>
      </c>
    </row>
    <row r="219" spans="1:33" x14ac:dyDescent="0.25">
      <c r="A219" s="14"/>
      <c r="B219" s="3">
        <v>41731</v>
      </c>
      <c r="C219" s="24"/>
      <c r="D219" s="24"/>
      <c r="E219" s="25"/>
      <c r="J219">
        <f t="shared" si="36"/>
        <v>2</v>
      </c>
      <c r="K219" t="str">
        <f t="shared" si="37"/>
        <v>medium</v>
      </c>
      <c r="L219">
        <f t="shared" si="39"/>
        <v>1</v>
      </c>
      <c r="M219" s="24">
        <v>0.33263888888888887</v>
      </c>
      <c r="N219" s="24">
        <f t="shared" si="40"/>
        <v>0.4458333333333333</v>
      </c>
      <c r="O219" s="39" t="str">
        <f t="shared" si="35"/>
        <v>2:43</v>
      </c>
      <c r="P219" s="31">
        <v>34.200000000000003</v>
      </c>
      <c r="Q219" s="32">
        <f t="shared" si="41"/>
        <v>34</v>
      </c>
      <c r="R219" t="s">
        <v>176</v>
      </c>
      <c r="S219" s="35">
        <v>0</v>
      </c>
      <c r="T219" s="35">
        <v>0</v>
      </c>
      <c r="U219" s="35">
        <v>0</v>
      </c>
      <c r="V219" s="35">
        <v>1</v>
      </c>
      <c r="W219" s="35">
        <v>1</v>
      </c>
      <c r="X219" s="35">
        <v>0</v>
      </c>
      <c r="Y219" s="35">
        <f t="shared" si="42"/>
        <v>2</v>
      </c>
      <c r="Z219" t="str">
        <f t="shared" si="43"/>
        <v>75+</v>
      </c>
      <c r="AA219" t="str">
        <f>VLOOKUP(B219,[1]ethan!$A$2:$D$152,4)</f>
        <v>regular</v>
      </c>
      <c r="AB219" s="35">
        <f t="shared" si="38"/>
        <v>326</v>
      </c>
      <c r="AC219" s="35">
        <v>0</v>
      </c>
      <c r="AD219" s="35">
        <v>0</v>
      </c>
      <c r="AG219">
        <v>163</v>
      </c>
    </row>
    <row r="220" spans="1:33" x14ac:dyDescent="0.25">
      <c r="A220" s="14"/>
      <c r="B220" s="3">
        <v>41731</v>
      </c>
      <c r="C220" s="24"/>
      <c r="D220" s="24"/>
      <c r="E220" s="25"/>
      <c r="J220">
        <f t="shared" si="36"/>
        <v>1</v>
      </c>
      <c r="K220" t="str">
        <f t="shared" si="37"/>
        <v>minor</v>
      </c>
      <c r="L220">
        <f t="shared" si="39"/>
        <v>1</v>
      </c>
      <c r="M220" s="24">
        <v>0.67638888888888893</v>
      </c>
      <c r="N220" s="24">
        <f t="shared" si="40"/>
        <v>0.70277777777777783</v>
      </c>
      <c r="O220" s="39" t="str">
        <f t="shared" si="35"/>
        <v>0:38</v>
      </c>
      <c r="P220" s="31">
        <v>18.8</v>
      </c>
      <c r="Q220" s="32">
        <f t="shared" si="41"/>
        <v>18</v>
      </c>
      <c r="R220" t="s">
        <v>169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f t="shared" si="42"/>
        <v>0</v>
      </c>
      <c r="Z220" t="str">
        <f t="shared" si="43"/>
        <v>15-45</v>
      </c>
      <c r="AA220" t="str">
        <f>VLOOKUP(B220,[1]ethan!$A$2:$D$152,4)</f>
        <v>regular</v>
      </c>
      <c r="AB220" s="35">
        <f t="shared" si="38"/>
        <v>0</v>
      </c>
      <c r="AC220" s="32">
        <v>0</v>
      </c>
      <c r="AD220" s="32">
        <v>1</v>
      </c>
      <c r="AG220">
        <v>38</v>
      </c>
    </row>
    <row r="221" spans="1:33" x14ac:dyDescent="0.25">
      <c r="A221" s="14" t="s">
        <v>128</v>
      </c>
      <c r="B221" s="3">
        <v>41732</v>
      </c>
      <c r="C221" s="24"/>
      <c r="D221" s="24"/>
      <c r="E221" s="25"/>
      <c r="J221">
        <f t="shared" si="36"/>
        <v>1</v>
      </c>
      <c r="K221" t="str">
        <f t="shared" si="37"/>
        <v>minor</v>
      </c>
      <c r="L221">
        <f t="shared" si="39"/>
        <v>1</v>
      </c>
      <c r="M221" s="24">
        <v>0.74305555555555547</v>
      </c>
      <c r="N221" s="24">
        <f t="shared" si="40"/>
        <v>0.77083333333333326</v>
      </c>
      <c r="O221" s="39" t="str">
        <f t="shared" si="35"/>
        <v>0:40</v>
      </c>
      <c r="P221" s="31">
        <v>16.5</v>
      </c>
      <c r="Q221" s="32">
        <f t="shared" si="41"/>
        <v>16</v>
      </c>
      <c r="R221" t="s">
        <v>23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f t="shared" si="42"/>
        <v>0</v>
      </c>
      <c r="Z221" t="str">
        <f t="shared" si="43"/>
        <v>15-45</v>
      </c>
      <c r="AA221" t="str">
        <f>VLOOKUP(B221,[1]ethan!$A$2:$D$152,4)</f>
        <v>regular</v>
      </c>
      <c r="AB221" s="35">
        <f t="shared" si="38"/>
        <v>0</v>
      </c>
      <c r="AC221" s="35">
        <v>1</v>
      </c>
      <c r="AD221" s="35">
        <v>0</v>
      </c>
      <c r="AG221">
        <v>40</v>
      </c>
    </row>
    <row r="222" spans="1:33" x14ac:dyDescent="0.25">
      <c r="A222" s="14" t="s">
        <v>135</v>
      </c>
      <c r="B222" s="3">
        <v>41733</v>
      </c>
      <c r="C222" s="24"/>
      <c r="D222" s="24"/>
      <c r="E222" s="25"/>
      <c r="J222">
        <f t="shared" si="36"/>
        <v>1</v>
      </c>
      <c r="K222" t="str">
        <f t="shared" si="37"/>
        <v>no</v>
      </c>
      <c r="L222">
        <f t="shared" si="39"/>
        <v>0</v>
      </c>
      <c r="M222" s="24" t="s">
        <v>138</v>
      </c>
      <c r="N222" s="24"/>
      <c r="O222" s="39"/>
      <c r="Q222" s="32">
        <f t="shared" si="41"/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f t="shared" si="42"/>
        <v>0</v>
      </c>
      <c r="Z222" t="str">
        <f t="shared" si="43"/>
        <v>0-15</v>
      </c>
      <c r="AA222" t="str">
        <f>VLOOKUP(B222,[1]ethan!$A$2:$D$152,4)</f>
        <v>regular</v>
      </c>
      <c r="AB222" s="35">
        <f t="shared" si="38"/>
        <v>0</v>
      </c>
      <c r="AC222" s="32">
        <v>0</v>
      </c>
      <c r="AD222" s="32">
        <v>0</v>
      </c>
    </row>
    <row r="223" spans="1:33" x14ac:dyDescent="0.25">
      <c r="A223" s="14" t="s">
        <v>137</v>
      </c>
      <c r="B223" s="3">
        <v>41736</v>
      </c>
      <c r="C223" s="24"/>
      <c r="D223" s="24"/>
      <c r="E223" s="25"/>
      <c r="J223">
        <f t="shared" si="36"/>
        <v>2</v>
      </c>
      <c r="K223" t="str">
        <f t="shared" si="37"/>
        <v>medium</v>
      </c>
      <c r="L223">
        <f t="shared" si="39"/>
        <v>1</v>
      </c>
      <c r="M223" s="24">
        <v>0.52638888888888891</v>
      </c>
      <c r="N223" s="24">
        <f t="shared" si="40"/>
        <v>0.5395833333333333</v>
      </c>
      <c r="O223" s="39" t="str">
        <f t="shared" ref="O223:O231" si="47">TEXT(AG223/(24*60), "h:mm")</f>
        <v>0:19</v>
      </c>
      <c r="P223" s="31">
        <v>16.8</v>
      </c>
      <c r="Q223" s="32">
        <f t="shared" si="41"/>
        <v>16</v>
      </c>
      <c r="R223" t="s">
        <v>187</v>
      </c>
      <c r="S223" s="35">
        <v>0</v>
      </c>
      <c r="T223" s="35">
        <v>0</v>
      </c>
      <c r="U223" s="35">
        <v>1</v>
      </c>
      <c r="V223" s="35">
        <v>1</v>
      </c>
      <c r="W223" s="35">
        <v>0</v>
      </c>
      <c r="X223" s="35">
        <v>0</v>
      </c>
      <c r="Y223" s="35">
        <f t="shared" si="42"/>
        <v>2</v>
      </c>
      <c r="Z223" t="str">
        <f t="shared" si="43"/>
        <v>15-45</v>
      </c>
      <c r="AA223" t="str">
        <f>VLOOKUP(B223,[1]ethan!$A$2:$D$152,4)</f>
        <v>regular</v>
      </c>
      <c r="AB223" s="35">
        <f t="shared" si="38"/>
        <v>38</v>
      </c>
      <c r="AC223" s="35">
        <v>0</v>
      </c>
      <c r="AD223" s="35">
        <v>0</v>
      </c>
      <c r="AG223">
        <v>19</v>
      </c>
    </row>
    <row r="224" spans="1:33" x14ac:dyDescent="0.25">
      <c r="A224" s="14"/>
      <c r="B224" s="3">
        <v>41736</v>
      </c>
      <c r="C224" s="24"/>
      <c r="D224" s="24"/>
      <c r="E224" s="25"/>
      <c r="J224">
        <f t="shared" si="36"/>
        <v>2</v>
      </c>
      <c r="K224" t="str">
        <f t="shared" si="37"/>
        <v>medium</v>
      </c>
      <c r="L224">
        <f t="shared" si="39"/>
        <v>1</v>
      </c>
      <c r="M224" s="24">
        <v>0.35138888888888892</v>
      </c>
      <c r="N224" s="24">
        <f t="shared" si="40"/>
        <v>0.38333333333333336</v>
      </c>
      <c r="O224" s="39" t="str">
        <f t="shared" si="47"/>
        <v>0:46</v>
      </c>
      <c r="P224" s="31">
        <v>16.8</v>
      </c>
      <c r="Q224" s="32">
        <f t="shared" si="41"/>
        <v>16</v>
      </c>
      <c r="R224" t="s">
        <v>182</v>
      </c>
      <c r="S224" s="35">
        <v>0</v>
      </c>
      <c r="T224" s="35">
        <v>1</v>
      </c>
      <c r="U224" s="35">
        <v>1</v>
      </c>
      <c r="V224" s="35">
        <v>0</v>
      </c>
      <c r="W224" s="35">
        <v>0</v>
      </c>
      <c r="X224" s="35">
        <v>0</v>
      </c>
      <c r="Y224" s="35">
        <f t="shared" si="42"/>
        <v>2</v>
      </c>
      <c r="Z224" t="str">
        <f t="shared" si="43"/>
        <v>45-75</v>
      </c>
      <c r="AA224" t="str">
        <f>VLOOKUP(B224,[1]ethan!$A$2:$D$152,4)</f>
        <v>regular</v>
      </c>
      <c r="AB224" s="35">
        <f t="shared" si="38"/>
        <v>92</v>
      </c>
      <c r="AC224" s="32">
        <v>0</v>
      </c>
      <c r="AD224" s="32">
        <v>0</v>
      </c>
      <c r="AG224">
        <v>46</v>
      </c>
    </row>
    <row r="225" spans="1:33" x14ac:dyDescent="0.25">
      <c r="A225" s="14"/>
      <c r="B225" s="3">
        <v>41736</v>
      </c>
      <c r="C225" s="24"/>
      <c r="D225" s="24"/>
      <c r="E225" s="25"/>
      <c r="J225">
        <f t="shared" si="36"/>
        <v>2</v>
      </c>
      <c r="K225" t="str">
        <f t="shared" si="37"/>
        <v>medium</v>
      </c>
      <c r="L225">
        <f t="shared" si="39"/>
        <v>1</v>
      </c>
      <c r="M225" s="24">
        <v>0.57013888888888886</v>
      </c>
      <c r="N225" s="24">
        <f t="shared" si="40"/>
        <v>0.58819444444444446</v>
      </c>
      <c r="O225" s="39" t="str">
        <f t="shared" si="47"/>
        <v>0:26</v>
      </c>
      <c r="P225" s="31">
        <v>16.5</v>
      </c>
      <c r="Q225" s="32">
        <f t="shared" si="41"/>
        <v>16</v>
      </c>
      <c r="R225" t="s">
        <v>177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2</v>
      </c>
      <c r="Y225" s="35">
        <f t="shared" si="42"/>
        <v>2</v>
      </c>
      <c r="Z225" t="str">
        <f t="shared" si="43"/>
        <v>15-45</v>
      </c>
      <c r="AA225" t="str">
        <f>VLOOKUP(B225,[1]ethan!$A$2:$D$152,4)</f>
        <v>regular</v>
      </c>
      <c r="AB225" s="35">
        <f t="shared" si="38"/>
        <v>52</v>
      </c>
      <c r="AC225" s="35">
        <v>0</v>
      </c>
      <c r="AD225" s="35">
        <v>0</v>
      </c>
      <c r="AG225">
        <v>26</v>
      </c>
    </row>
    <row r="226" spans="1:33" x14ac:dyDescent="0.25">
      <c r="A226" s="14"/>
      <c r="B226" s="3">
        <v>41736</v>
      </c>
      <c r="C226" s="24"/>
      <c r="D226" s="24"/>
      <c r="E226" s="25"/>
      <c r="J226">
        <f t="shared" si="36"/>
        <v>2</v>
      </c>
      <c r="K226" t="str">
        <f t="shared" si="37"/>
        <v>medium</v>
      </c>
      <c r="L226">
        <f t="shared" si="39"/>
        <v>1</v>
      </c>
      <c r="M226" s="24">
        <v>0.59027777777777779</v>
      </c>
      <c r="N226" s="24">
        <f t="shared" si="40"/>
        <v>0.6020833333333333</v>
      </c>
      <c r="O226" s="39" t="str">
        <f t="shared" si="47"/>
        <v>0:17</v>
      </c>
      <c r="P226" s="31">
        <v>18.2</v>
      </c>
      <c r="Q226" s="32">
        <f t="shared" si="41"/>
        <v>18</v>
      </c>
      <c r="R226" t="s">
        <v>32</v>
      </c>
      <c r="S226" s="35">
        <v>1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f t="shared" si="42"/>
        <v>1</v>
      </c>
      <c r="Z226" t="str">
        <f t="shared" si="43"/>
        <v>15-45</v>
      </c>
      <c r="AA226" t="str">
        <f>VLOOKUP(B226,[1]ethan!$A$2:$D$152,4)</f>
        <v>regular</v>
      </c>
      <c r="AB226" s="35">
        <f t="shared" si="38"/>
        <v>17</v>
      </c>
      <c r="AC226" s="32">
        <v>0</v>
      </c>
      <c r="AD226" s="32">
        <v>0</v>
      </c>
      <c r="AG226">
        <v>17</v>
      </c>
    </row>
    <row r="227" spans="1:33" x14ac:dyDescent="0.25">
      <c r="A227" s="14"/>
      <c r="B227" s="3">
        <v>41736</v>
      </c>
      <c r="C227" s="24"/>
      <c r="D227" s="24"/>
      <c r="E227" s="25"/>
      <c r="J227">
        <f t="shared" si="36"/>
        <v>2</v>
      </c>
      <c r="K227" t="str">
        <f t="shared" si="37"/>
        <v>medium</v>
      </c>
      <c r="L227">
        <f t="shared" si="39"/>
        <v>1</v>
      </c>
      <c r="M227" s="24">
        <v>0.65277777777777779</v>
      </c>
      <c r="N227" s="24">
        <f t="shared" si="40"/>
        <v>0.69513888888888886</v>
      </c>
      <c r="O227" s="39" t="str">
        <f t="shared" si="47"/>
        <v>1:01</v>
      </c>
      <c r="P227" s="31">
        <v>51.9</v>
      </c>
      <c r="Q227" s="32">
        <f t="shared" si="41"/>
        <v>51</v>
      </c>
      <c r="R227" t="s">
        <v>176</v>
      </c>
      <c r="S227" s="35">
        <v>0</v>
      </c>
      <c r="T227" s="35">
        <v>0</v>
      </c>
      <c r="U227" s="35">
        <v>0</v>
      </c>
      <c r="V227" s="35">
        <v>1</v>
      </c>
      <c r="W227" s="35">
        <v>1</v>
      </c>
      <c r="X227" s="35">
        <v>0</v>
      </c>
      <c r="Y227" s="35">
        <f t="shared" si="42"/>
        <v>2</v>
      </c>
      <c r="Z227" t="str">
        <f t="shared" si="43"/>
        <v>45-75</v>
      </c>
      <c r="AA227" t="str">
        <f>VLOOKUP(B227,[1]ethan!$A$2:$D$152,4)</f>
        <v>regular</v>
      </c>
      <c r="AB227" s="35">
        <f t="shared" si="38"/>
        <v>122</v>
      </c>
      <c r="AC227" s="35">
        <v>0</v>
      </c>
      <c r="AD227" s="35">
        <v>0</v>
      </c>
      <c r="AG227">
        <v>61</v>
      </c>
    </row>
    <row r="228" spans="1:33" x14ac:dyDescent="0.25">
      <c r="A228" s="14" t="s">
        <v>145</v>
      </c>
      <c r="B228" s="3">
        <v>41737</v>
      </c>
      <c r="C228" s="24"/>
      <c r="D228" s="24"/>
      <c r="E228" s="25"/>
      <c r="J228">
        <f t="shared" si="36"/>
        <v>2</v>
      </c>
      <c r="K228" t="str">
        <f t="shared" si="37"/>
        <v>medium</v>
      </c>
      <c r="L228">
        <f t="shared" si="39"/>
        <v>1</v>
      </c>
      <c r="M228" s="24">
        <v>0.65416666666666667</v>
      </c>
      <c r="N228" s="24">
        <f t="shared" si="40"/>
        <v>0.71180555555555558</v>
      </c>
      <c r="O228" s="39" t="str">
        <f t="shared" si="47"/>
        <v>1:23</v>
      </c>
      <c r="P228" s="31">
        <v>29.3</v>
      </c>
      <c r="Q228" s="32">
        <f t="shared" si="41"/>
        <v>29</v>
      </c>
      <c r="R228" t="s">
        <v>17</v>
      </c>
      <c r="S228" s="35">
        <v>0</v>
      </c>
      <c r="T228" s="35">
        <v>0</v>
      </c>
      <c r="U228" s="35">
        <v>0</v>
      </c>
      <c r="V228" s="35">
        <v>0</v>
      </c>
      <c r="W228" s="35">
        <v>1</v>
      </c>
      <c r="X228" s="35">
        <v>0</v>
      </c>
      <c r="Y228" s="35">
        <f t="shared" si="42"/>
        <v>1</v>
      </c>
      <c r="Z228" t="str">
        <f t="shared" si="43"/>
        <v>75+</v>
      </c>
      <c r="AA228" t="str">
        <f>VLOOKUP(B228,[1]ethan!$A$2:$D$152,4)</f>
        <v>incident</v>
      </c>
      <c r="AB228" s="35">
        <f t="shared" si="38"/>
        <v>83</v>
      </c>
      <c r="AC228" s="32">
        <v>0</v>
      </c>
      <c r="AD228" s="32">
        <v>0</v>
      </c>
      <c r="AG228">
        <v>83</v>
      </c>
    </row>
    <row r="229" spans="1:33" x14ac:dyDescent="0.25">
      <c r="A229" s="14"/>
      <c r="B229" s="3">
        <v>41737</v>
      </c>
      <c r="C229" s="24"/>
      <c r="D229" s="24"/>
      <c r="E229" s="25"/>
      <c r="J229">
        <f t="shared" si="36"/>
        <v>2</v>
      </c>
      <c r="K229" t="str">
        <f t="shared" si="37"/>
        <v>medium</v>
      </c>
      <c r="L229">
        <f t="shared" si="39"/>
        <v>1</v>
      </c>
      <c r="M229" s="24">
        <v>0.77916666666666667</v>
      </c>
      <c r="N229" s="24">
        <f t="shared" si="40"/>
        <v>0.80208333333333337</v>
      </c>
      <c r="O229" s="39" t="str">
        <f t="shared" si="47"/>
        <v>0:33</v>
      </c>
      <c r="P229" s="31">
        <v>30.9</v>
      </c>
      <c r="Q229" s="32">
        <f t="shared" si="41"/>
        <v>30</v>
      </c>
      <c r="R229" t="s">
        <v>17</v>
      </c>
      <c r="S229" s="35">
        <v>0</v>
      </c>
      <c r="T229" s="35">
        <v>0</v>
      </c>
      <c r="U229" s="35">
        <v>0</v>
      </c>
      <c r="V229" s="35">
        <v>0</v>
      </c>
      <c r="W229" s="35">
        <v>1</v>
      </c>
      <c r="X229" s="35">
        <v>0</v>
      </c>
      <c r="Y229" s="35">
        <f t="shared" si="42"/>
        <v>1</v>
      </c>
      <c r="Z229" t="str">
        <f t="shared" si="43"/>
        <v>15-45</v>
      </c>
      <c r="AA229" t="str">
        <f>VLOOKUP(B229,[1]ethan!$A$2:$D$152,4)</f>
        <v>incident</v>
      </c>
      <c r="AB229" s="35">
        <f t="shared" si="38"/>
        <v>33</v>
      </c>
      <c r="AC229" s="35">
        <v>0</v>
      </c>
      <c r="AD229" s="35">
        <v>0</v>
      </c>
      <c r="AG229">
        <v>33</v>
      </c>
    </row>
    <row r="230" spans="1:33" x14ac:dyDescent="0.25">
      <c r="A230" s="14"/>
      <c r="B230" s="3">
        <v>41737</v>
      </c>
      <c r="C230" s="24"/>
      <c r="D230" s="24"/>
      <c r="E230" s="25"/>
      <c r="J230">
        <f t="shared" si="36"/>
        <v>2</v>
      </c>
      <c r="K230" t="str">
        <f t="shared" si="37"/>
        <v>medium</v>
      </c>
      <c r="L230">
        <f t="shared" si="39"/>
        <v>1</v>
      </c>
      <c r="M230" s="24">
        <v>0.93888888888888899</v>
      </c>
      <c r="N230" s="24">
        <f t="shared" si="40"/>
        <v>0.95972222222222237</v>
      </c>
      <c r="O230" s="39" t="str">
        <f t="shared" si="47"/>
        <v>0:30</v>
      </c>
      <c r="P230" s="31">
        <v>48.4</v>
      </c>
      <c r="Q230" s="32">
        <f t="shared" si="41"/>
        <v>48</v>
      </c>
      <c r="R230" t="s">
        <v>187</v>
      </c>
      <c r="S230" s="35">
        <v>0</v>
      </c>
      <c r="T230" s="35">
        <v>0</v>
      </c>
      <c r="U230" s="35">
        <v>1</v>
      </c>
      <c r="V230" s="35">
        <v>1</v>
      </c>
      <c r="W230" s="35">
        <v>0</v>
      </c>
      <c r="X230" s="35">
        <v>0</v>
      </c>
      <c r="Y230" s="35">
        <f t="shared" si="42"/>
        <v>2</v>
      </c>
      <c r="Z230" t="str">
        <f t="shared" si="43"/>
        <v>15-45</v>
      </c>
      <c r="AA230" t="str">
        <f>VLOOKUP(B230,[1]ethan!$A$2:$D$152,4)</f>
        <v>incident</v>
      </c>
      <c r="AB230" s="35">
        <f t="shared" si="38"/>
        <v>60</v>
      </c>
      <c r="AC230" s="32">
        <v>0</v>
      </c>
      <c r="AD230" s="32">
        <v>0</v>
      </c>
      <c r="AG230">
        <v>30</v>
      </c>
    </row>
    <row r="231" spans="1:33" x14ac:dyDescent="0.25">
      <c r="A231" s="14"/>
      <c r="B231" s="3">
        <v>41737</v>
      </c>
      <c r="C231" s="24"/>
      <c r="D231" s="24"/>
      <c r="E231" s="25"/>
      <c r="J231">
        <f t="shared" si="36"/>
        <v>2</v>
      </c>
      <c r="K231" t="str">
        <f t="shared" si="37"/>
        <v>medium</v>
      </c>
      <c r="L231">
        <f t="shared" si="39"/>
        <v>1</v>
      </c>
      <c r="M231" s="24">
        <v>0.36249999999999999</v>
      </c>
      <c r="N231" s="24">
        <f t="shared" si="40"/>
        <v>0.37430555555555556</v>
      </c>
      <c r="O231" s="39" t="str">
        <f t="shared" si="47"/>
        <v>0:17</v>
      </c>
      <c r="P231" s="31">
        <v>20.9</v>
      </c>
      <c r="Q231" s="32">
        <f t="shared" si="41"/>
        <v>20</v>
      </c>
      <c r="R231" t="s">
        <v>32</v>
      </c>
      <c r="S231" s="35">
        <v>1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f t="shared" si="42"/>
        <v>1</v>
      </c>
      <c r="Z231" t="str">
        <f t="shared" si="43"/>
        <v>15-45</v>
      </c>
      <c r="AA231" t="str">
        <f>VLOOKUP(B231,[1]ethan!$A$2:$D$152,4)</f>
        <v>incident</v>
      </c>
      <c r="AB231" s="35">
        <f t="shared" si="38"/>
        <v>17</v>
      </c>
      <c r="AC231" s="35">
        <v>0</v>
      </c>
      <c r="AD231" s="35">
        <v>0</v>
      </c>
      <c r="AG231">
        <v>17</v>
      </c>
    </row>
    <row r="232" spans="1:33" x14ac:dyDescent="0.25">
      <c r="A232" s="14">
        <f t="shared" si="10"/>
        <v>41738</v>
      </c>
      <c r="B232" s="3">
        <v>41738</v>
      </c>
      <c r="C232" s="24">
        <v>0.70833333333333337</v>
      </c>
      <c r="D232" s="24">
        <v>0.71875</v>
      </c>
      <c r="E232" s="25">
        <f t="shared" si="11"/>
        <v>1.041666666666663E-2</v>
      </c>
      <c r="F232">
        <v>8</v>
      </c>
      <c r="G232">
        <v>1</v>
      </c>
      <c r="H232" t="s">
        <v>205</v>
      </c>
      <c r="I232">
        <v>1</v>
      </c>
      <c r="J232">
        <f t="shared" si="36"/>
        <v>1</v>
      </c>
      <c r="K232" t="str">
        <f t="shared" si="37"/>
        <v>minor</v>
      </c>
      <c r="L232">
        <f t="shared" si="39"/>
        <v>0</v>
      </c>
      <c r="M232" s="24" t="s">
        <v>151</v>
      </c>
      <c r="N232" s="24"/>
      <c r="O232" s="38">
        <v>0</v>
      </c>
      <c r="Q232" s="32">
        <f t="shared" si="41"/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f t="shared" si="42"/>
        <v>0</v>
      </c>
      <c r="Z232" t="str">
        <f t="shared" si="43"/>
        <v>0-15</v>
      </c>
      <c r="AA232" t="str">
        <f>VLOOKUP(B232,[1]ethan!$A$2:$D$152,4)</f>
        <v>incident</v>
      </c>
      <c r="AB232" s="35">
        <f t="shared" si="38"/>
        <v>0</v>
      </c>
      <c r="AC232" s="32">
        <v>0</v>
      </c>
      <c r="AD232" s="32">
        <v>0</v>
      </c>
    </row>
    <row r="233" spans="1:33" x14ac:dyDescent="0.25">
      <c r="A233" s="14"/>
      <c r="B233" s="3">
        <v>41738</v>
      </c>
      <c r="C233" s="24"/>
      <c r="D233" s="24"/>
      <c r="E233" s="25"/>
      <c r="J233">
        <f t="shared" si="36"/>
        <v>2</v>
      </c>
      <c r="K233" t="str">
        <f t="shared" si="37"/>
        <v>medium</v>
      </c>
      <c r="L233">
        <f t="shared" si="39"/>
        <v>1</v>
      </c>
      <c r="M233" s="24">
        <v>0.53125</v>
      </c>
      <c r="N233" s="24">
        <f t="shared" si="40"/>
        <v>0.59791666666666665</v>
      </c>
      <c r="O233" s="39" t="str">
        <f t="shared" ref="O233:O249" si="48">TEXT(AG233/(24*60), "h:mm")</f>
        <v>1:36</v>
      </c>
      <c r="P233" s="31">
        <v>39.9</v>
      </c>
      <c r="Q233" s="32">
        <f t="shared" si="41"/>
        <v>39</v>
      </c>
      <c r="R233" t="s">
        <v>206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1</v>
      </c>
      <c r="Y233" s="35">
        <f t="shared" si="42"/>
        <v>1</v>
      </c>
      <c r="Z233" t="str">
        <f t="shared" si="43"/>
        <v>75+</v>
      </c>
      <c r="AA233" t="str">
        <f>VLOOKUP(B233,[1]ethan!$A$2:$D$152,4)</f>
        <v>incident</v>
      </c>
      <c r="AB233" s="35">
        <f t="shared" si="38"/>
        <v>96</v>
      </c>
      <c r="AC233" s="35">
        <v>0</v>
      </c>
      <c r="AD233" s="35">
        <v>0</v>
      </c>
      <c r="AG233">
        <v>96</v>
      </c>
    </row>
    <row r="234" spans="1:33" x14ac:dyDescent="0.25">
      <c r="A234" s="14"/>
      <c r="B234" s="3">
        <v>41738</v>
      </c>
      <c r="C234" s="24"/>
      <c r="D234" s="24"/>
      <c r="E234" s="25"/>
      <c r="J234">
        <f t="shared" si="36"/>
        <v>1</v>
      </c>
      <c r="K234" t="str">
        <f t="shared" si="37"/>
        <v>minor</v>
      </c>
      <c r="L234">
        <f t="shared" si="39"/>
        <v>1</v>
      </c>
      <c r="M234" s="24">
        <v>0.35625000000000001</v>
      </c>
      <c r="N234" s="24">
        <f t="shared" si="40"/>
        <v>0.37361111111111112</v>
      </c>
      <c r="O234" s="39" t="str">
        <f t="shared" si="48"/>
        <v>0:25</v>
      </c>
      <c r="P234" s="31">
        <v>44</v>
      </c>
      <c r="Q234" s="32">
        <f t="shared" si="41"/>
        <v>44</v>
      </c>
      <c r="R234" s="41" t="s">
        <v>207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f t="shared" si="42"/>
        <v>0</v>
      </c>
      <c r="Z234" t="str">
        <f t="shared" si="43"/>
        <v>15-45</v>
      </c>
      <c r="AA234" t="str">
        <f>VLOOKUP(B234,[1]ethan!$A$2:$D$152,4)</f>
        <v>incident</v>
      </c>
      <c r="AB234" s="35">
        <f t="shared" si="38"/>
        <v>0</v>
      </c>
      <c r="AC234" s="32">
        <v>0</v>
      </c>
      <c r="AD234" s="32">
        <v>0</v>
      </c>
      <c r="AG234">
        <v>25</v>
      </c>
    </row>
    <row r="235" spans="1:33" x14ac:dyDescent="0.25">
      <c r="A235" s="14"/>
      <c r="B235" s="3">
        <v>41738</v>
      </c>
      <c r="C235" s="24"/>
      <c r="D235" s="24"/>
      <c r="E235" s="25"/>
      <c r="J235">
        <f t="shared" si="36"/>
        <v>2</v>
      </c>
      <c r="K235" t="str">
        <f t="shared" si="37"/>
        <v>medium</v>
      </c>
      <c r="L235">
        <f t="shared" si="39"/>
        <v>1</v>
      </c>
      <c r="M235" s="24">
        <v>0.72083333333333333</v>
      </c>
      <c r="N235" s="24">
        <f t="shared" si="40"/>
        <v>0.75624999999999998</v>
      </c>
      <c r="O235" s="39" t="str">
        <f t="shared" si="48"/>
        <v>0:51</v>
      </c>
      <c r="P235" s="31">
        <v>26.3</v>
      </c>
      <c r="Q235" s="32">
        <f t="shared" si="41"/>
        <v>26</v>
      </c>
      <c r="R235" t="s">
        <v>14</v>
      </c>
      <c r="S235" s="35">
        <v>0</v>
      </c>
      <c r="T235" s="35">
        <v>1</v>
      </c>
      <c r="U235" s="35">
        <v>0</v>
      </c>
      <c r="V235" s="35">
        <v>0</v>
      </c>
      <c r="W235" s="35">
        <v>0</v>
      </c>
      <c r="X235" s="35">
        <v>0</v>
      </c>
      <c r="Y235" s="35">
        <f t="shared" si="42"/>
        <v>1</v>
      </c>
      <c r="Z235" t="str">
        <f t="shared" si="43"/>
        <v>45-75</v>
      </c>
      <c r="AA235" t="str">
        <f>VLOOKUP(B235,[1]ethan!$A$2:$D$152,4)</f>
        <v>incident</v>
      </c>
      <c r="AB235" s="35">
        <f t="shared" si="38"/>
        <v>51</v>
      </c>
      <c r="AC235" s="35">
        <v>0</v>
      </c>
      <c r="AD235" s="35">
        <v>0</v>
      </c>
      <c r="AG235">
        <v>51</v>
      </c>
    </row>
    <row r="236" spans="1:33" x14ac:dyDescent="0.25">
      <c r="A236" s="14">
        <f t="shared" si="10"/>
        <v>41739</v>
      </c>
      <c r="B236" s="3">
        <v>41739</v>
      </c>
      <c r="C236" s="24">
        <v>0.33333333333333331</v>
      </c>
      <c r="D236" s="24">
        <v>0.375</v>
      </c>
      <c r="E236" s="25">
        <f t="shared" si="11"/>
        <v>4.1666666666666685E-2</v>
      </c>
      <c r="F236">
        <v>30</v>
      </c>
      <c r="G236">
        <v>4</v>
      </c>
      <c r="H236" t="s">
        <v>36</v>
      </c>
      <c r="I236">
        <v>2</v>
      </c>
      <c r="J236">
        <f t="shared" si="36"/>
        <v>1</v>
      </c>
      <c r="K236" t="str">
        <f t="shared" si="37"/>
        <v>medium</v>
      </c>
      <c r="L236">
        <f t="shared" si="39"/>
        <v>1</v>
      </c>
      <c r="M236" s="24">
        <v>0.33958333333333335</v>
      </c>
      <c r="N236" s="24">
        <f t="shared" si="40"/>
        <v>0.34861111111111115</v>
      </c>
      <c r="O236" s="39" t="str">
        <f t="shared" si="48"/>
        <v>0:13</v>
      </c>
      <c r="P236" s="31">
        <v>28.4</v>
      </c>
      <c r="Q236" s="32">
        <f t="shared" si="41"/>
        <v>28</v>
      </c>
      <c r="R236" t="s">
        <v>208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f t="shared" si="42"/>
        <v>0</v>
      </c>
      <c r="Z236" t="str">
        <f t="shared" si="43"/>
        <v>0-15</v>
      </c>
      <c r="AA236" t="str">
        <f>VLOOKUP(B236,[1]ethan!$A$2:$D$152,4)</f>
        <v>regular</v>
      </c>
      <c r="AB236" s="35">
        <f t="shared" si="38"/>
        <v>0</v>
      </c>
      <c r="AC236" s="32">
        <v>0</v>
      </c>
      <c r="AD236" s="32">
        <v>0</v>
      </c>
      <c r="AG236">
        <v>13</v>
      </c>
    </row>
    <row r="237" spans="1:33" x14ac:dyDescent="0.25">
      <c r="A237" s="14">
        <f t="shared" si="10"/>
        <v>41739</v>
      </c>
      <c r="B237" s="3">
        <v>41739</v>
      </c>
      <c r="C237" s="24">
        <v>0.45833333333333331</v>
      </c>
      <c r="D237" s="24">
        <v>0.5</v>
      </c>
      <c r="E237" s="25">
        <f t="shared" si="11"/>
        <v>4.1666666666666685E-2</v>
      </c>
      <c r="F237">
        <v>42</v>
      </c>
      <c r="G237">
        <v>4</v>
      </c>
      <c r="H237" t="s">
        <v>46</v>
      </c>
      <c r="I237">
        <v>1</v>
      </c>
      <c r="J237">
        <f t="shared" si="36"/>
        <v>1</v>
      </c>
      <c r="K237" t="str">
        <f t="shared" si="37"/>
        <v>minor</v>
      </c>
      <c r="L237">
        <f t="shared" si="39"/>
        <v>1</v>
      </c>
      <c r="M237" s="24">
        <v>0.46458333333333335</v>
      </c>
      <c r="N237" s="24">
        <f t="shared" si="40"/>
        <v>0.46527777777777779</v>
      </c>
      <c r="O237" s="39" t="str">
        <f t="shared" si="48"/>
        <v>0:01</v>
      </c>
      <c r="P237" s="31">
        <v>38.1</v>
      </c>
      <c r="Q237" s="32">
        <f t="shared" si="41"/>
        <v>38</v>
      </c>
      <c r="R237" t="s">
        <v>209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f t="shared" si="42"/>
        <v>0</v>
      </c>
      <c r="Z237" t="str">
        <f t="shared" si="43"/>
        <v>0-15</v>
      </c>
      <c r="AA237" t="str">
        <f>VLOOKUP(B237,[1]ethan!$A$2:$D$152,4)</f>
        <v>regular</v>
      </c>
      <c r="AB237" s="35">
        <f t="shared" si="38"/>
        <v>0</v>
      </c>
      <c r="AC237" s="35">
        <v>0</v>
      </c>
      <c r="AD237" s="35">
        <v>0</v>
      </c>
      <c r="AE237" t="s">
        <v>210</v>
      </c>
      <c r="AG237">
        <v>1</v>
      </c>
    </row>
    <row r="238" spans="1:33" x14ac:dyDescent="0.25">
      <c r="A238" s="14"/>
      <c r="B238" s="3">
        <v>41739</v>
      </c>
      <c r="C238" s="24"/>
      <c r="D238" s="24"/>
      <c r="E238" s="25"/>
      <c r="J238">
        <f t="shared" si="36"/>
        <v>2</v>
      </c>
      <c r="K238" t="str">
        <f t="shared" si="37"/>
        <v>medium</v>
      </c>
      <c r="L238">
        <f t="shared" si="39"/>
        <v>1</v>
      </c>
      <c r="M238" s="24">
        <v>0.625</v>
      </c>
      <c r="N238" s="24">
        <f t="shared" si="40"/>
        <v>0.66597222222222219</v>
      </c>
      <c r="O238" s="39" t="str">
        <f t="shared" si="48"/>
        <v>0:59</v>
      </c>
      <c r="P238" s="31">
        <v>36.5</v>
      </c>
      <c r="Q238" s="32">
        <f t="shared" si="41"/>
        <v>36</v>
      </c>
      <c r="R238" t="s">
        <v>30</v>
      </c>
      <c r="S238" s="35">
        <v>0</v>
      </c>
      <c r="T238" s="35">
        <v>0</v>
      </c>
      <c r="U238" s="35">
        <v>0</v>
      </c>
      <c r="V238" s="35">
        <v>1</v>
      </c>
      <c r="W238" s="35">
        <v>0</v>
      </c>
      <c r="X238" s="35">
        <v>0</v>
      </c>
      <c r="Y238" s="35">
        <f t="shared" si="42"/>
        <v>1</v>
      </c>
      <c r="Z238" t="str">
        <f t="shared" si="43"/>
        <v>45-75</v>
      </c>
      <c r="AA238" t="str">
        <f>VLOOKUP(B238,[1]ethan!$A$2:$D$152,4)</f>
        <v>regular</v>
      </c>
      <c r="AB238" s="35">
        <f t="shared" si="38"/>
        <v>59</v>
      </c>
      <c r="AC238" s="32">
        <v>0</v>
      </c>
      <c r="AD238" s="32">
        <v>0</v>
      </c>
      <c r="AG238">
        <v>59</v>
      </c>
    </row>
    <row r="239" spans="1:33" x14ac:dyDescent="0.25">
      <c r="A239" s="14"/>
      <c r="B239" s="3">
        <v>41739</v>
      </c>
      <c r="C239" s="24"/>
      <c r="D239" s="24"/>
      <c r="E239" s="25"/>
      <c r="J239">
        <f t="shared" si="36"/>
        <v>2</v>
      </c>
      <c r="K239" t="str">
        <f t="shared" si="37"/>
        <v>medium</v>
      </c>
      <c r="L239">
        <f t="shared" si="39"/>
        <v>1</v>
      </c>
      <c r="M239" s="24">
        <v>0.68680555555555556</v>
      </c>
      <c r="N239" s="24">
        <f t="shared" si="40"/>
        <v>0.69791666666666663</v>
      </c>
      <c r="O239" s="39" t="str">
        <f t="shared" si="48"/>
        <v>0:16</v>
      </c>
      <c r="P239" s="31">
        <v>51.9</v>
      </c>
      <c r="Q239" s="32">
        <f t="shared" si="41"/>
        <v>51</v>
      </c>
      <c r="R239" t="s">
        <v>30</v>
      </c>
      <c r="S239" s="35">
        <v>0</v>
      </c>
      <c r="T239" s="35">
        <v>0</v>
      </c>
      <c r="U239" s="35">
        <v>0</v>
      </c>
      <c r="V239" s="35">
        <v>1</v>
      </c>
      <c r="W239" s="35">
        <v>0</v>
      </c>
      <c r="X239" s="35">
        <v>0</v>
      </c>
      <c r="Y239" s="35">
        <f t="shared" si="42"/>
        <v>1</v>
      </c>
      <c r="Z239" t="str">
        <f t="shared" si="43"/>
        <v>15-45</v>
      </c>
      <c r="AA239" t="str">
        <f>VLOOKUP(B239,[1]ethan!$A$2:$D$152,4)</f>
        <v>regular</v>
      </c>
      <c r="AB239" s="35">
        <f t="shared" si="38"/>
        <v>16</v>
      </c>
      <c r="AC239" s="35">
        <v>0</v>
      </c>
      <c r="AD239" s="35">
        <v>0</v>
      </c>
      <c r="AG239">
        <v>16</v>
      </c>
    </row>
    <row r="240" spans="1:33" x14ac:dyDescent="0.25">
      <c r="A240" s="14"/>
      <c r="B240" s="3">
        <v>41739</v>
      </c>
      <c r="C240" s="24"/>
      <c r="D240" s="24"/>
      <c r="E240" s="25"/>
      <c r="J240">
        <f t="shared" si="36"/>
        <v>2</v>
      </c>
      <c r="K240" t="str">
        <f t="shared" si="37"/>
        <v>medium</v>
      </c>
      <c r="L240">
        <f t="shared" si="39"/>
        <v>1</v>
      </c>
      <c r="M240" s="24">
        <v>0.32569444444444445</v>
      </c>
      <c r="N240" s="24">
        <f t="shared" si="40"/>
        <v>0.34652777777777777</v>
      </c>
      <c r="O240" s="39" t="str">
        <f t="shared" si="48"/>
        <v>0:30</v>
      </c>
      <c r="P240" s="31">
        <v>39.9</v>
      </c>
      <c r="Q240" s="32">
        <f t="shared" si="41"/>
        <v>39</v>
      </c>
      <c r="R240" t="s">
        <v>30</v>
      </c>
      <c r="S240" s="35">
        <v>0</v>
      </c>
      <c r="T240" s="35">
        <v>0</v>
      </c>
      <c r="U240" s="35">
        <v>0</v>
      </c>
      <c r="V240" s="35">
        <v>1</v>
      </c>
      <c r="W240" s="35">
        <v>0</v>
      </c>
      <c r="X240" s="35">
        <v>0</v>
      </c>
      <c r="Y240" s="35">
        <f t="shared" si="42"/>
        <v>1</v>
      </c>
      <c r="Z240" t="str">
        <f t="shared" si="43"/>
        <v>15-45</v>
      </c>
      <c r="AA240" t="str">
        <f>VLOOKUP(B240,[1]ethan!$A$2:$D$152,4)</f>
        <v>regular</v>
      </c>
      <c r="AB240" s="35">
        <f t="shared" si="38"/>
        <v>30</v>
      </c>
      <c r="AC240" s="32">
        <v>0</v>
      </c>
      <c r="AD240" s="32">
        <v>0</v>
      </c>
      <c r="AG240">
        <v>30</v>
      </c>
    </row>
    <row r="241" spans="1:33" x14ac:dyDescent="0.25">
      <c r="A241" s="14"/>
      <c r="B241" s="3">
        <v>41739</v>
      </c>
      <c r="C241" s="24"/>
      <c r="D241" s="24"/>
      <c r="E241" s="25"/>
      <c r="J241">
        <f t="shared" si="36"/>
        <v>2</v>
      </c>
      <c r="K241" t="str">
        <f t="shared" si="37"/>
        <v>medium</v>
      </c>
      <c r="L241">
        <f t="shared" si="39"/>
        <v>1</v>
      </c>
      <c r="M241" s="24">
        <v>0.74791666666666667</v>
      </c>
      <c r="N241" s="24">
        <f t="shared" si="40"/>
        <v>0.7680555555555556</v>
      </c>
      <c r="O241" s="39" t="str">
        <f t="shared" si="48"/>
        <v>0:29</v>
      </c>
      <c r="P241" s="31">
        <v>39.9</v>
      </c>
      <c r="Q241" s="32">
        <f t="shared" si="41"/>
        <v>39</v>
      </c>
      <c r="R241" t="s">
        <v>25</v>
      </c>
      <c r="S241" s="35">
        <v>1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f t="shared" si="42"/>
        <v>1</v>
      </c>
      <c r="Z241" t="str">
        <f t="shared" si="43"/>
        <v>15-45</v>
      </c>
      <c r="AA241" t="str">
        <f>VLOOKUP(B241,[1]ethan!$A$2:$D$152,4)</f>
        <v>regular</v>
      </c>
      <c r="AB241" s="35">
        <f t="shared" si="38"/>
        <v>29</v>
      </c>
      <c r="AC241" s="35">
        <v>0</v>
      </c>
      <c r="AD241" s="35">
        <v>0</v>
      </c>
      <c r="AG241">
        <v>29</v>
      </c>
    </row>
    <row r="242" spans="1:33" x14ac:dyDescent="0.25">
      <c r="A242" s="14">
        <f t="shared" si="10"/>
        <v>41740</v>
      </c>
      <c r="B242" s="3">
        <v>41740</v>
      </c>
      <c r="C242" s="24">
        <v>0.75</v>
      </c>
      <c r="D242" s="24">
        <v>0.8125</v>
      </c>
      <c r="E242" s="25">
        <f t="shared" si="11"/>
        <v>6.25E-2</v>
      </c>
      <c r="F242">
        <v>35</v>
      </c>
      <c r="G242">
        <v>9</v>
      </c>
      <c r="H242" t="s">
        <v>163</v>
      </c>
      <c r="I242">
        <v>3</v>
      </c>
      <c r="J242">
        <f t="shared" si="36"/>
        <v>2</v>
      </c>
      <c r="K242" t="str">
        <f t="shared" si="37"/>
        <v>major</v>
      </c>
      <c r="L242">
        <f t="shared" si="39"/>
        <v>1</v>
      </c>
      <c r="M242" s="24">
        <v>0.76597222222222217</v>
      </c>
      <c r="N242" s="24">
        <f t="shared" si="40"/>
        <v>0.77708333333333324</v>
      </c>
      <c r="O242" s="39" t="str">
        <f t="shared" si="48"/>
        <v>0:16</v>
      </c>
      <c r="P242" s="31">
        <v>35</v>
      </c>
      <c r="Q242" s="32">
        <f t="shared" si="41"/>
        <v>35</v>
      </c>
      <c r="R242" t="s">
        <v>14</v>
      </c>
      <c r="S242" s="35">
        <v>0</v>
      </c>
      <c r="T242" s="35">
        <v>1</v>
      </c>
      <c r="U242" s="35">
        <v>0</v>
      </c>
      <c r="V242" s="35">
        <v>0</v>
      </c>
      <c r="W242" s="35">
        <v>0</v>
      </c>
      <c r="X242" s="35">
        <v>0</v>
      </c>
      <c r="Y242" s="35">
        <f t="shared" si="42"/>
        <v>1</v>
      </c>
      <c r="Z242" t="str">
        <f t="shared" si="43"/>
        <v>15-45</v>
      </c>
      <c r="AA242" t="str">
        <f>VLOOKUP(B242,[1]ethan!$A$2:$D$152,4)</f>
        <v>incident</v>
      </c>
      <c r="AB242" s="35">
        <f t="shared" si="38"/>
        <v>16</v>
      </c>
      <c r="AC242" s="32">
        <v>0</v>
      </c>
      <c r="AD242" s="32">
        <v>0</v>
      </c>
      <c r="AE242" s="30" t="s">
        <v>211</v>
      </c>
      <c r="AG242">
        <v>16</v>
      </c>
    </row>
    <row r="243" spans="1:33" x14ac:dyDescent="0.25">
      <c r="A243" s="14"/>
      <c r="B243" s="3">
        <v>41740</v>
      </c>
      <c r="C243" s="24"/>
      <c r="D243" s="24"/>
      <c r="E243" s="25"/>
      <c r="J243">
        <f t="shared" si="36"/>
        <v>2</v>
      </c>
      <c r="K243" t="str">
        <f t="shared" si="37"/>
        <v>medium</v>
      </c>
      <c r="L243">
        <f t="shared" si="39"/>
        <v>1</v>
      </c>
      <c r="M243" s="24">
        <v>0.79861111111111116</v>
      </c>
      <c r="N243" s="24">
        <f t="shared" si="40"/>
        <v>0.83125000000000004</v>
      </c>
      <c r="O243" s="39" t="str">
        <f t="shared" si="48"/>
        <v>0:47</v>
      </c>
      <c r="P243" s="31">
        <v>32.9</v>
      </c>
      <c r="Q243" s="32">
        <f t="shared" si="41"/>
        <v>32</v>
      </c>
      <c r="R243" t="s">
        <v>14</v>
      </c>
      <c r="S243" s="35">
        <v>0</v>
      </c>
      <c r="T243" s="35">
        <v>1</v>
      </c>
      <c r="U243" s="35">
        <v>0</v>
      </c>
      <c r="V243" s="35">
        <v>0</v>
      </c>
      <c r="W243" s="35">
        <v>0</v>
      </c>
      <c r="X243" s="35">
        <v>0</v>
      </c>
      <c r="Y243" s="35">
        <f t="shared" si="42"/>
        <v>1</v>
      </c>
      <c r="Z243" t="str">
        <f t="shared" si="43"/>
        <v>45-75</v>
      </c>
      <c r="AA243" t="str">
        <f>VLOOKUP(B243,[1]ethan!$A$2:$D$152,4)</f>
        <v>incident</v>
      </c>
      <c r="AB243" s="35">
        <f t="shared" si="38"/>
        <v>47</v>
      </c>
      <c r="AC243" s="35">
        <v>0</v>
      </c>
      <c r="AD243" s="35">
        <v>0</v>
      </c>
      <c r="AG243">
        <v>47</v>
      </c>
    </row>
    <row r="244" spans="1:33" x14ac:dyDescent="0.25">
      <c r="A244" s="14"/>
      <c r="B244" s="3">
        <v>41740</v>
      </c>
      <c r="C244" s="24"/>
      <c r="D244" s="24"/>
      <c r="E244" s="25"/>
      <c r="J244">
        <f t="shared" si="36"/>
        <v>2</v>
      </c>
      <c r="K244" t="str">
        <f t="shared" si="37"/>
        <v>medium</v>
      </c>
      <c r="L244">
        <f t="shared" si="39"/>
        <v>1</v>
      </c>
      <c r="M244" s="24">
        <v>0.47638888888888892</v>
      </c>
      <c r="N244" s="24">
        <f t="shared" si="40"/>
        <v>0.49097222222222225</v>
      </c>
      <c r="O244" s="39" t="str">
        <f t="shared" si="48"/>
        <v>0:21</v>
      </c>
      <c r="P244" s="31">
        <v>23.2</v>
      </c>
      <c r="Q244" s="32">
        <f t="shared" si="41"/>
        <v>23</v>
      </c>
      <c r="R244" t="s">
        <v>129</v>
      </c>
      <c r="S244" s="35">
        <v>0</v>
      </c>
      <c r="T244" s="35">
        <v>0</v>
      </c>
      <c r="U244" s="35">
        <v>1</v>
      </c>
      <c r="V244" s="35">
        <v>0</v>
      </c>
      <c r="W244" s="35">
        <v>0</v>
      </c>
      <c r="X244" s="35">
        <v>0</v>
      </c>
      <c r="Y244" s="35">
        <f t="shared" si="42"/>
        <v>1</v>
      </c>
      <c r="Z244" t="str">
        <f t="shared" si="43"/>
        <v>15-45</v>
      </c>
      <c r="AA244" t="str">
        <f>VLOOKUP(B244,[1]ethan!$A$2:$D$152,4)</f>
        <v>incident</v>
      </c>
      <c r="AB244" s="35">
        <f t="shared" si="38"/>
        <v>21</v>
      </c>
      <c r="AC244" s="32">
        <v>0</v>
      </c>
      <c r="AD244" s="32">
        <v>0</v>
      </c>
      <c r="AG244">
        <v>21</v>
      </c>
    </row>
    <row r="245" spans="1:33" x14ac:dyDescent="0.25">
      <c r="A245" s="14"/>
      <c r="B245" s="3">
        <v>41740</v>
      </c>
      <c r="C245" s="24"/>
      <c r="D245" s="24"/>
      <c r="E245" s="25"/>
      <c r="J245">
        <f t="shared" si="36"/>
        <v>2</v>
      </c>
      <c r="K245" t="str">
        <f t="shared" si="37"/>
        <v>medium</v>
      </c>
      <c r="L245">
        <f t="shared" si="39"/>
        <v>1</v>
      </c>
      <c r="M245" s="24">
        <v>0.79722222222222217</v>
      </c>
      <c r="N245" s="24">
        <f t="shared" si="40"/>
        <v>0.81458333333333333</v>
      </c>
      <c r="O245" s="39" t="str">
        <f t="shared" si="48"/>
        <v>0:25</v>
      </c>
      <c r="P245" s="31">
        <v>34.200000000000003</v>
      </c>
      <c r="Q245" s="32">
        <f t="shared" si="41"/>
        <v>34</v>
      </c>
      <c r="R245" t="s">
        <v>17</v>
      </c>
      <c r="S245" s="35">
        <v>0</v>
      </c>
      <c r="T245" s="35">
        <v>0</v>
      </c>
      <c r="U245" s="35">
        <v>0</v>
      </c>
      <c r="V245" s="35">
        <v>0</v>
      </c>
      <c r="W245" s="35">
        <v>1</v>
      </c>
      <c r="X245" s="35">
        <v>0</v>
      </c>
      <c r="Y245" s="35">
        <f t="shared" si="42"/>
        <v>1</v>
      </c>
      <c r="Z245" t="str">
        <f t="shared" si="43"/>
        <v>15-45</v>
      </c>
      <c r="AA245" t="str">
        <f>VLOOKUP(B245,[1]ethan!$A$2:$D$152,4)</f>
        <v>incident</v>
      </c>
      <c r="AB245" s="35">
        <f t="shared" si="38"/>
        <v>25</v>
      </c>
      <c r="AC245" s="35">
        <v>0</v>
      </c>
      <c r="AD245" s="35">
        <v>0</v>
      </c>
      <c r="AG245">
        <v>25</v>
      </c>
    </row>
    <row r="246" spans="1:33" x14ac:dyDescent="0.25">
      <c r="A246" s="14"/>
      <c r="B246" s="3">
        <v>41740</v>
      </c>
      <c r="C246" s="24"/>
      <c r="D246" s="24"/>
      <c r="E246" s="25"/>
      <c r="J246">
        <f t="shared" si="36"/>
        <v>2</v>
      </c>
      <c r="K246" t="str">
        <f t="shared" si="37"/>
        <v>medium</v>
      </c>
      <c r="L246">
        <f t="shared" si="39"/>
        <v>1</v>
      </c>
      <c r="M246" s="24">
        <v>0.41180555555555554</v>
      </c>
      <c r="N246" s="24">
        <f t="shared" si="40"/>
        <v>0.44791666666666663</v>
      </c>
      <c r="O246" s="39" t="str">
        <f t="shared" si="48"/>
        <v>0:52</v>
      </c>
      <c r="P246" s="31">
        <v>28.4</v>
      </c>
      <c r="Q246" s="32">
        <f t="shared" si="41"/>
        <v>28</v>
      </c>
      <c r="R246" t="s">
        <v>17</v>
      </c>
      <c r="S246" s="35">
        <v>0</v>
      </c>
      <c r="T246" s="35">
        <v>0</v>
      </c>
      <c r="U246" s="35">
        <v>0</v>
      </c>
      <c r="V246" s="35">
        <v>0</v>
      </c>
      <c r="W246" s="35">
        <v>1</v>
      </c>
      <c r="X246" s="35">
        <v>0</v>
      </c>
      <c r="Y246" s="35">
        <f t="shared" si="42"/>
        <v>1</v>
      </c>
      <c r="Z246" t="str">
        <f t="shared" si="43"/>
        <v>45-75</v>
      </c>
      <c r="AA246" t="str">
        <f>VLOOKUP(B246,[1]ethan!$A$2:$D$152,4)</f>
        <v>incident</v>
      </c>
      <c r="AB246" s="35">
        <f t="shared" si="38"/>
        <v>52</v>
      </c>
      <c r="AC246" s="32">
        <v>0</v>
      </c>
      <c r="AD246" s="32">
        <v>0</v>
      </c>
      <c r="AG246">
        <v>52</v>
      </c>
    </row>
    <row r="247" spans="1:33" x14ac:dyDescent="0.25">
      <c r="A247" s="14"/>
      <c r="B247" s="3">
        <v>41740</v>
      </c>
      <c r="C247" s="24"/>
      <c r="D247" s="24"/>
      <c r="E247" s="25"/>
      <c r="J247">
        <f t="shared" si="36"/>
        <v>2</v>
      </c>
      <c r="K247" t="str">
        <f t="shared" si="37"/>
        <v>medium</v>
      </c>
      <c r="L247">
        <f t="shared" si="39"/>
        <v>1</v>
      </c>
      <c r="M247" s="24">
        <v>0.55138888888888882</v>
      </c>
      <c r="N247" s="24">
        <f t="shared" si="40"/>
        <v>0.5888888888888888</v>
      </c>
      <c r="O247" s="39" t="str">
        <f t="shared" si="48"/>
        <v>0:54</v>
      </c>
      <c r="P247" s="31">
        <v>38.1</v>
      </c>
      <c r="Q247" s="32">
        <f t="shared" si="41"/>
        <v>38</v>
      </c>
      <c r="R247" t="s">
        <v>23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f t="shared" si="42"/>
        <v>0</v>
      </c>
      <c r="Z247" t="str">
        <f t="shared" si="43"/>
        <v>45-75</v>
      </c>
      <c r="AA247" t="str">
        <f>VLOOKUP(B247,[1]ethan!$A$2:$D$152,4)</f>
        <v>incident</v>
      </c>
      <c r="AB247" s="35">
        <f t="shared" si="38"/>
        <v>0</v>
      </c>
      <c r="AC247" s="35">
        <v>1</v>
      </c>
      <c r="AD247" s="35">
        <v>0</v>
      </c>
      <c r="AG247">
        <v>54</v>
      </c>
    </row>
    <row r="248" spans="1:33" x14ac:dyDescent="0.25">
      <c r="A248" s="14"/>
      <c r="B248" s="3">
        <v>41740</v>
      </c>
      <c r="C248" s="24"/>
      <c r="D248" s="24"/>
      <c r="E248" s="25"/>
      <c r="J248">
        <f t="shared" si="36"/>
        <v>2</v>
      </c>
      <c r="K248" t="str">
        <f t="shared" si="37"/>
        <v>medium</v>
      </c>
      <c r="L248">
        <f t="shared" si="39"/>
        <v>1</v>
      </c>
      <c r="M248" s="24">
        <v>0.9145833333333333</v>
      </c>
      <c r="N248" s="24">
        <f t="shared" si="40"/>
        <v>0.95</v>
      </c>
      <c r="O248" s="39" t="str">
        <f t="shared" si="48"/>
        <v>0:51</v>
      </c>
      <c r="P248" s="31">
        <v>34.200000000000003</v>
      </c>
      <c r="Q248" s="32">
        <f t="shared" si="41"/>
        <v>34</v>
      </c>
      <c r="R248" t="s">
        <v>30</v>
      </c>
      <c r="S248" s="35">
        <v>0</v>
      </c>
      <c r="T248" s="35">
        <v>0</v>
      </c>
      <c r="U248" s="35">
        <v>0</v>
      </c>
      <c r="V248" s="35">
        <v>1</v>
      </c>
      <c r="W248" s="35">
        <v>0</v>
      </c>
      <c r="X248" s="35">
        <v>0</v>
      </c>
      <c r="Y248" s="35">
        <f t="shared" si="42"/>
        <v>1</v>
      </c>
      <c r="Z248" t="str">
        <f t="shared" si="43"/>
        <v>45-75</v>
      </c>
      <c r="AA248" t="str">
        <f>VLOOKUP(B248,[1]ethan!$A$2:$D$152,4)</f>
        <v>incident</v>
      </c>
      <c r="AB248" s="35">
        <f t="shared" si="38"/>
        <v>51</v>
      </c>
      <c r="AC248" s="32">
        <v>0</v>
      </c>
      <c r="AD248" s="32">
        <v>0</v>
      </c>
      <c r="AG248">
        <v>51</v>
      </c>
    </row>
    <row r="249" spans="1:33" x14ac:dyDescent="0.25">
      <c r="A249" s="14">
        <f t="shared" si="10"/>
        <v>41743</v>
      </c>
      <c r="B249" s="3">
        <v>41743</v>
      </c>
      <c r="C249" s="24">
        <v>0.33333333333333331</v>
      </c>
      <c r="D249" s="24">
        <v>0.35416666666666669</v>
      </c>
      <c r="E249" s="25">
        <f t="shared" si="11"/>
        <v>2.083333333333337E-2</v>
      </c>
      <c r="F249">
        <v>41</v>
      </c>
      <c r="G249">
        <v>4</v>
      </c>
      <c r="H249" t="s">
        <v>36</v>
      </c>
      <c r="I249">
        <v>2</v>
      </c>
      <c r="J249">
        <f t="shared" si="36"/>
        <v>2</v>
      </c>
      <c r="K249" t="str">
        <f t="shared" si="37"/>
        <v>medium</v>
      </c>
      <c r="L249">
        <f t="shared" si="39"/>
        <v>1</v>
      </c>
      <c r="M249" s="24">
        <v>0.32916666666666666</v>
      </c>
      <c r="N249" s="24">
        <f t="shared" si="40"/>
        <v>0.34444444444444444</v>
      </c>
      <c r="O249" s="39" t="str">
        <f t="shared" si="48"/>
        <v>0:22</v>
      </c>
      <c r="P249" s="31">
        <v>41.9</v>
      </c>
      <c r="Q249" s="32">
        <f t="shared" si="41"/>
        <v>41</v>
      </c>
      <c r="R249" t="s">
        <v>176</v>
      </c>
      <c r="S249" s="35">
        <v>0</v>
      </c>
      <c r="T249" s="35">
        <v>0</v>
      </c>
      <c r="U249" s="35">
        <v>0</v>
      </c>
      <c r="V249" s="35">
        <v>1</v>
      </c>
      <c r="W249" s="35">
        <v>1</v>
      </c>
      <c r="X249" s="35">
        <v>0</v>
      </c>
      <c r="Y249" s="35">
        <f t="shared" si="42"/>
        <v>2</v>
      </c>
      <c r="Z249" t="str">
        <f t="shared" si="43"/>
        <v>15-45</v>
      </c>
      <c r="AA249" t="str">
        <f>VLOOKUP(B249,[1]ethan!$A$2:$D$152,4)</f>
        <v>regular</v>
      </c>
      <c r="AB249" s="35">
        <f t="shared" si="38"/>
        <v>44</v>
      </c>
      <c r="AC249" s="35">
        <v>0</v>
      </c>
      <c r="AD249" s="35">
        <v>0</v>
      </c>
      <c r="AG249">
        <v>22</v>
      </c>
    </row>
    <row r="250" spans="1:33" x14ac:dyDescent="0.25">
      <c r="A250" s="14">
        <f t="shared" si="10"/>
        <v>41743</v>
      </c>
      <c r="B250" s="3">
        <v>41743</v>
      </c>
      <c r="C250" s="24">
        <v>0.625</v>
      </c>
      <c r="D250" s="24">
        <v>0.63541666666666663</v>
      </c>
      <c r="E250" s="25">
        <f t="shared" si="11"/>
        <v>1.041666666666663E-2</v>
      </c>
      <c r="F250">
        <v>35</v>
      </c>
      <c r="G250">
        <v>8</v>
      </c>
      <c r="H250" t="s">
        <v>46</v>
      </c>
      <c r="I250">
        <v>1</v>
      </c>
      <c r="J250">
        <f t="shared" si="36"/>
        <v>1</v>
      </c>
      <c r="K250" t="str">
        <f t="shared" si="37"/>
        <v>minor</v>
      </c>
      <c r="L250">
        <f t="shared" si="39"/>
        <v>0</v>
      </c>
      <c r="M250" s="24" t="s">
        <v>151</v>
      </c>
      <c r="N250" s="24"/>
      <c r="O250" s="38">
        <v>0</v>
      </c>
      <c r="Q250" s="32">
        <f t="shared" si="41"/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f t="shared" si="42"/>
        <v>0</v>
      </c>
      <c r="Z250" t="str">
        <f t="shared" si="43"/>
        <v>0-15</v>
      </c>
      <c r="AA250" t="str">
        <f>VLOOKUP(B250,[1]ethan!$A$2:$D$152,4)</f>
        <v>regular</v>
      </c>
      <c r="AB250" s="35">
        <f t="shared" si="38"/>
        <v>0</v>
      </c>
      <c r="AC250" s="32">
        <v>0</v>
      </c>
      <c r="AD250" s="32">
        <v>0</v>
      </c>
      <c r="AE250" t="s">
        <v>212</v>
      </c>
    </row>
    <row r="251" spans="1:33" x14ac:dyDescent="0.25">
      <c r="A251" s="14"/>
      <c r="B251" s="3">
        <v>41743</v>
      </c>
      <c r="C251" s="24"/>
      <c r="D251" s="24"/>
      <c r="E251" s="25"/>
      <c r="J251">
        <f t="shared" si="36"/>
        <v>1</v>
      </c>
      <c r="K251" t="str">
        <f t="shared" si="37"/>
        <v>minor</v>
      </c>
      <c r="L251">
        <f t="shared" si="39"/>
        <v>1</v>
      </c>
      <c r="M251" s="24">
        <v>0.36180555555555555</v>
      </c>
      <c r="N251" s="24">
        <f t="shared" si="40"/>
        <v>0.37222222222222223</v>
      </c>
      <c r="O251" s="39" t="str">
        <f t="shared" ref="O251:O314" si="49">TEXT(AG251/(24*60), "h:mm")</f>
        <v>0:15</v>
      </c>
      <c r="P251" s="31">
        <v>37.9</v>
      </c>
      <c r="Q251" s="32">
        <f t="shared" si="41"/>
        <v>37</v>
      </c>
      <c r="R251" t="s">
        <v>23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f t="shared" si="42"/>
        <v>0</v>
      </c>
      <c r="Z251" t="str">
        <f t="shared" si="43"/>
        <v>15-45</v>
      </c>
      <c r="AA251" t="str">
        <f>VLOOKUP(B251,[1]ethan!$A$2:$D$152,4)</f>
        <v>regular</v>
      </c>
      <c r="AB251" s="35">
        <f t="shared" si="38"/>
        <v>0</v>
      </c>
      <c r="AC251" s="35">
        <v>1</v>
      </c>
      <c r="AD251" s="35">
        <v>0</v>
      </c>
      <c r="AG251">
        <v>15</v>
      </c>
    </row>
    <row r="252" spans="1:33" x14ac:dyDescent="0.25">
      <c r="A252" s="14"/>
      <c r="B252" s="3">
        <v>41743</v>
      </c>
      <c r="C252" s="24"/>
      <c r="D252" s="24"/>
      <c r="E252" s="25"/>
      <c r="J252">
        <f t="shared" si="36"/>
        <v>2</v>
      </c>
      <c r="K252" t="str">
        <f t="shared" si="37"/>
        <v>medium</v>
      </c>
      <c r="L252">
        <f t="shared" si="39"/>
        <v>1</v>
      </c>
      <c r="M252" s="24">
        <v>0.36041666666666666</v>
      </c>
      <c r="N252" s="24">
        <f t="shared" si="40"/>
        <v>0.37847222222222221</v>
      </c>
      <c r="O252" s="39" t="str">
        <f t="shared" si="49"/>
        <v>0:26</v>
      </c>
      <c r="P252" s="31">
        <v>7.5</v>
      </c>
      <c r="Q252" s="32">
        <f t="shared" si="41"/>
        <v>7</v>
      </c>
      <c r="R252" t="s">
        <v>42</v>
      </c>
      <c r="S252" s="35">
        <v>0</v>
      </c>
      <c r="T252" s="35">
        <v>0</v>
      </c>
      <c r="U252" s="35">
        <v>1</v>
      </c>
      <c r="V252" s="35">
        <v>0</v>
      </c>
      <c r="W252" s="35">
        <v>0</v>
      </c>
      <c r="X252" s="35">
        <v>0</v>
      </c>
      <c r="Y252" s="35">
        <f t="shared" si="42"/>
        <v>1</v>
      </c>
      <c r="Z252" t="str">
        <f t="shared" si="43"/>
        <v>15-45</v>
      </c>
      <c r="AA252" t="str">
        <f>VLOOKUP(B252,[1]ethan!$A$2:$D$152,4)</f>
        <v>regular</v>
      </c>
      <c r="AB252" s="35">
        <f t="shared" si="38"/>
        <v>26</v>
      </c>
      <c r="AC252" s="32">
        <v>0</v>
      </c>
      <c r="AD252" s="32">
        <v>0</v>
      </c>
      <c r="AG252">
        <v>26</v>
      </c>
    </row>
    <row r="253" spans="1:33" x14ac:dyDescent="0.25">
      <c r="A253" s="14"/>
      <c r="B253" s="3">
        <v>41743</v>
      </c>
      <c r="C253" s="24"/>
      <c r="D253" s="24"/>
      <c r="E253" s="25"/>
      <c r="J253">
        <f t="shared" si="36"/>
        <v>2</v>
      </c>
      <c r="K253" t="str">
        <f t="shared" si="37"/>
        <v>medium</v>
      </c>
      <c r="L253">
        <f t="shared" si="39"/>
        <v>1</v>
      </c>
      <c r="M253" s="24">
        <v>0.54583333333333328</v>
      </c>
      <c r="N253" s="24">
        <f t="shared" si="40"/>
        <v>0.57847222222222217</v>
      </c>
      <c r="O253" s="39" t="str">
        <f t="shared" si="49"/>
        <v>0:47</v>
      </c>
      <c r="P253" s="31">
        <v>34.200000000000003</v>
      </c>
      <c r="Q253" s="32">
        <f t="shared" si="41"/>
        <v>34</v>
      </c>
      <c r="R253" t="s">
        <v>213</v>
      </c>
      <c r="S253" s="35">
        <v>1</v>
      </c>
      <c r="T253" s="35">
        <v>1</v>
      </c>
      <c r="U253" s="35">
        <v>0</v>
      </c>
      <c r="V253" s="35">
        <v>0</v>
      </c>
      <c r="W253" s="35">
        <v>1</v>
      </c>
      <c r="X253" s="35">
        <v>0</v>
      </c>
      <c r="Y253" s="35">
        <f t="shared" si="42"/>
        <v>3</v>
      </c>
      <c r="Z253" t="str">
        <f t="shared" si="43"/>
        <v>45-75</v>
      </c>
      <c r="AA253" t="str">
        <f>VLOOKUP(B253,[1]ethan!$A$2:$D$152,4)</f>
        <v>regular</v>
      </c>
      <c r="AB253" s="35">
        <f t="shared" si="38"/>
        <v>141</v>
      </c>
      <c r="AC253" s="35">
        <v>0</v>
      </c>
      <c r="AD253" s="35">
        <v>0</v>
      </c>
      <c r="AG253">
        <v>47</v>
      </c>
    </row>
    <row r="254" spans="1:33" x14ac:dyDescent="0.25">
      <c r="A254" s="14"/>
      <c r="B254" s="3">
        <v>41743</v>
      </c>
      <c r="C254" s="24"/>
      <c r="D254" s="24"/>
      <c r="E254" s="25"/>
      <c r="J254">
        <f t="shared" si="36"/>
        <v>2</v>
      </c>
      <c r="K254" t="str">
        <f t="shared" si="37"/>
        <v>medium</v>
      </c>
      <c r="L254">
        <f t="shared" si="39"/>
        <v>1</v>
      </c>
      <c r="M254" s="24">
        <v>0.77708333333333324</v>
      </c>
      <c r="N254" s="24">
        <f t="shared" si="40"/>
        <v>0.82361111111111107</v>
      </c>
      <c r="O254" s="39" t="str">
        <f t="shared" si="49"/>
        <v>1:07</v>
      </c>
      <c r="P254" s="31">
        <v>41.9</v>
      </c>
      <c r="Q254" s="32">
        <f t="shared" si="41"/>
        <v>41</v>
      </c>
      <c r="R254" t="s">
        <v>14</v>
      </c>
      <c r="S254" s="35">
        <v>0</v>
      </c>
      <c r="T254" s="35">
        <v>1</v>
      </c>
      <c r="U254" s="35">
        <v>0</v>
      </c>
      <c r="V254" s="35">
        <v>0</v>
      </c>
      <c r="W254" s="35">
        <v>0</v>
      </c>
      <c r="X254" s="35">
        <v>0</v>
      </c>
      <c r="Y254" s="35">
        <f t="shared" si="42"/>
        <v>1</v>
      </c>
      <c r="Z254" t="str">
        <f t="shared" si="43"/>
        <v>45-75</v>
      </c>
      <c r="AA254" t="str">
        <f>VLOOKUP(B254,[1]ethan!$A$2:$D$152,4)</f>
        <v>regular</v>
      </c>
      <c r="AB254" s="35">
        <f t="shared" si="38"/>
        <v>67</v>
      </c>
      <c r="AC254" s="32">
        <v>0</v>
      </c>
      <c r="AD254" s="32">
        <v>0</v>
      </c>
      <c r="AG254">
        <v>67</v>
      </c>
    </row>
    <row r="255" spans="1:33" x14ac:dyDescent="0.25">
      <c r="A255" s="14">
        <f t="shared" si="10"/>
        <v>41744</v>
      </c>
      <c r="B255" s="3">
        <v>41744</v>
      </c>
      <c r="C255" s="24">
        <v>0.58333333333333337</v>
      </c>
      <c r="D255" s="24">
        <v>0.625</v>
      </c>
      <c r="E255" s="25">
        <f t="shared" si="11"/>
        <v>4.166666666666663E-2</v>
      </c>
      <c r="F255">
        <v>43</v>
      </c>
      <c r="G255">
        <v>15</v>
      </c>
      <c r="H255" t="s">
        <v>214</v>
      </c>
      <c r="I255">
        <v>3</v>
      </c>
      <c r="J255">
        <f t="shared" si="36"/>
        <v>2</v>
      </c>
      <c r="K255" t="str">
        <f t="shared" si="37"/>
        <v>major</v>
      </c>
      <c r="L255">
        <f t="shared" si="39"/>
        <v>1</v>
      </c>
      <c r="M255" s="24">
        <v>0.58819444444444446</v>
      </c>
      <c r="N255" s="24">
        <f t="shared" si="40"/>
        <v>0.63541666666666674</v>
      </c>
      <c r="O255" s="39" t="str">
        <f t="shared" si="49"/>
        <v>1:08</v>
      </c>
      <c r="P255" s="31">
        <v>40.9</v>
      </c>
      <c r="Q255" s="32">
        <f t="shared" si="41"/>
        <v>40</v>
      </c>
      <c r="R255" t="s">
        <v>176</v>
      </c>
      <c r="S255" s="35">
        <v>0</v>
      </c>
      <c r="T255" s="35">
        <v>0</v>
      </c>
      <c r="U255" s="35">
        <v>0</v>
      </c>
      <c r="V255" s="35">
        <v>1</v>
      </c>
      <c r="W255" s="35">
        <v>1</v>
      </c>
      <c r="X255" s="35">
        <v>0</v>
      </c>
      <c r="Y255" s="35">
        <f t="shared" si="42"/>
        <v>2</v>
      </c>
      <c r="Z255" t="str">
        <f t="shared" si="43"/>
        <v>45-75</v>
      </c>
      <c r="AA255" t="str">
        <f>VLOOKUP(B255,[1]ethan!$A$2:$D$152,4)</f>
        <v>incident</v>
      </c>
      <c r="AB255" s="35">
        <f t="shared" si="38"/>
        <v>136</v>
      </c>
      <c r="AC255" s="35">
        <v>0</v>
      </c>
      <c r="AD255" s="35">
        <v>0</v>
      </c>
      <c r="AG255">
        <v>68</v>
      </c>
    </row>
    <row r="256" spans="1:33" x14ac:dyDescent="0.25">
      <c r="A256" s="14"/>
      <c r="B256" s="3">
        <v>41744</v>
      </c>
      <c r="C256" s="24"/>
      <c r="D256" s="24"/>
      <c r="E256" s="25"/>
      <c r="J256">
        <f t="shared" si="36"/>
        <v>2</v>
      </c>
      <c r="K256" t="str">
        <f t="shared" si="37"/>
        <v>medium</v>
      </c>
      <c r="L256">
        <f t="shared" si="39"/>
        <v>1</v>
      </c>
      <c r="M256" s="24">
        <v>0.8340277777777777</v>
      </c>
      <c r="N256" s="24">
        <f t="shared" si="40"/>
        <v>0.88055555555555554</v>
      </c>
      <c r="O256" s="39" t="str">
        <f t="shared" si="49"/>
        <v>1:07</v>
      </c>
      <c r="P256" s="31">
        <v>38.1</v>
      </c>
      <c r="Q256" s="32">
        <f t="shared" si="41"/>
        <v>38</v>
      </c>
      <c r="R256" t="s">
        <v>32</v>
      </c>
      <c r="S256" s="35">
        <v>1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f t="shared" si="42"/>
        <v>1</v>
      </c>
      <c r="Z256" t="str">
        <f t="shared" si="43"/>
        <v>45-75</v>
      </c>
      <c r="AA256" t="str">
        <f>VLOOKUP(B256,[1]ethan!$A$2:$D$152,4)</f>
        <v>incident</v>
      </c>
      <c r="AB256" s="35">
        <f t="shared" si="38"/>
        <v>67</v>
      </c>
      <c r="AC256" s="32">
        <v>0</v>
      </c>
      <c r="AD256" s="32">
        <v>0</v>
      </c>
      <c r="AG256">
        <v>67</v>
      </c>
    </row>
    <row r="257" spans="1:33" x14ac:dyDescent="0.25">
      <c r="A257" s="14"/>
      <c r="B257" s="3">
        <v>41744</v>
      </c>
      <c r="C257" s="24"/>
      <c r="D257" s="24"/>
      <c r="E257" s="25"/>
      <c r="J257">
        <f t="shared" si="36"/>
        <v>2</v>
      </c>
      <c r="K257" t="str">
        <f t="shared" si="37"/>
        <v>medium</v>
      </c>
      <c r="L257">
        <f t="shared" si="39"/>
        <v>1</v>
      </c>
      <c r="M257" s="24">
        <v>0.7597222222222223</v>
      </c>
      <c r="N257" s="24">
        <f t="shared" si="40"/>
        <v>0.7993055555555556</v>
      </c>
      <c r="O257" s="39" t="str">
        <f t="shared" si="49"/>
        <v>0:57</v>
      </c>
      <c r="P257" s="31">
        <v>28.5</v>
      </c>
      <c r="Q257" s="32">
        <f t="shared" si="41"/>
        <v>28</v>
      </c>
      <c r="R257" t="s">
        <v>14</v>
      </c>
      <c r="S257" s="35">
        <v>0</v>
      </c>
      <c r="T257" s="35">
        <v>1</v>
      </c>
      <c r="U257" s="35">
        <v>0</v>
      </c>
      <c r="V257" s="35">
        <v>0</v>
      </c>
      <c r="W257" s="35">
        <v>0</v>
      </c>
      <c r="X257" s="35">
        <v>0</v>
      </c>
      <c r="Y257" s="35">
        <f t="shared" si="42"/>
        <v>1</v>
      </c>
      <c r="Z257" t="str">
        <f t="shared" si="43"/>
        <v>45-75</v>
      </c>
      <c r="AA257" t="str">
        <f>VLOOKUP(B257,[1]ethan!$A$2:$D$152,4)</f>
        <v>incident</v>
      </c>
      <c r="AB257" s="35">
        <f t="shared" si="38"/>
        <v>57</v>
      </c>
      <c r="AC257" s="35">
        <v>0</v>
      </c>
      <c r="AD257" s="35">
        <v>0</v>
      </c>
      <c r="AG257">
        <v>57</v>
      </c>
    </row>
    <row r="258" spans="1:33" x14ac:dyDescent="0.25">
      <c r="A258" s="14"/>
      <c r="B258" s="3">
        <v>41744</v>
      </c>
      <c r="C258" s="24"/>
      <c r="D258" s="24"/>
      <c r="E258" s="25"/>
      <c r="J258">
        <f t="shared" si="36"/>
        <v>2</v>
      </c>
      <c r="K258" t="str">
        <f t="shared" si="37"/>
        <v>medium</v>
      </c>
      <c r="L258">
        <f t="shared" si="39"/>
        <v>1</v>
      </c>
      <c r="M258" s="24">
        <v>0.2388888888888889</v>
      </c>
      <c r="N258" s="24">
        <f t="shared" si="40"/>
        <v>0.26319444444444445</v>
      </c>
      <c r="O258" s="39" t="str">
        <f t="shared" si="49"/>
        <v>0:35</v>
      </c>
      <c r="P258" s="31">
        <v>9.4</v>
      </c>
      <c r="Q258" s="32">
        <f t="shared" si="41"/>
        <v>9</v>
      </c>
      <c r="R258" t="s">
        <v>30</v>
      </c>
      <c r="S258" s="35">
        <v>0</v>
      </c>
      <c r="T258" s="35">
        <v>0</v>
      </c>
      <c r="U258" s="35">
        <v>0</v>
      </c>
      <c r="V258" s="35">
        <v>1</v>
      </c>
      <c r="W258" s="35">
        <v>0</v>
      </c>
      <c r="X258" s="35">
        <v>0</v>
      </c>
      <c r="Y258" s="35">
        <f t="shared" si="42"/>
        <v>1</v>
      </c>
      <c r="Z258" t="str">
        <f t="shared" si="43"/>
        <v>15-45</v>
      </c>
      <c r="AA258" t="str">
        <f>VLOOKUP(B258,[1]ethan!$A$2:$D$152,4)</f>
        <v>incident</v>
      </c>
      <c r="AB258" s="35">
        <f t="shared" si="38"/>
        <v>35</v>
      </c>
      <c r="AC258" s="32">
        <v>0</v>
      </c>
      <c r="AD258" s="32">
        <v>0</v>
      </c>
      <c r="AG258">
        <v>35</v>
      </c>
    </row>
    <row r="259" spans="1:33" x14ac:dyDescent="0.25">
      <c r="A259" s="14"/>
      <c r="B259" s="3">
        <v>41744</v>
      </c>
      <c r="C259" s="24"/>
      <c r="D259" s="24"/>
      <c r="E259" s="25"/>
      <c r="J259">
        <f t="shared" ref="J259:J322" si="50">INT(1.41+0.266*Y259+0.00191*AG259+0.5)</f>
        <v>2</v>
      </c>
      <c r="K259" t="str">
        <f t="shared" ref="K259:K322" si="51">IF(I259&gt;0,IF(I259&lt;1.5,"minor",IF(I259&gt;=2.5,"major","medium")),IF(M259="nothing","no",IF(J259&lt;1.5,"minor",IF(J259&gt;=2.5,"major","medium"))))</f>
        <v>medium</v>
      </c>
      <c r="L259">
        <f t="shared" si="39"/>
        <v>1</v>
      </c>
      <c r="M259" s="24">
        <v>0.53611111111111109</v>
      </c>
      <c r="N259" s="24">
        <f t="shared" si="40"/>
        <v>0.57430555555555551</v>
      </c>
      <c r="O259" s="39" t="str">
        <f t="shared" si="49"/>
        <v>0:55</v>
      </c>
      <c r="P259" s="31">
        <v>40.6</v>
      </c>
      <c r="Q259" s="32">
        <f t="shared" si="41"/>
        <v>40</v>
      </c>
      <c r="R259" t="s">
        <v>30</v>
      </c>
      <c r="S259" s="35">
        <v>0</v>
      </c>
      <c r="T259" s="35">
        <v>0</v>
      </c>
      <c r="U259" s="35">
        <v>0</v>
      </c>
      <c r="V259" s="35">
        <v>1</v>
      </c>
      <c r="W259" s="35">
        <v>0</v>
      </c>
      <c r="X259" s="35">
        <v>0</v>
      </c>
      <c r="Y259" s="35">
        <f t="shared" si="42"/>
        <v>1</v>
      </c>
      <c r="Z259" t="str">
        <f t="shared" si="43"/>
        <v>45-75</v>
      </c>
      <c r="AA259" t="str">
        <f>VLOOKUP(B259,[1]ethan!$A$2:$D$152,4)</f>
        <v>incident</v>
      </c>
      <c r="AB259" s="35">
        <f t="shared" ref="AB259:AB322" si="52">Y259*AG259</f>
        <v>55</v>
      </c>
      <c r="AC259" s="35">
        <v>0</v>
      </c>
      <c r="AD259" s="35">
        <v>0</v>
      </c>
      <c r="AG259">
        <v>55</v>
      </c>
    </row>
    <row r="260" spans="1:33" x14ac:dyDescent="0.25">
      <c r="A260" s="14"/>
      <c r="B260" s="3">
        <v>41744</v>
      </c>
      <c r="C260" s="24"/>
      <c r="D260" s="24"/>
      <c r="E260" s="25"/>
      <c r="J260">
        <f t="shared" si="50"/>
        <v>2</v>
      </c>
      <c r="K260" t="str">
        <f t="shared" si="51"/>
        <v>medium</v>
      </c>
      <c r="L260">
        <f t="shared" ref="L260:L323" si="53">IF(Q260=0,0,1)</f>
        <v>1</v>
      </c>
      <c r="M260" s="24">
        <v>0.55486111111111114</v>
      </c>
      <c r="N260" s="24">
        <f t="shared" ref="N260:N323" si="54">M260+O260</f>
        <v>0.59652777777777777</v>
      </c>
      <c r="O260" s="39" t="str">
        <f t="shared" si="49"/>
        <v>1:00</v>
      </c>
      <c r="P260" s="31">
        <v>15.6</v>
      </c>
      <c r="Q260" s="32">
        <f t="shared" ref="Q260:Q323" si="55">INT(P260)</f>
        <v>15</v>
      </c>
      <c r="R260" t="s">
        <v>30</v>
      </c>
      <c r="S260" s="35">
        <v>0</v>
      </c>
      <c r="T260" s="35">
        <v>0</v>
      </c>
      <c r="U260" s="35">
        <v>0</v>
      </c>
      <c r="V260" s="35">
        <v>1</v>
      </c>
      <c r="W260" s="35">
        <v>0</v>
      </c>
      <c r="X260" s="35">
        <v>0</v>
      </c>
      <c r="Y260" s="35">
        <f t="shared" ref="Y260:Y323" si="56">SUM(S260:X260)</f>
        <v>1</v>
      </c>
      <c r="Z260" t="str">
        <f t="shared" ref="Z260:Z323" si="57">IF(AG260&lt;15,"0-15",IF(AG260&lt;45,"15-45",IF(AG260&lt;75,"45-75","75+")))</f>
        <v>45-75</v>
      </c>
      <c r="AA260" t="str">
        <f>VLOOKUP(B260,[1]ethan!$A$2:$D$152,4)</f>
        <v>incident</v>
      </c>
      <c r="AB260" s="35">
        <f t="shared" si="52"/>
        <v>60</v>
      </c>
      <c r="AC260" s="32">
        <v>0</v>
      </c>
      <c r="AD260" s="32">
        <v>0</v>
      </c>
      <c r="AG260">
        <v>60</v>
      </c>
    </row>
    <row r="261" spans="1:33" x14ac:dyDescent="0.25">
      <c r="A261" s="14" t="s">
        <v>146</v>
      </c>
      <c r="B261" s="3">
        <v>41745</v>
      </c>
      <c r="C261" s="24"/>
      <c r="D261" s="24"/>
      <c r="E261" s="25"/>
      <c r="J261">
        <f t="shared" si="50"/>
        <v>2</v>
      </c>
      <c r="K261" t="str">
        <f t="shared" si="51"/>
        <v>medium</v>
      </c>
      <c r="L261">
        <f t="shared" si="53"/>
        <v>1</v>
      </c>
      <c r="M261" s="24">
        <v>0.68333333333333324</v>
      </c>
      <c r="N261" s="24">
        <f t="shared" si="54"/>
        <v>0.70486111111111105</v>
      </c>
      <c r="O261" s="39" t="str">
        <f t="shared" si="49"/>
        <v>0:31</v>
      </c>
      <c r="P261" s="31">
        <v>37.1</v>
      </c>
      <c r="Q261" s="32">
        <f t="shared" si="55"/>
        <v>37</v>
      </c>
      <c r="R261" t="s">
        <v>64</v>
      </c>
      <c r="S261" s="35">
        <v>1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f t="shared" si="56"/>
        <v>1</v>
      </c>
      <c r="Z261" t="str">
        <f t="shared" si="57"/>
        <v>15-45</v>
      </c>
      <c r="AA261" t="str">
        <f>VLOOKUP(B261,[1]ethan!$A$2:$D$152,4)</f>
        <v>incident</v>
      </c>
      <c r="AB261" s="35">
        <f t="shared" si="52"/>
        <v>31</v>
      </c>
      <c r="AC261" s="35">
        <v>0</v>
      </c>
      <c r="AD261" s="35">
        <v>0</v>
      </c>
      <c r="AG261">
        <v>31</v>
      </c>
    </row>
    <row r="262" spans="1:33" x14ac:dyDescent="0.25">
      <c r="A262" s="14"/>
      <c r="B262" s="3">
        <v>41745</v>
      </c>
      <c r="C262" s="24"/>
      <c r="D262" s="24"/>
      <c r="E262" s="25"/>
      <c r="J262">
        <f t="shared" si="50"/>
        <v>2</v>
      </c>
      <c r="K262" t="str">
        <f t="shared" si="51"/>
        <v>medium</v>
      </c>
      <c r="L262">
        <f t="shared" si="53"/>
        <v>1</v>
      </c>
      <c r="M262" s="24">
        <v>0.64652777777777781</v>
      </c>
      <c r="N262" s="24">
        <f t="shared" si="54"/>
        <v>0.77569444444444446</v>
      </c>
      <c r="O262" s="39" t="str">
        <f t="shared" si="49"/>
        <v>3:06</v>
      </c>
      <c r="P262" s="31">
        <v>33.200000000000003</v>
      </c>
      <c r="Q262" s="32">
        <f t="shared" si="55"/>
        <v>33</v>
      </c>
      <c r="R262" t="s">
        <v>129</v>
      </c>
      <c r="S262" s="35">
        <v>0</v>
      </c>
      <c r="T262" s="35">
        <v>0</v>
      </c>
      <c r="U262" s="35">
        <v>1</v>
      </c>
      <c r="V262" s="35">
        <v>0</v>
      </c>
      <c r="W262" s="35">
        <v>0</v>
      </c>
      <c r="X262" s="35">
        <v>0</v>
      </c>
      <c r="Y262" s="35">
        <f t="shared" si="56"/>
        <v>1</v>
      </c>
      <c r="Z262" t="str">
        <f t="shared" si="57"/>
        <v>75+</v>
      </c>
      <c r="AA262" t="str">
        <f>VLOOKUP(B262,[1]ethan!$A$2:$D$152,4)</f>
        <v>incident</v>
      </c>
      <c r="AB262" s="35">
        <f t="shared" si="52"/>
        <v>186</v>
      </c>
      <c r="AC262" s="32">
        <v>0</v>
      </c>
      <c r="AD262" s="32">
        <v>0</v>
      </c>
      <c r="AG262">
        <v>186</v>
      </c>
    </row>
    <row r="263" spans="1:33" x14ac:dyDescent="0.25">
      <c r="A263" s="14" t="s">
        <v>128</v>
      </c>
      <c r="B263" s="3">
        <v>41746</v>
      </c>
      <c r="C263" s="24"/>
      <c r="D263" s="24"/>
      <c r="E263" s="25"/>
      <c r="J263">
        <f t="shared" si="50"/>
        <v>2</v>
      </c>
      <c r="K263" t="str">
        <f t="shared" si="51"/>
        <v>medium</v>
      </c>
      <c r="L263">
        <f t="shared" si="53"/>
        <v>1</v>
      </c>
      <c r="M263" s="24">
        <v>0.69166666666666676</v>
      </c>
      <c r="N263" s="24">
        <f t="shared" si="54"/>
        <v>0.72013888888888899</v>
      </c>
      <c r="O263" s="39" t="str">
        <f t="shared" si="49"/>
        <v>0:41</v>
      </c>
      <c r="P263" s="31">
        <v>31.1</v>
      </c>
      <c r="Q263" s="32">
        <f t="shared" si="55"/>
        <v>31</v>
      </c>
      <c r="R263" t="s">
        <v>64</v>
      </c>
      <c r="S263" s="35">
        <v>1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f t="shared" si="56"/>
        <v>1</v>
      </c>
      <c r="Z263" t="str">
        <f t="shared" si="57"/>
        <v>15-45</v>
      </c>
      <c r="AA263" t="str">
        <f>VLOOKUP(B263,[1]ethan!$A$2:$D$152,4)</f>
        <v>incident</v>
      </c>
      <c r="AB263" s="35">
        <f t="shared" si="52"/>
        <v>41</v>
      </c>
      <c r="AC263" s="35">
        <v>0</v>
      </c>
      <c r="AD263" s="35">
        <v>0</v>
      </c>
      <c r="AG263">
        <v>41</v>
      </c>
    </row>
    <row r="264" spans="1:33" x14ac:dyDescent="0.25">
      <c r="A264" s="14"/>
      <c r="B264" s="3">
        <v>41746</v>
      </c>
      <c r="C264" s="24"/>
      <c r="D264" s="24"/>
      <c r="E264" s="25"/>
      <c r="J264">
        <f t="shared" si="50"/>
        <v>2</v>
      </c>
      <c r="K264" t="str">
        <f t="shared" si="51"/>
        <v>medium</v>
      </c>
      <c r="L264">
        <f t="shared" si="53"/>
        <v>1</v>
      </c>
      <c r="M264" s="24">
        <v>0.62777777777777777</v>
      </c>
      <c r="N264" s="24">
        <f t="shared" si="54"/>
        <v>0.6875</v>
      </c>
      <c r="O264" s="39" t="str">
        <f t="shared" si="49"/>
        <v>1:26</v>
      </c>
      <c r="P264" s="31">
        <v>36.5</v>
      </c>
      <c r="Q264" s="32">
        <f t="shared" si="55"/>
        <v>36</v>
      </c>
      <c r="R264" t="s">
        <v>30</v>
      </c>
      <c r="S264" s="35">
        <v>0</v>
      </c>
      <c r="T264" s="35">
        <v>0</v>
      </c>
      <c r="U264" s="35">
        <v>0</v>
      </c>
      <c r="V264" s="35">
        <v>1</v>
      </c>
      <c r="W264" s="35">
        <v>0</v>
      </c>
      <c r="X264" s="35">
        <v>0</v>
      </c>
      <c r="Y264" s="35">
        <f t="shared" si="56"/>
        <v>1</v>
      </c>
      <c r="Z264" t="str">
        <f t="shared" si="57"/>
        <v>75+</v>
      </c>
      <c r="AA264" t="str">
        <f>VLOOKUP(B264,[1]ethan!$A$2:$D$152,4)</f>
        <v>incident</v>
      </c>
      <c r="AB264" s="35">
        <f t="shared" si="52"/>
        <v>86</v>
      </c>
      <c r="AC264" s="32">
        <v>0</v>
      </c>
      <c r="AD264" s="32">
        <v>0</v>
      </c>
      <c r="AG264">
        <v>86</v>
      </c>
    </row>
    <row r="265" spans="1:33" x14ac:dyDescent="0.25">
      <c r="A265" s="14"/>
      <c r="B265" s="3">
        <v>41746</v>
      </c>
      <c r="C265" s="24"/>
      <c r="D265" s="24"/>
      <c r="E265" s="25"/>
      <c r="J265">
        <f t="shared" si="50"/>
        <v>2</v>
      </c>
      <c r="K265" t="str">
        <f t="shared" si="51"/>
        <v>medium</v>
      </c>
      <c r="L265">
        <f t="shared" si="53"/>
        <v>1</v>
      </c>
      <c r="M265" s="24">
        <v>0.39513888888888887</v>
      </c>
      <c r="N265" s="24">
        <f t="shared" si="54"/>
        <v>0.4201388888888889</v>
      </c>
      <c r="O265" s="39" t="str">
        <f t="shared" si="49"/>
        <v>0:36</v>
      </c>
      <c r="P265" s="31">
        <v>28.5</v>
      </c>
      <c r="Q265" s="32">
        <f t="shared" si="55"/>
        <v>28</v>
      </c>
      <c r="R265" t="s">
        <v>30</v>
      </c>
      <c r="S265" s="35">
        <v>0</v>
      </c>
      <c r="T265" s="35">
        <v>0</v>
      </c>
      <c r="U265" s="35">
        <v>0</v>
      </c>
      <c r="V265" s="35">
        <v>1</v>
      </c>
      <c r="W265" s="35">
        <v>0</v>
      </c>
      <c r="X265" s="35">
        <v>0</v>
      </c>
      <c r="Y265" s="35">
        <f t="shared" si="56"/>
        <v>1</v>
      </c>
      <c r="Z265" t="str">
        <f t="shared" si="57"/>
        <v>15-45</v>
      </c>
      <c r="AA265" t="str">
        <f>VLOOKUP(B265,[1]ethan!$A$2:$D$152,4)</f>
        <v>incident</v>
      </c>
      <c r="AB265" s="35">
        <f t="shared" si="52"/>
        <v>36</v>
      </c>
      <c r="AC265" s="35">
        <v>0</v>
      </c>
      <c r="AD265" s="35">
        <v>0</v>
      </c>
      <c r="AG265">
        <v>36</v>
      </c>
    </row>
    <row r="266" spans="1:33" x14ac:dyDescent="0.25">
      <c r="A266" s="14"/>
      <c r="B266" s="3">
        <v>41746</v>
      </c>
      <c r="C266" s="24"/>
      <c r="D266" s="24"/>
      <c r="E266" s="25"/>
      <c r="J266">
        <f t="shared" si="50"/>
        <v>2</v>
      </c>
      <c r="K266" t="str">
        <f t="shared" si="51"/>
        <v>medium</v>
      </c>
      <c r="L266">
        <f t="shared" si="53"/>
        <v>1</v>
      </c>
      <c r="M266" s="24">
        <v>0.51041666666666663</v>
      </c>
      <c r="N266" s="24">
        <f t="shared" si="54"/>
        <v>0.52083333333333326</v>
      </c>
      <c r="O266" s="39" t="str">
        <f t="shared" si="49"/>
        <v>0:15</v>
      </c>
      <c r="P266" s="31">
        <v>32.200000000000003</v>
      </c>
      <c r="Q266" s="32">
        <f t="shared" si="55"/>
        <v>32</v>
      </c>
      <c r="R266" t="s">
        <v>30</v>
      </c>
      <c r="S266" s="35">
        <v>0</v>
      </c>
      <c r="T266" s="35">
        <v>0</v>
      </c>
      <c r="U266" s="35">
        <v>0</v>
      </c>
      <c r="V266" s="35">
        <v>1</v>
      </c>
      <c r="W266" s="35">
        <v>0</v>
      </c>
      <c r="X266" s="35">
        <v>0</v>
      </c>
      <c r="Y266" s="35">
        <f t="shared" si="56"/>
        <v>1</v>
      </c>
      <c r="Z266" t="str">
        <f t="shared" si="57"/>
        <v>15-45</v>
      </c>
      <c r="AA266" t="str">
        <f>VLOOKUP(B266,[1]ethan!$A$2:$D$152,4)</f>
        <v>incident</v>
      </c>
      <c r="AB266" s="35">
        <f t="shared" si="52"/>
        <v>15</v>
      </c>
      <c r="AC266" s="32">
        <v>0</v>
      </c>
      <c r="AD266" s="32">
        <v>0</v>
      </c>
      <c r="AG266">
        <v>15</v>
      </c>
    </row>
    <row r="267" spans="1:33" x14ac:dyDescent="0.25">
      <c r="A267" s="14" t="s">
        <v>135</v>
      </c>
      <c r="B267" s="3">
        <v>41747</v>
      </c>
      <c r="C267" s="24"/>
      <c r="D267" s="24"/>
      <c r="E267" s="25"/>
      <c r="J267">
        <f t="shared" si="50"/>
        <v>2</v>
      </c>
      <c r="K267" t="str">
        <f t="shared" si="51"/>
        <v>medium</v>
      </c>
      <c r="L267">
        <f t="shared" si="53"/>
        <v>1</v>
      </c>
      <c r="M267" s="24">
        <v>0.69930555555555562</v>
      </c>
      <c r="N267" s="24">
        <f t="shared" si="54"/>
        <v>0.72152777777777788</v>
      </c>
      <c r="O267" s="39" t="str">
        <f t="shared" si="49"/>
        <v>0:32</v>
      </c>
      <c r="P267" s="31">
        <v>34.200000000000003</v>
      </c>
      <c r="Q267" s="32">
        <f t="shared" si="55"/>
        <v>34</v>
      </c>
      <c r="R267" t="s">
        <v>42</v>
      </c>
      <c r="S267" s="35">
        <v>0</v>
      </c>
      <c r="T267" s="35">
        <v>0</v>
      </c>
      <c r="U267" s="35">
        <v>1</v>
      </c>
      <c r="V267" s="35">
        <v>0</v>
      </c>
      <c r="W267" s="35">
        <v>0</v>
      </c>
      <c r="X267" s="35">
        <v>0</v>
      </c>
      <c r="Y267" s="35">
        <f t="shared" si="56"/>
        <v>1</v>
      </c>
      <c r="Z267" t="str">
        <f t="shared" si="57"/>
        <v>15-45</v>
      </c>
      <c r="AA267" t="str">
        <f>VLOOKUP(B267,[1]ethan!$A$2:$D$152,4)</f>
        <v>holiday</v>
      </c>
      <c r="AB267" s="35">
        <f t="shared" si="52"/>
        <v>32</v>
      </c>
      <c r="AC267" s="35">
        <v>0</v>
      </c>
      <c r="AD267" s="35">
        <v>0</v>
      </c>
      <c r="AG267">
        <v>32</v>
      </c>
    </row>
    <row r="268" spans="1:33" x14ac:dyDescent="0.25">
      <c r="A268" s="14"/>
      <c r="B268" s="3">
        <v>41747</v>
      </c>
      <c r="C268" s="24"/>
      <c r="D268" s="24"/>
      <c r="E268" s="25"/>
      <c r="J268">
        <f t="shared" si="50"/>
        <v>2</v>
      </c>
      <c r="K268" t="str">
        <f t="shared" si="51"/>
        <v>medium</v>
      </c>
      <c r="L268">
        <f t="shared" si="53"/>
        <v>1</v>
      </c>
      <c r="M268" s="24">
        <v>0.66527777777777775</v>
      </c>
      <c r="N268" s="24">
        <f t="shared" si="54"/>
        <v>0.70277777777777772</v>
      </c>
      <c r="O268" s="39" t="str">
        <f t="shared" si="49"/>
        <v>0:54</v>
      </c>
      <c r="P268" s="31">
        <v>43.5</v>
      </c>
      <c r="Q268" s="32">
        <f t="shared" si="55"/>
        <v>43</v>
      </c>
      <c r="R268" t="s">
        <v>42</v>
      </c>
      <c r="S268" s="35">
        <v>0</v>
      </c>
      <c r="T268" s="35">
        <v>0</v>
      </c>
      <c r="U268" s="35">
        <v>1</v>
      </c>
      <c r="V268" s="35">
        <v>0</v>
      </c>
      <c r="W268" s="35">
        <v>0</v>
      </c>
      <c r="X268" s="35">
        <v>0</v>
      </c>
      <c r="Y268" s="35">
        <f t="shared" si="56"/>
        <v>1</v>
      </c>
      <c r="Z268" t="str">
        <f t="shared" si="57"/>
        <v>45-75</v>
      </c>
      <c r="AA268" t="str">
        <f>VLOOKUP(B268,[1]ethan!$A$2:$D$152,4)</f>
        <v>holiday</v>
      </c>
      <c r="AB268" s="35">
        <f t="shared" si="52"/>
        <v>54</v>
      </c>
      <c r="AC268" s="32">
        <v>0</v>
      </c>
      <c r="AD268" s="32">
        <v>0</v>
      </c>
      <c r="AG268">
        <v>54</v>
      </c>
    </row>
    <row r="269" spans="1:33" x14ac:dyDescent="0.25">
      <c r="A269" s="14"/>
      <c r="B269" s="3">
        <v>41747</v>
      </c>
      <c r="C269" s="24"/>
      <c r="D269" s="24"/>
      <c r="E269" s="25"/>
      <c r="J269">
        <f t="shared" si="50"/>
        <v>1</v>
      </c>
      <c r="K269" t="str">
        <f t="shared" si="51"/>
        <v>minor</v>
      </c>
      <c r="L269">
        <f t="shared" si="53"/>
        <v>1</v>
      </c>
      <c r="M269" s="24">
        <v>0.36458333333333331</v>
      </c>
      <c r="N269" s="24">
        <f t="shared" si="54"/>
        <v>0.37777777777777777</v>
      </c>
      <c r="O269" s="39" t="str">
        <f t="shared" si="49"/>
        <v>0:19</v>
      </c>
      <c r="P269" s="31">
        <v>34.200000000000003</v>
      </c>
      <c r="Q269" s="32">
        <f t="shared" si="55"/>
        <v>34</v>
      </c>
      <c r="R269" t="s">
        <v>23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f t="shared" si="56"/>
        <v>0</v>
      </c>
      <c r="Z269" t="str">
        <f t="shared" si="57"/>
        <v>15-45</v>
      </c>
      <c r="AA269" t="str">
        <f>VLOOKUP(B269,[1]ethan!$A$2:$D$152,4)</f>
        <v>holiday</v>
      </c>
      <c r="AB269" s="35">
        <f t="shared" si="52"/>
        <v>0</v>
      </c>
      <c r="AC269" s="35">
        <v>1</v>
      </c>
      <c r="AD269" s="35">
        <v>0</v>
      </c>
      <c r="AG269">
        <v>19</v>
      </c>
    </row>
    <row r="270" spans="1:33" x14ac:dyDescent="0.25">
      <c r="A270" s="14"/>
      <c r="B270" s="3">
        <v>41747</v>
      </c>
      <c r="C270" s="24"/>
      <c r="D270" s="24"/>
      <c r="E270" s="25"/>
      <c r="J270">
        <f t="shared" si="50"/>
        <v>2</v>
      </c>
      <c r="K270" t="str">
        <f t="shared" si="51"/>
        <v>medium</v>
      </c>
      <c r="L270">
        <f t="shared" si="53"/>
        <v>1</v>
      </c>
      <c r="M270" s="24">
        <v>0.48402777777777778</v>
      </c>
      <c r="N270" s="24">
        <f t="shared" si="54"/>
        <v>0.49444444444444446</v>
      </c>
      <c r="O270" s="39" t="str">
        <f t="shared" si="49"/>
        <v>0:15</v>
      </c>
      <c r="P270" s="31">
        <v>38.1</v>
      </c>
      <c r="Q270" s="32">
        <f t="shared" si="55"/>
        <v>38</v>
      </c>
      <c r="R270" t="s">
        <v>30</v>
      </c>
      <c r="S270" s="35">
        <v>0</v>
      </c>
      <c r="T270" s="35">
        <v>0</v>
      </c>
      <c r="U270" s="35">
        <v>0</v>
      </c>
      <c r="V270" s="35">
        <v>1</v>
      </c>
      <c r="W270" s="35">
        <v>0</v>
      </c>
      <c r="X270" s="35">
        <v>0</v>
      </c>
      <c r="Y270" s="35">
        <f t="shared" si="56"/>
        <v>1</v>
      </c>
      <c r="Z270" t="str">
        <f t="shared" si="57"/>
        <v>15-45</v>
      </c>
      <c r="AA270" t="str">
        <f>VLOOKUP(B270,[1]ethan!$A$2:$D$152,4)</f>
        <v>holiday</v>
      </c>
      <c r="AB270" s="35">
        <f t="shared" si="52"/>
        <v>15</v>
      </c>
      <c r="AC270" s="32">
        <v>0</v>
      </c>
      <c r="AD270" s="32">
        <v>0</v>
      </c>
      <c r="AE270" t="s">
        <v>215</v>
      </c>
      <c r="AG270">
        <v>15</v>
      </c>
    </row>
    <row r="271" spans="1:33" x14ac:dyDescent="0.25">
      <c r="A271" s="14"/>
      <c r="B271" s="3">
        <v>41747</v>
      </c>
      <c r="C271" s="24"/>
      <c r="D271" s="24"/>
      <c r="E271" s="25"/>
      <c r="J271">
        <f t="shared" si="50"/>
        <v>3</v>
      </c>
      <c r="K271" t="str">
        <f t="shared" si="51"/>
        <v>major</v>
      </c>
      <c r="L271">
        <f t="shared" si="53"/>
        <v>1</v>
      </c>
      <c r="M271" s="24">
        <v>0.89722222222222225</v>
      </c>
      <c r="N271" s="24">
        <f t="shared" si="54"/>
        <v>0.93055555555555558</v>
      </c>
      <c r="O271" s="39" t="str">
        <f t="shared" si="49"/>
        <v>0:48</v>
      </c>
      <c r="P271" s="31">
        <v>36.5</v>
      </c>
      <c r="Q271" s="32">
        <f t="shared" si="55"/>
        <v>36</v>
      </c>
      <c r="R271" t="s">
        <v>216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5</v>
      </c>
      <c r="Z271" t="str">
        <f t="shared" si="57"/>
        <v>45-75</v>
      </c>
      <c r="AA271" t="str">
        <f>VLOOKUP(B271,[1]ethan!$A$2:$D$152,4)</f>
        <v>holiday</v>
      </c>
      <c r="AB271" s="35">
        <f t="shared" si="52"/>
        <v>240</v>
      </c>
      <c r="AC271" s="35">
        <v>0</v>
      </c>
      <c r="AD271" s="35">
        <v>0</v>
      </c>
      <c r="AG271">
        <v>48</v>
      </c>
    </row>
    <row r="272" spans="1:33" x14ac:dyDescent="0.25">
      <c r="A272" s="14">
        <f t="shared" si="10"/>
        <v>41750</v>
      </c>
      <c r="B272" s="3">
        <v>41750</v>
      </c>
      <c r="C272" s="24">
        <v>0.66666666666666663</v>
      </c>
      <c r="D272" s="24">
        <v>0.6875</v>
      </c>
      <c r="E272" s="25">
        <f t="shared" si="11"/>
        <v>2.083333333333337E-2</v>
      </c>
      <c r="F272">
        <v>35</v>
      </c>
      <c r="G272">
        <v>8</v>
      </c>
      <c r="H272" t="s">
        <v>105</v>
      </c>
      <c r="I272">
        <v>2</v>
      </c>
      <c r="J272">
        <f t="shared" si="50"/>
        <v>1</v>
      </c>
      <c r="K272" t="str">
        <f t="shared" si="51"/>
        <v>medium</v>
      </c>
      <c r="L272">
        <f t="shared" si="53"/>
        <v>1</v>
      </c>
      <c r="M272" s="24">
        <v>0.66111111111111109</v>
      </c>
      <c r="N272" s="24">
        <f t="shared" si="54"/>
        <v>0.66874999999999996</v>
      </c>
      <c r="O272" s="39" t="str">
        <f t="shared" si="49"/>
        <v>0:11</v>
      </c>
      <c r="P272" s="31">
        <v>36.6</v>
      </c>
      <c r="Q272" s="32">
        <f t="shared" si="55"/>
        <v>36</v>
      </c>
      <c r="R272" t="s">
        <v>217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f t="shared" si="56"/>
        <v>0</v>
      </c>
      <c r="Z272" t="str">
        <f t="shared" si="57"/>
        <v>0-15</v>
      </c>
      <c r="AA272" t="str">
        <f>VLOOKUP(B272,[1]ethan!$A$2:$D$152,4)</f>
        <v>holiday</v>
      </c>
      <c r="AB272" s="35">
        <f t="shared" si="52"/>
        <v>0</v>
      </c>
      <c r="AC272" s="32">
        <v>0</v>
      </c>
      <c r="AD272" s="32">
        <v>0</v>
      </c>
      <c r="AG272">
        <v>11</v>
      </c>
    </row>
    <row r="273" spans="1:33" x14ac:dyDescent="0.25">
      <c r="A273" s="14">
        <f t="shared" si="10"/>
        <v>41750</v>
      </c>
      <c r="B273" s="3">
        <v>41750</v>
      </c>
      <c r="C273" s="24">
        <v>0.70833333333333337</v>
      </c>
      <c r="D273" s="24">
        <v>0.72916666666666663</v>
      </c>
      <c r="E273" s="25">
        <f t="shared" si="11"/>
        <v>2.0833333333333259E-2</v>
      </c>
      <c r="F273">
        <v>37</v>
      </c>
      <c r="G273">
        <v>9</v>
      </c>
      <c r="H273" t="s">
        <v>163</v>
      </c>
      <c r="I273">
        <v>3</v>
      </c>
      <c r="J273">
        <f t="shared" si="50"/>
        <v>3</v>
      </c>
      <c r="K273" t="str">
        <f t="shared" si="51"/>
        <v>major</v>
      </c>
      <c r="L273">
        <f t="shared" si="53"/>
        <v>1</v>
      </c>
      <c r="M273" s="24">
        <v>0.71388888888888891</v>
      </c>
      <c r="N273" s="24">
        <f t="shared" si="54"/>
        <v>0.74583333333333335</v>
      </c>
      <c r="O273" s="39" t="str">
        <f t="shared" si="49"/>
        <v>0:46</v>
      </c>
      <c r="P273" s="31">
        <v>38.1</v>
      </c>
      <c r="Q273" s="32">
        <f t="shared" si="55"/>
        <v>38</v>
      </c>
      <c r="R273" t="s">
        <v>218</v>
      </c>
      <c r="S273" s="35">
        <v>0</v>
      </c>
      <c r="T273" s="35">
        <v>1</v>
      </c>
      <c r="U273" s="35">
        <v>1</v>
      </c>
      <c r="V273" s="35">
        <v>1</v>
      </c>
      <c r="W273" s="35">
        <v>1</v>
      </c>
      <c r="X273" s="35">
        <v>0</v>
      </c>
      <c r="Y273" s="35">
        <f t="shared" si="56"/>
        <v>4</v>
      </c>
      <c r="Z273" t="str">
        <f t="shared" si="57"/>
        <v>45-75</v>
      </c>
      <c r="AA273" t="str">
        <f>VLOOKUP(B273,[1]ethan!$A$2:$D$152,4)</f>
        <v>holiday</v>
      </c>
      <c r="AB273" s="35">
        <f t="shared" si="52"/>
        <v>184</v>
      </c>
      <c r="AC273" s="35">
        <v>0</v>
      </c>
      <c r="AD273" s="35">
        <v>0</v>
      </c>
      <c r="AG273">
        <v>46</v>
      </c>
    </row>
    <row r="274" spans="1:33" x14ac:dyDescent="0.25">
      <c r="A274" s="14"/>
      <c r="B274" s="3">
        <v>41750</v>
      </c>
      <c r="C274" s="24"/>
      <c r="D274" s="24"/>
      <c r="E274" s="25"/>
      <c r="J274">
        <f t="shared" si="50"/>
        <v>3</v>
      </c>
      <c r="K274" t="str">
        <f t="shared" si="51"/>
        <v>major</v>
      </c>
      <c r="L274">
        <f t="shared" si="53"/>
        <v>1</v>
      </c>
      <c r="M274" s="24">
        <v>0.80069444444444438</v>
      </c>
      <c r="N274" s="24">
        <f t="shared" si="54"/>
        <v>0.83680555555555547</v>
      </c>
      <c r="O274" s="39" t="str">
        <f t="shared" si="49"/>
        <v>0:52</v>
      </c>
      <c r="P274" s="31">
        <v>36.299999999999997</v>
      </c>
      <c r="Q274" s="32">
        <f t="shared" si="55"/>
        <v>36</v>
      </c>
      <c r="R274" t="s">
        <v>218</v>
      </c>
      <c r="S274" s="35">
        <v>0</v>
      </c>
      <c r="T274" s="35">
        <v>1</v>
      </c>
      <c r="U274" s="35">
        <v>1</v>
      </c>
      <c r="V274" s="35">
        <v>1</v>
      </c>
      <c r="W274" s="35">
        <v>1</v>
      </c>
      <c r="X274" s="35">
        <v>0</v>
      </c>
      <c r="Y274" s="35">
        <f t="shared" si="56"/>
        <v>4</v>
      </c>
      <c r="Z274" t="str">
        <f t="shared" si="57"/>
        <v>45-75</v>
      </c>
      <c r="AA274" t="str">
        <f>VLOOKUP(B274,[1]ethan!$A$2:$D$152,4)</f>
        <v>holiday</v>
      </c>
      <c r="AB274" s="35">
        <f t="shared" si="52"/>
        <v>208</v>
      </c>
      <c r="AC274" s="32">
        <v>0</v>
      </c>
      <c r="AD274" s="32">
        <v>0</v>
      </c>
      <c r="AG274">
        <v>52</v>
      </c>
    </row>
    <row r="275" spans="1:33" x14ac:dyDescent="0.25">
      <c r="A275" s="14"/>
      <c r="B275" s="3">
        <v>41750</v>
      </c>
      <c r="C275" s="24"/>
      <c r="D275" s="24"/>
      <c r="E275" s="25"/>
      <c r="J275">
        <f t="shared" si="50"/>
        <v>2</v>
      </c>
      <c r="K275" t="str">
        <f t="shared" si="51"/>
        <v>medium</v>
      </c>
      <c r="L275">
        <f t="shared" si="53"/>
        <v>1</v>
      </c>
      <c r="M275" s="24">
        <v>0.33124999999999999</v>
      </c>
      <c r="N275" s="24">
        <f t="shared" si="54"/>
        <v>0.38124999999999998</v>
      </c>
      <c r="O275" s="39" t="str">
        <f t="shared" si="49"/>
        <v>1:12</v>
      </c>
      <c r="P275" s="31">
        <v>43.5</v>
      </c>
      <c r="Q275" s="32">
        <f t="shared" si="55"/>
        <v>43</v>
      </c>
      <c r="R275" t="s">
        <v>17</v>
      </c>
      <c r="S275" s="35">
        <v>0</v>
      </c>
      <c r="T275" s="35">
        <v>0</v>
      </c>
      <c r="U275" s="35">
        <v>0</v>
      </c>
      <c r="V275" s="35">
        <v>0</v>
      </c>
      <c r="W275" s="35">
        <v>1</v>
      </c>
      <c r="X275" s="35">
        <v>0</v>
      </c>
      <c r="Y275" s="35">
        <f t="shared" si="56"/>
        <v>1</v>
      </c>
      <c r="Z275" t="str">
        <f t="shared" si="57"/>
        <v>45-75</v>
      </c>
      <c r="AA275" t="str">
        <f>VLOOKUP(B275,[1]ethan!$A$2:$D$152,4)</f>
        <v>holiday</v>
      </c>
      <c r="AB275" s="35">
        <f t="shared" si="52"/>
        <v>72</v>
      </c>
      <c r="AC275" s="35">
        <v>0</v>
      </c>
      <c r="AD275" s="35">
        <v>0</v>
      </c>
      <c r="AG275">
        <v>72</v>
      </c>
    </row>
    <row r="276" spans="1:33" x14ac:dyDescent="0.25">
      <c r="A276" s="14">
        <f t="shared" ref="A276" si="58">B276</f>
        <v>41751</v>
      </c>
      <c r="B276" s="3">
        <v>41751</v>
      </c>
      <c r="C276" s="24"/>
      <c r="D276" s="24"/>
      <c r="E276" s="25"/>
      <c r="J276">
        <f t="shared" si="50"/>
        <v>2</v>
      </c>
      <c r="K276" t="str">
        <f t="shared" si="51"/>
        <v>medium</v>
      </c>
      <c r="L276">
        <f t="shared" si="53"/>
        <v>1</v>
      </c>
      <c r="M276" s="24">
        <v>0.36319444444444443</v>
      </c>
      <c r="N276" s="24">
        <f t="shared" si="54"/>
        <v>0.38055555555555554</v>
      </c>
      <c r="O276" s="39" t="str">
        <f t="shared" si="49"/>
        <v>0:25</v>
      </c>
      <c r="P276" s="31">
        <v>40.9</v>
      </c>
      <c r="Q276" s="32">
        <f t="shared" si="55"/>
        <v>40</v>
      </c>
      <c r="R276" t="s">
        <v>30</v>
      </c>
      <c r="S276" s="35">
        <v>0</v>
      </c>
      <c r="T276" s="35">
        <v>0</v>
      </c>
      <c r="U276" s="35">
        <v>0</v>
      </c>
      <c r="V276" s="35">
        <v>1</v>
      </c>
      <c r="W276" s="35">
        <v>0</v>
      </c>
      <c r="X276" s="35">
        <v>0</v>
      </c>
      <c r="Y276" s="35">
        <f t="shared" si="56"/>
        <v>1</v>
      </c>
      <c r="Z276" t="str">
        <f t="shared" si="57"/>
        <v>15-45</v>
      </c>
      <c r="AA276" t="str">
        <f>VLOOKUP(B276,[1]ethan!$A$2:$D$152,4)</f>
        <v>regular</v>
      </c>
      <c r="AB276" s="35">
        <f t="shared" si="52"/>
        <v>25</v>
      </c>
      <c r="AC276" s="32">
        <v>0</v>
      </c>
      <c r="AD276" s="32">
        <v>0</v>
      </c>
      <c r="AG276">
        <v>25</v>
      </c>
    </row>
    <row r="277" spans="1:33" x14ac:dyDescent="0.25">
      <c r="A277" s="14"/>
      <c r="B277" s="3">
        <v>41751</v>
      </c>
      <c r="C277" s="24"/>
      <c r="D277" s="24"/>
      <c r="E277" s="25"/>
      <c r="J277">
        <f t="shared" si="50"/>
        <v>2</v>
      </c>
      <c r="K277" t="str">
        <f t="shared" si="51"/>
        <v>medium</v>
      </c>
      <c r="L277">
        <f t="shared" si="53"/>
        <v>1</v>
      </c>
      <c r="M277" s="24">
        <v>0.7631944444444444</v>
      </c>
      <c r="N277" s="24">
        <f t="shared" si="54"/>
        <v>0.77847222222222212</v>
      </c>
      <c r="O277" s="39" t="str">
        <f t="shared" si="49"/>
        <v>0:22</v>
      </c>
      <c r="P277" s="31">
        <v>39.200000000000003</v>
      </c>
      <c r="Q277" s="32">
        <f t="shared" si="55"/>
        <v>39</v>
      </c>
      <c r="R277" t="s">
        <v>30</v>
      </c>
      <c r="S277" s="35">
        <v>0</v>
      </c>
      <c r="T277" s="35">
        <v>0</v>
      </c>
      <c r="U277" s="35">
        <v>0</v>
      </c>
      <c r="V277" s="35">
        <v>1</v>
      </c>
      <c r="W277" s="35">
        <v>0</v>
      </c>
      <c r="X277" s="35">
        <v>0</v>
      </c>
      <c r="Y277" s="35">
        <f t="shared" si="56"/>
        <v>1</v>
      </c>
      <c r="Z277" t="str">
        <f t="shared" si="57"/>
        <v>15-45</v>
      </c>
      <c r="AA277" t="str">
        <f>VLOOKUP(B277,[1]ethan!$A$2:$D$152,4)</f>
        <v>regular</v>
      </c>
      <c r="AB277" s="35">
        <f t="shared" si="52"/>
        <v>22</v>
      </c>
      <c r="AC277" s="35">
        <v>0</v>
      </c>
      <c r="AD277" s="35">
        <v>0</v>
      </c>
      <c r="AG277">
        <v>22</v>
      </c>
    </row>
    <row r="278" spans="1:33" x14ac:dyDescent="0.25">
      <c r="A278" s="14">
        <f t="shared" ref="A278" si="59">B278</f>
        <v>41752</v>
      </c>
      <c r="B278" s="3">
        <v>41752</v>
      </c>
      <c r="C278" s="24"/>
      <c r="D278" s="24"/>
      <c r="E278" s="25"/>
      <c r="J278">
        <f t="shared" si="50"/>
        <v>2</v>
      </c>
      <c r="K278" t="str">
        <f t="shared" si="51"/>
        <v>medium</v>
      </c>
      <c r="L278">
        <f t="shared" si="53"/>
        <v>1</v>
      </c>
      <c r="M278" s="24">
        <v>0.66111111111111109</v>
      </c>
      <c r="N278" s="24">
        <f t="shared" si="54"/>
        <v>0.67847222222222225</v>
      </c>
      <c r="O278" s="39" t="str">
        <f t="shared" si="49"/>
        <v>0:25</v>
      </c>
      <c r="P278" s="31">
        <v>39.200000000000003</v>
      </c>
      <c r="Q278" s="32">
        <f t="shared" si="55"/>
        <v>39</v>
      </c>
      <c r="R278" t="s">
        <v>32</v>
      </c>
      <c r="S278" s="35">
        <v>1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f t="shared" si="56"/>
        <v>1</v>
      </c>
      <c r="Z278" t="str">
        <f t="shared" si="57"/>
        <v>15-45</v>
      </c>
      <c r="AA278" t="str">
        <f>VLOOKUP(B278,[1]ethan!$A$2:$D$152,4)</f>
        <v>incident</v>
      </c>
      <c r="AB278" s="35">
        <f t="shared" si="52"/>
        <v>25</v>
      </c>
      <c r="AC278" s="32">
        <v>0</v>
      </c>
      <c r="AD278" s="32">
        <v>0</v>
      </c>
      <c r="AG278">
        <v>25</v>
      </c>
    </row>
    <row r="279" spans="1:33" x14ac:dyDescent="0.25">
      <c r="A279" s="14"/>
      <c r="B279" s="3">
        <v>41752</v>
      </c>
      <c r="C279" s="24"/>
      <c r="D279" s="24"/>
      <c r="E279" s="25"/>
      <c r="J279">
        <f t="shared" si="50"/>
        <v>2</v>
      </c>
      <c r="K279" t="str">
        <f t="shared" si="51"/>
        <v>medium</v>
      </c>
      <c r="L279">
        <f t="shared" si="53"/>
        <v>1</v>
      </c>
      <c r="M279" s="24">
        <v>0.67847222222222225</v>
      </c>
      <c r="N279" s="24">
        <f t="shared" si="54"/>
        <v>0.70000000000000007</v>
      </c>
      <c r="O279" s="39" t="str">
        <f t="shared" si="49"/>
        <v>0:31</v>
      </c>
      <c r="P279" s="31">
        <v>39.9</v>
      </c>
      <c r="Q279" s="32">
        <f t="shared" si="55"/>
        <v>39</v>
      </c>
      <c r="R279" t="s">
        <v>32</v>
      </c>
      <c r="S279" s="35">
        <v>1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f t="shared" si="56"/>
        <v>1</v>
      </c>
      <c r="Z279" t="str">
        <f t="shared" si="57"/>
        <v>15-45</v>
      </c>
      <c r="AA279" t="str">
        <f>VLOOKUP(B279,[1]ethan!$A$2:$D$152,4)</f>
        <v>incident</v>
      </c>
      <c r="AB279" s="35">
        <f t="shared" si="52"/>
        <v>31</v>
      </c>
      <c r="AC279" s="35">
        <v>0</v>
      </c>
      <c r="AD279" s="35">
        <v>0</v>
      </c>
      <c r="AG279">
        <v>31</v>
      </c>
    </row>
    <row r="280" spans="1:33" x14ac:dyDescent="0.25">
      <c r="A280" s="14"/>
      <c r="B280" s="3">
        <v>41752</v>
      </c>
      <c r="C280" s="24"/>
      <c r="D280" s="24"/>
      <c r="E280" s="25"/>
      <c r="J280">
        <f t="shared" si="50"/>
        <v>2</v>
      </c>
      <c r="K280" t="str">
        <f t="shared" si="51"/>
        <v>medium</v>
      </c>
      <c r="L280">
        <f t="shared" si="53"/>
        <v>1</v>
      </c>
      <c r="M280" s="24">
        <v>0.57152777777777775</v>
      </c>
      <c r="N280" s="24">
        <f t="shared" si="54"/>
        <v>0.59027777777777779</v>
      </c>
      <c r="O280" s="39" t="str">
        <f t="shared" si="49"/>
        <v>0:27</v>
      </c>
      <c r="P280" s="31">
        <v>41.9</v>
      </c>
      <c r="Q280" s="32">
        <f t="shared" si="55"/>
        <v>41</v>
      </c>
      <c r="R280" t="s">
        <v>190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1</v>
      </c>
      <c r="Y280" s="35">
        <f t="shared" si="56"/>
        <v>1</v>
      </c>
      <c r="Z280" t="str">
        <f t="shared" si="57"/>
        <v>15-45</v>
      </c>
      <c r="AA280" t="str">
        <f>VLOOKUP(B280,[1]ethan!$A$2:$D$152,4)</f>
        <v>incident</v>
      </c>
      <c r="AB280" s="35">
        <f t="shared" si="52"/>
        <v>27</v>
      </c>
      <c r="AC280" s="32">
        <v>0</v>
      </c>
      <c r="AD280" s="32">
        <v>0</v>
      </c>
      <c r="AG280">
        <v>27</v>
      </c>
    </row>
    <row r="281" spans="1:33" x14ac:dyDescent="0.25">
      <c r="A281" s="14"/>
      <c r="B281" s="3">
        <v>41752</v>
      </c>
      <c r="C281" s="24"/>
      <c r="D281" s="24"/>
      <c r="E281" s="25"/>
      <c r="J281">
        <f t="shared" si="50"/>
        <v>2</v>
      </c>
      <c r="K281" t="str">
        <f t="shared" si="51"/>
        <v>medium</v>
      </c>
      <c r="L281">
        <f t="shared" si="53"/>
        <v>1</v>
      </c>
      <c r="M281" s="24">
        <v>0.77361111111111114</v>
      </c>
      <c r="N281" s="24">
        <f t="shared" si="54"/>
        <v>0.83888888888888891</v>
      </c>
      <c r="O281" s="39" t="str">
        <f t="shared" si="49"/>
        <v>1:34</v>
      </c>
      <c r="P281" s="31">
        <v>34.200000000000003</v>
      </c>
      <c r="Q281" s="32">
        <f t="shared" si="55"/>
        <v>34</v>
      </c>
      <c r="R281" t="s">
        <v>30</v>
      </c>
      <c r="S281" s="35">
        <v>0</v>
      </c>
      <c r="T281" s="35">
        <v>0</v>
      </c>
      <c r="U281" s="35">
        <v>0</v>
      </c>
      <c r="V281" s="35">
        <v>1</v>
      </c>
      <c r="W281" s="35">
        <v>0</v>
      </c>
      <c r="X281" s="35">
        <v>0</v>
      </c>
      <c r="Y281" s="35">
        <f t="shared" si="56"/>
        <v>1</v>
      </c>
      <c r="Z281" t="str">
        <f t="shared" si="57"/>
        <v>75+</v>
      </c>
      <c r="AA281" t="str">
        <f>VLOOKUP(B281,[1]ethan!$A$2:$D$152,4)</f>
        <v>incident</v>
      </c>
      <c r="AB281" s="35">
        <f t="shared" si="52"/>
        <v>94</v>
      </c>
      <c r="AC281" s="35">
        <v>0</v>
      </c>
      <c r="AD281" s="35">
        <v>0</v>
      </c>
      <c r="AG281">
        <v>94</v>
      </c>
    </row>
    <row r="282" spans="1:33" x14ac:dyDescent="0.25">
      <c r="A282" s="14">
        <f t="shared" si="10"/>
        <v>41753</v>
      </c>
      <c r="B282" s="3">
        <v>41753</v>
      </c>
      <c r="C282" s="24">
        <v>0.54166666666666663</v>
      </c>
      <c r="D282" s="24">
        <v>0.875</v>
      </c>
      <c r="E282" s="25">
        <f t="shared" si="11"/>
        <v>0.33333333333333337</v>
      </c>
      <c r="F282">
        <v>27</v>
      </c>
      <c r="G282">
        <v>5</v>
      </c>
      <c r="H282" t="s">
        <v>219</v>
      </c>
      <c r="I282">
        <v>3</v>
      </c>
      <c r="J282">
        <f t="shared" si="50"/>
        <v>4</v>
      </c>
      <c r="K282" t="str">
        <f t="shared" si="51"/>
        <v>major</v>
      </c>
      <c r="L282">
        <f t="shared" si="53"/>
        <v>1</v>
      </c>
      <c r="M282" s="24">
        <v>0.53819444444444442</v>
      </c>
      <c r="N282" s="24">
        <f t="shared" si="54"/>
        <v>1.0208333333333333</v>
      </c>
      <c r="O282" s="39" t="str">
        <f t="shared" si="49"/>
        <v>11:35</v>
      </c>
      <c r="P282" s="31">
        <v>27.4</v>
      </c>
      <c r="Q282" s="32">
        <f t="shared" si="55"/>
        <v>27</v>
      </c>
      <c r="R282" t="s">
        <v>220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5</v>
      </c>
      <c r="Z282" t="str">
        <f t="shared" si="57"/>
        <v>75+</v>
      </c>
      <c r="AA282" t="str">
        <f>VLOOKUP(B282,[1]ethan!$A$2:$D$152,4)</f>
        <v>incident</v>
      </c>
      <c r="AB282" s="35">
        <f t="shared" si="52"/>
        <v>3475</v>
      </c>
      <c r="AC282" s="32">
        <v>0</v>
      </c>
      <c r="AD282" s="32">
        <v>0</v>
      </c>
      <c r="AG282">
        <v>695</v>
      </c>
    </row>
    <row r="283" spans="1:33" x14ac:dyDescent="0.25">
      <c r="A283" s="14"/>
      <c r="B283" s="3">
        <v>41753</v>
      </c>
      <c r="C283" s="24"/>
      <c r="D283" s="24"/>
      <c r="E283" s="25"/>
      <c r="J283">
        <f t="shared" si="50"/>
        <v>2</v>
      </c>
      <c r="K283" t="str">
        <f t="shared" si="51"/>
        <v>medium</v>
      </c>
      <c r="L283">
        <f t="shared" si="53"/>
        <v>1</v>
      </c>
      <c r="M283" s="24">
        <v>0.58888888888888891</v>
      </c>
      <c r="N283" s="24">
        <f t="shared" si="54"/>
        <v>0.67708333333333337</v>
      </c>
      <c r="O283" s="39" t="str">
        <f t="shared" si="49"/>
        <v>2:07</v>
      </c>
      <c r="P283" s="31">
        <v>28.2</v>
      </c>
      <c r="Q283" s="32">
        <f t="shared" si="55"/>
        <v>28</v>
      </c>
      <c r="R283" t="s">
        <v>187</v>
      </c>
      <c r="S283" s="35">
        <v>0</v>
      </c>
      <c r="T283" s="35">
        <v>0</v>
      </c>
      <c r="U283" s="35">
        <v>1</v>
      </c>
      <c r="V283" s="35">
        <v>1</v>
      </c>
      <c r="W283" s="35">
        <v>0</v>
      </c>
      <c r="X283" s="35">
        <v>0</v>
      </c>
      <c r="Y283" s="35">
        <f t="shared" si="56"/>
        <v>2</v>
      </c>
      <c r="Z283" t="str">
        <f t="shared" si="57"/>
        <v>75+</v>
      </c>
      <c r="AA283" t="str">
        <f>VLOOKUP(B283,[1]ethan!$A$2:$D$152,4)</f>
        <v>incident</v>
      </c>
      <c r="AB283" s="35">
        <f t="shared" si="52"/>
        <v>254</v>
      </c>
      <c r="AC283" s="35">
        <v>0</v>
      </c>
      <c r="AD283" s="35">
        <v>0</v>
      </c>
      <c r="AG283">
        <v>127</v>
      </c>
    </row>
    <row r="284" spans="1:33" x14ac:dyDescent="0.25">
      <c r="A284" s="14"/>
      <c r="B284" s="3">
        <v>41753</v>
      </c>
      <c r="C284" s="24"/>
      <c r="D284" s="24"/>
      <c r="E284" s="25"/>
      <c r="J284">
        <f t="shared" si="50"/>
        <v>2</v>
      </c>
      <c r="K284" t="str">
        <f t="shared" si="51"/>
        <v>medium</v>
      </c>
      <c r="L284">
        <f t="shared" si="53"/>
        <v>1</v>
      </c>
      <c r="M284" s="24">
        <v>0.84375</v>
      </c>
      <c r="N284" s="24">
        <f t="shared" si="54"/>
        <v>0.85902777777777772</v>
      </c>
      <c r="O284" s="39" t="str">
        <f t="shared" si="49"/>
        <v>0:22</v>
      </c>
      <c r="P284" s="31">
        <v>26.6</v>
      </c>
      <c r="Q284" s="32">
        <f t="shared" si="55"/>
        <v>26</v>
      </c>
      <c r="R284" t="s">
        <v>177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2</v>
      </c>
      <c r="Y284" s="35">
        <f t="shared" si="56"/>
        <v>2</v>
      </c>
      <c r="Z284" t="str">
        <f t="shared" si="57"/>
        <v>15-45</v>
      </c>
      <c r="AA284" t="str">
        <f>VLOOKUP(B284,[1]ethan!$A$2:$D$152,4)</f>
        <v>incident</v>
      </c>
      <c r="AB284" s="35">
        <f t="shared" si="52"/>
        <v>44</v>
      </c>
      <c r="AC284" s="32">
        <v>0</v>
      </c>
      <c r="AD284" s="32">
        <v>0</v>
      </c>
      <c r="AG284">
        <v>22</v>
      </c>
    </row>
    <row r="285" spans="1:33" x14ac:dyDescent="0.25">
      <c r="A285" s="14">
        <f t="shared" ref="A285" si="60">B285</f>
        <v>41754</v>
      </c>
      <c r="B285" s="3">
        <v>41754</v>
      </c>
      <c r="C285" s="24"/>
      <c r="D285" s="24"/>
      <c r="E285" s="25"/>
      <c r="J285">
        <f t="shared" si="50"/>
        <v>2</v>
      </c>
      <c r="K285" t="str">
        <f t="shared" si="51"/>
        <v>medium</v>
      </c>
      <c r="L285">
        <f t="shared" si="53"/>
        <v>1</v>
      </c>
      <c r="M285" s="24">
        <v>0.74861111111111101</v>
      </c>
      <c r="N285" s="24">
        <f t="shared" si="54"/>
        <v>0.79999999999999993</v>
      </c>
      <c r="O285" s="39" t="str">
        <f t="shared" si="49"/>
        <v>1:14</v>
      </c>
      <c r="P285" s="31">
        <v>11.1</v>
      </c>
      <c r="Q285" s="32">
        <f t="shared" si="55"/>
        <v>11</v>
      </c>
      <c r="R285" t="s">
        <v>187</v>
      </c>
      <c r="S285" s="35">
        <v>0</v>
      </c>
      <c r="T285" s="35">
        <v>0</v>
      </c>
      <c r="U285" s="35">
        <v>1</v>
      </c>
      <c r="V285" s="35">
        <v>1</v>
      </c>
      <c r="W285" s="35">
        <v>0</v>
      </c>
      <c r="X285" s="35">
        <v>0</v>
      </c>
      <c r="Y285" s="35">
        <f t="shared" si="56"/>
        <v>2</v>
      </c>
      <c r="Z285" t="str">
        <f t="shared" si="57"/>
        <v>45-75</v>
      </c>
      <c r="AA285" t="str">
        <f>VLOOKUP(B285,[1]ethan!$A$2:$D$152,4)</f>
        <v>regular</v>
      </c>
      <c r="AB285" s="35">
        <f t="shared" si="52"/>
        <v>148</v>
      </c>
      <c r="AC285" s="35">
        <v>0</v>
      </c>
      <c r="AD285" s="35">
        <v>0</v>
      </c>
      <c r="AG285">
        <v>74</v>
      </c>
    </row>
    <row r="286" spans="1:33" x14ac:dyDescent="0.25">
      <c r="A286" s="14"/>
      <c r="B286" s="3">
        <v>41754</v>
      </c>
      <c r="C286" s="24"/>
      <c r="D286" s="24"/>
      <c r="E286" s="25"/>
      <c r="J286">
        <f t="shared" si="50"/>
        <v>2</v>
      </c>
      <c r="K286" t="str">
        <f t="shared" si="51"/>
        <v>medium</v>
      </c>
      <c r="L286">
        <f t="shared" si="53"/>
        <v>1</v>
      </c>
      <c r="M286" s="24">
        <v>0.47361111111111115</v>
      </c>
      <c r="N286" s="24">
        <f t="shared" si="54"/>
        <v>0.50555555555555565</v>
      </c>
      <c r="O286" s="39" t="str">
        <f t="shared" si="49"/>
        <v>0:46</v>
      </c>
      <c r="P286" s="31">
        <v>49.8</v>
      </c>
      <c r="Q286" s="32">
        <f t="shared" si="55"/>
        <v>49</v>
      </c>
      <c r="R286" t="s">
        <v>129</v>
      </c>
      <c r="S286" s="35">
        <v>0</v>
      </c>
      <c r="T286" s="35">
        <v>0</v>
      </c>
      <c r="U286" s="35">
        <v>1</v>
      </c>
      <c r="V286" s="35">
        <v>0</v>
      </c>
      <c r="W286" s="35">
        <v>0</v>
      </c>
      <c r="X286" s="35">
        <v>0</v>
      </c>
      <c r="Y286" s="35">
        <f t="shared" si="56"/>
        <v>1</v>
      </c>
      <c r="Z286" t="str">
        <f t="shared" si="57"/>
        <v>45-75</v>
      </c>
      <c r="AA286" t="str">
        <f>VLOOKUP(B286,[1]ethan!$A$2:$D$152,4)</f>
        <v>regular</v>
      </c>
      <c r="AB286" s="35">
        <f t="shared" si="52"/>
        <v>46</v>
      </c>
      <c r="AC286" s="32">
        <v>0</v>
      </c>
      <c r="AD286" s="32">
        <v>0</v>
      </c>
      <c r="AG286">
        <v>46</v>
      </c>
    </row>
    <row r="287" spans="1:33" x14ac:dyDescent="0.25">
      <c r="A287" s="14"/>
      <c r="B287" s="3">
        <v>41754</v>
      </c>
      <c r="C287" s="24"/>
      <c r="D287" s="24"/>
      <c r="E287" s="25"/>
      <c r="J287">
        <f t="shared" si="50"/>
        <v>2</v>
      </c>
      <c r="K287" t="str">
        <f t="shared" si="51"/>
        <v>medium</v>
      </c>
      <c r="L287">
        <f t="shared" si="53"/>
        <v>1</v>
      </c>
      <c r="M287" s="24">
        <v>0.76250000000000007</v>
      </c>
      <c r="N287" s="24">
        <f t="shared" si="54"/>
        <v>0.77430555555555558</v>
      </c>
      <c r="O287" s="39" t="str">
        <f t="shared" si="49"/>
        <v>0:17</v>
      </c>
      <c r="P287" s="31">
        <v>14.2</v>
      </c>
      <c r="Q287" s="32">
        <f t="shared" si="55"/>
        <v>14</v>
      </c>
      <c r="R287" t="s">
        <v>30</v>
      </c>
      <c r="S287" s="35">
        <v>0</v>
      </c>
      <c r="T287" s="35">
        <v>0</v>
      </c>
      <c r="U287" s="35">
        <v>0</v>
      </c>
      <c r="V287" s="35">
        <v>1</v>
      </c>
      <c r="W287" s="35">
        <v>0</v>
      </c>
      <c r="X287" s="35">
        <v>0</v>
      </c>
      <c r="Y287" s="35">
        <f t="shared" si="56"/>
        <v>1</v>
      </c>
      <c r="Z287" t="str">
        <f t="shared" si="57"/>
        <v>15-45</v>
      </c>
      <c r="AA287" t="str">
        <f>VLOOKUP(B287,[1]ethan!$A$2:$D$152,4)</f>
        <v>regular</v>
      </c>
      <c r="AB287" s="35">
        <f t="shared" si="52"/>
        <v>17</v>
      </c>
      <c r="AC287" s="35">
        <v>0</v>
      </c>
      <c r="AD287" s="35">
        <v>0</v>
      </c>
      <c r="AG287">
        <v>17</v>
      </c>
    </row>
    <row r="288" spans="1:33" x14ac:dyDescent="0.25">
      <c r="A288" s="14"/>
      <c r="B288" s="3">
        <v>41754</v>
      </c>
      <c r="C288" s="24"/>
      <c r="D288" s="24"/>
      <c r="E288" s="25"/>
      <c r="J288">
        <f t="shared" si="50"/>
        <v>3</v>
      </c>
      <c r="K288" t="str">
        <f t="shared" si="51"/>
        <v>major</v>
      </c>
      <c r="L288">
        <f t="shared" si="53"/>
        <v>1</v>
      </c>
      <c r="M288" s="24">
        <v>0.76666666666666661</v>
      </c>
      <c r="N288" s="24">
        <f t="shared" si="54"/>
        <v>0.79166666666666663</v>
      </c>
      <c r="O288" s="39" t="str">
        <f t="shared" si="49"/>
        <v>0:36</v>
      </c>
      <c r="P288" s="31">
        <v>44</v>
      </c>
      <c r="Q288" s="32">
        <f t="shared" si="55"/>
        <v>44</v>
      </c>
      <c r="R288" t="s">
        <v>221</v>
      </c>
      <c r="S288" s="35">
        <v>1</v>
      </c>
      <c r="T288" s="35">
        <v>1</v>
      </c>
      <c r="U288" s="35">
        <v>1</v>
      </c>
      <c r="V288" s="35">
        <v>1</v>
      </c>
      <c r="W288" s="35">
        <v>0</v>
      </c>
      <c r="X288" s="35">
        <v>0</v>
      </c>
      <c r="Y288" s="35">
        <f t="shared" si="56"/>
        <v>4</v>
      </c>
      <c r="Z288" t="str">
        <f t="shared" si="57"/>
        <v>15-45</v>
      </c>
      <c r="AA288" t="str">
        <f>VLOOKUP(B288,[1]ethan!$A$2:$D$152,4)</f>
        <v>regular</v>
      </c>
      <c r="AB288" s="35">
        <f t="shared" si="52"/>
        <v>144</v>
      </c>
      <c r="AC288" s="32">
        <v>0</v>
      </c>
      <c r="AD288" s="32">
        <v>0</v>
      </c>
      <c r="AG288">
        <v>36</v>
      </c>
    </row>
    <row r="289" spans="1:33" x14ac:dyDescent="0.25">
      <c r="A289" s="14"/>
      <c r="B289" s="3">
        <v>41754</v>
      </c>
      <c r="C289" s="24"/>
      <c r="D289" s="24"/>
      <c r="E289" s="25"/>
      <c r="J289">
        <f t="shared" si="50"/>
        <v>2</v>
      </c>
      <c r="K289" t="str">
        <f t="shared" si="51"/>
        <v>medium</v>
      </c>
      <c r="L289">
        <f t="shared" si="53"/>
        <v>1</v>
      </c>
      <c r="M289" s="24">
        <v>0.55486111111111114</v>
      </c>
      <c r="N289" s="24">
        <f t="shared" si="54"/>
        <v>0.57361111111111118</v>
      </c>
      <c r="O289" s="39" t="str">
        <f t="shared" si="49"/>
        <v>0:27</v>
      </c>
      <c r="P289" s="31">
        <v>44</v>
      </c>
      <c r="Q289" s="32">
        <f t="shared" si="55"/>
        <v>44</v>
      </c>
      <c r="R289" t="s">
        <v>17</v>
      </c>
      <c r="S289" s="35">
        <v>0</v>
      </c>
      <c r="T289" s="35">
        <v>0</v>
      </c>
      <c r="U289" s="35">
        <v>0</v>
      </c>
      <c r="V289" s="35">
        <v>0</v>
      </c>
      <c r="W289" s="35">
        <v>1</v>
      </c>
      <c r="X289" s="35">
        <v>0</v>
      </c>
      <c r="Y289" s="35">
        <f t="shared" si="56"/>
        <v>1</v>
      </c>
      <c r="Z289" t="str">
        <f t="shared" si="57"/>
        <v>15-45</v>
      </c>
      <c r="AA289" t="str">
        <f>VLOOKUP(B289,[1]ethan!$A$2:$D$152,4)</f>
        <v>regular</v>
      </c>
      <c r="AB289" s="35">
        <f t="shared" si="52"/>
        <v>27</v>
      </c>
      <c r="AC289" s="35">
        <v>0</v>
      </c>
      <c r="AD289" s="35">
        <v>0</v>
      </c>
      <c r="AG289">
        <v>27</v>
      </c>
    </row>
    <row r="290" spans="1:33" x14ac:dyDescent="0.25">
      <c r="A290" s="14"/>
      <c r="B290" s="3">
        <v>41754</v>
      </c>
      <c r="C290" s="24"/>
      <c r="D290" s="24"/>
      <c r="E290" s="25"/>
      <c r="J290">
        <f t="shared" si="50"/>
        <v>2</v>
      </c>
      <c r="K290" t="str">
        <f t="shared" si="51"/>
        <v>medium</v>
      </c>
      <c r="L290">
        <f t="shared" si="53"/>
        <v>1</v>
      </c>
      <c r="M290" s="24">
        <v>0.87222222222222223</v>
      </c>
      <c r="N290" s="24">
        <f t="shared" si="54"/>
        <v>0.89722222222222225</v>
      </c>
      <c r="O290" s="39" t="str">
        <f t="shared" si="49"/>
        <v>0:36</v>
      </c>
      <c r="P290" s="31">
        <v>39.9</v>
      </c>
      <c r="Q290" s="32">
        <f t="shared" si="55"/>
        <v>39</v>
      </c>
      <c r="R290" t="s">
        <v>17</v>
      </c>
      <c r="S290" s="35">
        <v>0</v>
      </c>
      <c r="T290" s="35">
        <v>0</v>
      </c>
      <c r="U290" s="35">
        <v>0</v>
      </c>
      <c r="V290" s="35">
        <v>0</v>
      </c>
      <c r="W290" s="35">
        <v>1</v>
      </c>
      <c r="X290" s="35">
        <v>0</v>
      </c>
      <c r="Y290" s="35">
        <f t="shared" si="56"/>
        <v>1</v>
      </c>
      <c r="Z290" t="str">
        <f t="shared" si="57"/>
        <v>15-45</v>
      </c>
      <c r="AA290" t="str">
        <f>VLOOKUP(B290,[1]ethan!$A$2:$D$152,4)</f>
        <v>regular</v>
      </c>
      <c r="AB290" s="35">
        <f t="shared" si="52"/>
        <v>36</v>
      </c>
      <c r="AC290" s="32">
        <v>0</v>
      </c>
      <c r="AD290" s="32">
        <v>0</v>
      </c>
      <c r="AG290">
        <v>36</v>
      </c>
    </row>
    <row r="291" spans="1:33" x14ac:dyDescent="0.25">
      <c r="A291" s="14" t="s">
        <v>137</v>
      </c>
      <c r="B291" s="3">
        <v>41757</v>
      </c>
      <c r="C291" s="24"/>
      <c r="D291" s="24"/>
      <c r="E291" s="25"/>
      <c r="J291">
        <f t="shared" si="50"/>
        <v>1</v>
      </c>
      <c r="K291" t="str">
        <f t="shared" si="51"/>
        <v>minor</v>
      </c>
      <c r="L291">
        <f t="shared" si="53"/>
        <v>1</v>
      </c>
      <c r="M291" s="24">
        <v>0.51388888888888895</v>
      </c>
      <c r="N291" s="24">
        <f t="shared" si="54"/>
        <v>0.53055555555555567</v>
      </c>
      <c r="O291" s="39" t="str">
        <f t="shared" si="49"/>
        <v>0:24</v>
      </c>
      <c r="P291" s="31">
        <v>45.8</v>
      </c>
      <c r="Q291" s="32">
        <f t="shared" si="55"/>
        <v>45</v>
      </c>
      <c r="R291" s="41" t="s">
        <v>222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f t="shared" si="56"/>
        <v>0</v>
      </c>
      <c r="Z291" t="str">
        <f t="shared" si="57"/>
        <v>15-45</v>
      </c>
      <c r="AA291" t="str">
        <f>VLOOKUP(B291,[1]ethan!$A$2:$D$152,4)</f>
        <v>regular</v>
      </c>
      <c r="AB291" s="35">
        <f t="shared" si="52"/>
        <v>0</v>
      </c>
      <c r="AC291" s="35">
        <v>0</v>
      </c>
      <c r="AD291" s="35">
        <v>0</v>
      </c>
      <c r="AG291">
        <v>24</v>
      </c>
    </row>
    <row r="292" spans="1:33" x14ac:dyDescent="0.25">
      <c r="A292" s="14"/>
      <c r="B292" s="3">
        <v>41757</v>
      </c>
      <c r="C292" s="24"/>
      <c r="D292" s="24"/>
      <c r="E292" s="25"/>
      <c r="J292">
        <f t="shared" si="50"/>
        <v>2</v>
      </c>
      <c r="K292" t="str">
        <f t="shared" si="51"/>
        <v>medium</v>
      </c>
      <c r="L292">
        <f t="shared" si="53"/>
        <v>1</v>
      </c>
      <c r="M292" s="24">
        <v>0.59236111111111112</v>
      </c>
      <c r="N292" s="24">
        <f t="shared" si="54"/>
        <v>0.61319444444444449</v>
      </c>
      <c r="O292" s="39" t="str">
        <f t="shared" si="49"/>
        <v>0:30</v>
      </c>
      <c r="P292" s="31">
        <v>1.9</v>
      </c>
      <c r="Q292" s="32">
        <f t="shared" si="55"/>
        <v>1</v>
      </c>
      <c r="R292" t="s">
        <v>14</v>
      </c>
      <c r="S292" s="35">
        <v>0</v>
      </c>
      <c r="T292" s="35">
        <v>1</v>
      </c>
      <c r="U292" s="35">
        <v>0</v>
      </c>
      <c r="V292" s="35">
        <v>0</v>
      </c>
      <c r="W292" s="35">
        <v>0</v>
      </c>
      <c r="X292" s="35">
        <v>0</v>
      </c>
      <c r="Y292" s="35">
        <f t="shared" si="56"/>
        <v>1</v>
      </c>
      <c r="Z292" t="str">
        <f t="shared" si="57"/>
        <v>15-45</v>
      </c>
      <c r="AA292" t="str">
        <f>VLOOKUP(B292,[1]ethan!$A$2:$D$152,4)</f>
        <v>regular</v>
      </c>
      <c r="AB292" s="35">
        <f t="shared" si="52"/>
        <v>30</v>
      </c>
      <c r="AC292" s="32">
        <v>0</v>
      </c>
      <c r="AD292" s="32">
        <v>0</v>
      </c>
      <c r="AG292">
        <v>30</v>
      </c>
    </row>
    <row r="293" spans="1:33" x14ac:dyDescent="0.25">
      <c r="A293" s="14">
        <f t="shared" si="10"/>
        <v>41758</v>
      </c>
      <c r="B293" s="3">
        <v>41758</v>
      </c>
      <c r="C293" s="24">
        <v>0.77083333333333337</v>
      </c>
      <c r="D293" s="24">
        <v>0.79166666666666663</v>
      </c>
      <c r="E293" s="25">
        <f t="shared" si="11"/>
        <v>2.0833333333333259E-2</v>
      </c>
      <c r="F293">
        <v>38</v>
      </c>
      <c r="G293">
        <v>3</v>
      </c>
      <c r="H293" t="s">
        <v>46</v>
      </c>
      <c r="I293">
        <v>1</v>
      </c>
      <c r="J293">
        <f t="shared" si="50"/>
        <v>2</v>
      </c>
      <c r="K293" t="str">
        <f t="shared" si="51"/>
        <v>minor</v>
      </c>
      <c r="L293">
        <f t="shared" si="53"/>
        <v>1</v>
      </c>
      <c r="M293" s="24">
        <v>0.76597222222222217</v>
      </c>
      <c r="N293" s="24">
        <f t="shared" si="54"/>
        <v>0.78888888888888886</v>
      </c>
      <c r="O293" s="39" t="str">
        <f t="shared" si="49"/>
        <v>0:33</v>
      </c>
      <c r="P293" s="31">
        <v>41.9</v>
      </c>
      <c r="Q293" s="32">
        <f t="shared" si="55"/>
        <v>41</v>
      </c>
      <c r="R293" t="s">
        <v>32</v>
      </c>
      <c r="S293" s="35">
        <v>1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f t="shared" si="56"/>
        <v>1</v>
      </c>
      <c r="Z293" t="str">
        <f t="shared" si="57"/>
        <v>15-45</v>
      </c>
      <c r="AA293" t="str">
        <f>VLOOKUP(B293,[1]ethan!$A$2:$D$152,4)</f>
        <v>regular</v>
      </c>
      <c r="AB293" s="35">
        <f t="shared" si="52"/>
        <v>33</v>
      </c>
      <c r="AC293" s="35">
        <v>0</v>
      </c>
      <c r="AD293" s="35">
        <v>0</v>
      </c>
      <c r="AG293">
        <v>33</v>
      </c>
    </row>
    <row r="294" spans="1:33" x14ac:dyDescent="0.25">
      <c r="A294" s="14">
        <f t="shared" si="10"/>
        <v>41758</v>
      </c>
      <c r="B294" s="3">
        <v>41758</v>
      </c>
      <c r="C294" s="24">
        <v>0.70833333333333337</v>
      </c>
      <c r="D294" s="24">
        <v>0.72916666666666663</v>
      </c>
      <c r="E294" s="25">
        <f t="shared" si="11"/>
        <v>2.0833333333333259E-2</v>
      </c>
      <c r="F294">
        <v>45</v>
      </c>
      <c r="G294">
        <v>15</v>
      </c>
      <c r="H294" t="s">
        <v>105</v>
      </c>
      <c r="I294">
        <v>2</v>
      </c>
      <c r="J294">
        <f t="shared" si="50"/>
        <v>2</v>
      </c>
      <c r="K294" t="str">
        <f t="shared" si="51"/>
        <v>medium</v>
      </c>
      <c r="L294">
        <f t="shared" si="53"/>
        <v>1</v>
      </c>
      <c r="M294" s="24">
        <v>0.70000000000000007</v>
      </c>
      <c r="N294" s="24">
        <f t="shared" si="54"/>
        <v>0.73263888888888895</v>
      </c>
      <c r="O294" s="39" t="str">
        <f t="shared" si="49"/>
        <v>0:47</v>
      </c>
      <c r="P294" s="31">
        <v>45.8</v>
      </c>
      <c r="Q294" s="32">
        <f t="shared" si="55"/>
        <v>45</v>
      </c>
      <c r="R294" t="s">
        <v>30</v>
      </c>
      <c r="S294" s="35">
        <v>0</v>
      </c>
      <c r="T294" s="35">
        <v>0</v>
      </c>
      <c r="U294" s="35">
        <v>0</v>
      </c>
      <c r="V294" s="35">
        <v>1</v>
      </c>
      <c r="W294" s="35">
        <v>0</v>
      </c>
      <c r="X294" s="35">
        <v>0</v>
      </c>
      <c r="Y294" s="35">
        <f t="shared" si="56"/>
        <v>1</v>
      </c>
      <c r="Z294" t="str">
        <f t="shared" si="57"/>
        <v>45-75</v>
      </c>
      <c r="AA294" t="str">
        <f>VLOOKUP(B294,[1]ethan!$A$2:$D$152,4)</f>
        <v>regular</v>
      </c>
      <c r="AB294" s="35">
        <f t="shared" si="52"/>
        <v>47</v>
      </c>
      <c r="AC294" s="32">
        <v>0</v>
      </c>
      <c r="AD294" s="32">
        <v>0</v>
      </c>
      <c r="AG294">
        <v>47</v>
      </c>
    </row>
    <row r="295" spans="1:33" x14ac:dyDescent="0.25">
      <c r="A295" s="14"/>
      <c r="B295" s="3">
        <v>41758</v>
      </c>
      <c r="C295" s="24"/>
      <c r="D295" s="24"/>
      <c r="E295" s="25"/>
      <c r="J295">
        <f t="shared" si="50"/>
        <v>2</v>
      </c>
      <c r="K295" t="str">
        <f t="shared" si="51"/>
        <v>medium</v>
      </c>
      <c r="L295">
        <f t="shared" si="53"/>
        <v>1</v>
      </c>
      <c r="M295" s="24">
        <v>0.3347222222222222</v>
      </c>
      <c r="N295" s="24">
        <f t="shared" si="54"/>
        <v>0.37916666666666665</v>
      </c>
      <c r="O295" s="39" t="str">
        <f t="shared" si="49"/>
        <v>1:04</v>
      </c>
      <c r="P295" s="31">
        <v>24.6</v>
      </c>
      <c r="Q295" s="32">
        <f t="shared" si="55"/>
        <v>24</v>
      </c>
      <c r="R295" t="s">
        <v>223</v>
      </c>
      <c r="S295" s="35">
        <v>0</v>
      </c>
      <c r="T295" s="35">
        <v>0</v>
      </c>
      <c r="U295" s="35">
        <v>1</v>
      </c>
      <c r="V295" s="35">
        <v>1</v>
      </c>
      <c r="W295" s="35">
        <v>0</v>
      </c>
      <c r="X295" s="35">
        <v>0</v>
      </c>
      <c r="Y295" s="35">
        <f t="shared" si="56"/>
        <v>2</v>
      </c>
      <c r="Z295" t="str">
        <f t="shared" si="57"/>
        <v>45-75</v>
      </c>
      <c r="AA295" t="str">
        <f>VLOOKUP(B295,[1]ethan!$A$2:$D$152,4)</f>
        <v>regular</v>
      </c>
      <c r="AB295" s="35">
        <f t="shared" si="52"/>
        <v>128</v>
      </c>
      <c r="AC295" s="35">
        <v>0</v>
      </c>
      <c r="AD295" s="35">
        <v>0</v>
      </c>
      <c r="AG295">
        <v>64</v>
      </c>
    </row>
    <row r="296" spans="1:33" x14ac:dyDescent="0.25">
      <c r="A296" s="14"/>
      <c r="B296" s="3">
        <v>41758</v>
      </c>
      <c r="C296" s="24"/>
      <c r="D296" s="24"/>
      <c r="E296" s="25"/>
      <c r="J296">
        <f t="shared" si="50"/>
        <v>2</v>
      </c>
      <c r="K296" t="str">
        <f t="shared" si="51"/>
        <v>medium</v>
      </c>
      <c r="L296">
        <f t="shared" si="53"/>
        <v>1</v>
      </c>
      <c r="M296" s="24">
        <v>0.54027777777777775</v>
      </c>
      <c r="N296" s="24">
        <f t="shared" si="54"/>
        <v>0.60486111111111107</v>
      </c>
      <c r="O296" s="39" t="str">
        <f t="shared" si="49"/>
        <v>1:33</v>
      </c>
      <c r="P296" s="31">
        <v>38.1</v>
      </c>
      <c r="Q296" s="32">
        <f t="shared" si="55"/>
        <v>38</v>
      </c>
      <c r="R296" t="s">
        <v>169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f t="shared" si="56"/>
        <v>0</v>
      </c>
      <c r="Z296" t="str">
        <f t="shared" si="57"/>
        <v>75+</v>
      </c>
      <c r="AA296" t="str">
        <f>VLOOKUP(B296,[1]ethan!$A$2:$D$152,4)</f>
        <v>regular</v>
      </c>
      <c r="AB296" s="35">
        <f t="shared" si="52"/>
        <v>0</v>
      </c>
      <c r="AC296" s="32">
        <v>0</v>
      </c>
      <c r="AD296" s="32">
        <v>1</v>
      </c>
      <c r="AG296">
        <v>93</v>
      </c>
    </row>
    <row r="297" spans="1:33" x14ac:dyDescent="0.25">
      <c r="A297" s="14"/>
      <c r="B297" s="3">
        <v>41758</v>
      </c>
      <c r="C297" s="24"/>
      <c r="D297" s="24"/>
      <c r="E297" s="25"/>
      <c r="J297">
        <f t="shared" si="50"/>
        <v>2</v>
      </c>
      <c r="K297" t="str">
        <f t="shared" si="51"/>
        <v>medium</v>
      </c>
      <c r="L297">
        <f t="shared" si="53"/>
        <v>1</v>
      </c>
      <c r="M297" s="24">
        <v>0.6381944444444444</v>
      </c>
      <c r="N297" s="24">
        <f t="shared" si="54"/>
        <v>0.65694444444444444</v>
      </c>
      <c r="O297" s="39" t="str">
        <f t="shared" si="49"/>
        <v>0:27</v>
      </c>
      <c r="P297" s="31">
        <v>38.1</v>
      </c>
      <c r="Q297" s="32">
        <f t="shared" si="55"/>
        <v>38</v>
      </c>
      <c r="R297" t="s">
        <v>25</v>
      </c>
      <c r="S297" s="35">
        <v>1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f t="shared" si="56"/>
        <v>1</v>
      </c>
      <c r="Z297" t="str">
        <f t="shared" si="57"/>
        <v>15-45</v>
      </c>
      <c r="AA297" t="str">
        <f>VLOOKUP(B297,[1]ethan!$A$2:$D$152,4)</f>
        <v>regular</v>
      </c>
      <c r="AB297" s="35">
        <f t="shared" si="52"/>
        <v>27</v>
      </c>
      <c r="AC297" s="35">
        <v>0</v>
      </c>
      <c r="AD297" s="35">
        <v>0</v>
      </c>
      <c r="AG297">
        <v>27</v>
      </c>
    </row>
    <row r="298" spans="1:33" x14ac:dyDescent="0.25">
      <c r="A298" s="14"/>
      <c r="B298" s="3">
        <v>41758</v>
      </c>
      <c r="C298" s="24"/>
      <c r="D298" s="24"/>
      <c r="E298" s="25"/>
      <c r="J298">
        <f t="shared" si="50"/>
        <v>2</v>
      </c>
      <c r="K298" t="str">
        <f t="shared" si="51"/>
        <v>medium</v>
      </c>
      <c r="L298">
        <f t="shared" si="53"/>
        <v>1</v>
      </c>
      <c r="M298" s="24">
        <v>0.51111111111111118</v>
      </c>
      <c r="N298" s="24">
        <f t="shared" si="54"/>
        <v>0.53680555555555565</v>
      </c>
      <c r="O298" s="39" t="str">
        <f t="shared" si="49"/>
        <v>0:37</v>
      </c>
      <c r="P298" s="31">
        <v>18.899999999999999</v>
      </c>
      <c r="Q298" s="32">
        <f t="shared" si="55"/>
        <v>18</v>
      </c>
      <c r="R298" t="s">
        <v>177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2</v>
      </c>
      <c r="Y298" s="35">
        <f t="shared" si="56"/>
        <v>2</v>
      </c>
      <c r="Z298" t="str">
        <f t="shared" si="57"/>
        <v>15-45</v>
      </c>
      <c r="AA298" t="str">
        <f>VLOOKUP(B298,[1]ethan!$A$2:$D$152,4)</f>
        <v>regular</v>
      </c>
      <c r="AB298" s="35">
        <f t="shared" si="52"/>
        <v>74</v>
      </c>
      <c r="AC298" s="32">
        <v>0</v>
      </c>
      <c r="AD298" s="32">
        <v>0</v>
      </c>
      <c r="AG298">
        <v>37</v>
      </c>
    </row>
    <row r="299" spans="1:33" x14ac:dyDescent="0.25">
      <c r="A299" s="14" t="s">
        <v>146</v>
      </c>
      <c r="B299" s="3">
        <v>41759</v>
      </c>
      <c r="C299" s="24"/>
      <c r="D299" s="24"/>
      <c r="E299" s="25"/>
      <c r="J299">
        <f t="shared" si="50"/>
        <v>2</v>
      </c>
      <c r="K299" t="str">
        <f t="shared" si="51"/>
        <v>medium</v>
      </c>
      <c r="L299">
        <f t="shared" si="53"/>
        <v>1</v>
      </c>
      <c r="M299" s="24">
        <v>0.90972222222222221</v>
      </c>
      <c r="N299" s="24">
        <f t="shared" si="54"/>
        <v>0.92708333333333337</v>
      </c>
      <c r="O299" s="39" t="str">
        <f t="shared" si="49"/>
        <v>0:25</v>
      </c>
      <c r="P299" s="31">
        <v>48.4</v>
      </c>
      <c r="Q299" s="32">
        <f t="shared" si="55"/>
        <v>48</v>
      </c>
      <c r="R299" t="s">
        <v>42</v>
      </c>
      <c r="S299" s="35">
        <v>0</v>
      </c>
      <c r="T299" s="35">
        <v>0</v>
      </c>
      <c r="U299" s="35">
        <v>1</v>
      </c>
      <c r="V299" s="35">
        <v>0</v>
      </c>
      <c r="W299" s="35">
        <v>0</v>
      </c>
      <c r="X299" s="35">
        <v>0</v>
      </c>
      <c r="Y299" s="35">
        <f t="shared" si="56"/>
        <v>1</v>
      </c>
      <c r="Z299" t="str">
        <f t="shared" si="57"/>
        <v>15-45</v>
      </c>
      <c r="AA299" t="str">
        <f>VLOOKUP(B299,[1]ethan!$A$2:$D$152,4)</f>
        <v>regular</v>
      </c>
      <c r="AB299" s="35">
        <f t="shared" si="52"/>
        <v>25</v>
      </c>
      <c r="AC299" s="35">
        <v>0</v>
      </c>
      <c r="AD299" s="35">
        <v>0</v>
      </c>
      <c r="AE299" t="s">
        <v>224</v>
      </c>
      <c r="AG299">
        <v>25</v>
      </c>
    </row>
    <row r="300" spans="1:33" x14ac:dyDescent="0.25">
      <c r="A300" s="14"/>
      <c r="B300" s="3">
        <v>41759</v>
      </c>
      <c r="C300" s="24"/>
      <c r="D300" s="24"/>
      <c r="E300" s="25"/>
      <c r="J300">
        <f t="shared" si="50"/>
        <v>2</v>
      </c>
      <c r="K300" t="str">
        <f t="shared" si="51"/>
        <v>medium</v>
      </c>
      <c r="L300">
        <f t="shared" si="53"/>
        <v>1</v>
      </c>
      <c r="M300" s="24">
        <v>0.72291666666666676</v>
      </c>
      <c r="N300" s="24">
        <f t="shared" si="54"/>
        <v>0.73541666666666672</v>
      </c>
      <c r="O300" s="39" t="str">
        <f t="shared" si="49"/>
        <v>0:18</v>
      </c>
      <c r="P300" s="31">
        <v>15.6</v>
      </c>
      <c r="Q300" s="32">
        <f t="shared" si="55"/>
        <v>15</v>
      </c>
      <c r="R300" t="s">
        <v>30</v>
      </c>
      <c r="S300" s="35">
        <v>0</v>
      </c>
      <c r="T300" s="35">
        <v>0</v>
      </c>
      <c r="U300" s="35">
        <v>0</v>
      </c>
      <c r="V300" s="35">
        <v>1</v>
      </c>
      <c r="W300" s="35">
        <v>0</v>
      </c>
      <c r="X300" s="35">
        <v>0</v>
      </c>
      <c r="Y300" s="35">
        <f t="shared" si="56"/>
        <v>1</v>
      </c>
      <c r="Z300" t="str">
        <f t="shared" si="57"/>
        <v>15-45</v>
      </c>
      <c r="AA300" t="str">
        <f>VLOOKUP(B300,[1]ethan!$A$2:$D$152,4)</f>
        <v>regular</v>
      </c>
      <c r="AB300" s="35">
        <f t="shared" si="52"/>
        <v>18</v>
      </c>
      <c r="AC300" s="32">
        <v>0</v>
      </c>
      <c r="AD300" s="32">
        <v>0</v>
      </c>
      <c r="AG300">
        <v>18</v>
      </c>
    </row>
    <row r="301" spans="1:33" x14ac:dyDescent="0.25">
      <c r="A301" s="14">
        <f t="shared" si="10"/>
        <v>41760</v>
      </c>
      <c r="B301" s="3">
        <v>41760</v>
      </c>
      <c r="C301" s="24">
        <v>0.4375</v>
      </c>
      <c r="D301" s="24">
        <v>0.44791666666666669</v>
      </c>
      <c r="E301" s="25">
        <f t="shared" si="11"/>
        <v>1.0416666666666685E-2</v>
      </c>
      <c r="F301">
        <v>26</v>
      </c>
      <c r="G301">
        <v>2</v>
      </c>
      <c r="H301" t="s">
        <v>46</v>
      </c>
      <c r="I301">
        <v>1</v>
      </c>
      <c r="J301">
        <f t="shared" si="50"/>
        <v>1</v>
      </c>
      <c r="K301" t="str">
        <f t="shared" si="51"/>
        <v>minor</v>
      </c>
      <c r="L301">
        <f t="shared" si="53"/>
        <v>1</v>
      </c>
      <c r="M301" s="24">
        <v>0.43472222222222223</v>
      </c>
      <c r="N301" s="24">
        <f t="shared" si="54"/>
        <v>0.44513888888888892</v>
      </c>
      <c r="O301" s="39" t="str">
        <f t="shared" si="49"/>
        <v>0:15</v>
      </c>
      <c r="P301" s="31">
        <v>26.3</v>
      </c>
      <c r="Q301" s="32">
        <f t="shared" si="55"/>
        <v>26</v>
      </c>
      <c r="R301" t="s">
        <v>192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f t="shared" si="56"/>
        <v>0</v>
      </c>
      <c r="Z301" t="str">
        <f t="shared" si="57"/>
        <v>15-45</v>
      </c>
      <c r="AA301" t="str">
        <f>VLOOKUP(B301,[1]ethan!$A$2:$D$152,4)</f>
        <v>incident</v>
      </c>
      <c r="AB301" s="35">
        <f t="shared" si="52"/>
        <v>0</v>
      </c>
      <c r="AC301" s="35">
        <v>0</v>
      </c>
      <c r="AD301" s="35">
        <v>0</v>
      </c>
      <c r="AG301">
        <v>15</v>
      </c>
    </row>
    <row r="302" spans="1:33" x14ac:dyDescent="0.25">
      <c r="A302" s="14">
        <f t="shared" si="10"/>
        <v>41760</v>
      </c>
      <c r="B302" s="3">
        <v>41760</v>
      </c>
      <c r="C302" s="24">
        <v>0.625</v>
      </c>
      <c r="D302" s="24">
        <v>0.64583333333333337</v>
      </c>
      <c r="E302" s="25">
        <f t="shared" si="11"/>
        <v>2.083333333333337E-2</v>
      </c>
      <c r="F302">
        <v>45</v>
      </c>
      <c r="G302">
        <v>5</v>
      </c>
      <c r="H302" t="s">
        <v>225</v>
      </c>
      <c r="I302">
        <v>2</v>
      </c>
      <c r="J302">
        <f t="shared" si="50"/>
        <v>2</v>
      </c>
      <c r="K302" t="str">
        <f t="shared" si="51"/>
        <v>medium</v>
      </c>
      <c r="L302">
        <f t="shared" si="53"/>
        <v>1</v>
      </c>
      <c r="M302" s="24">
        <v>0.6333333333333333</v>
      </c>
      <c r="N302" s="24">
        <f t="shared" si="54"/>
        <v>0.67013888888888884</v>
      </c>
      <c r="O302" s="39" t="str">
        <f t="shared" si="49"/>
        <v>0:53</v>
      </c>
      <c r="P302" s="31">
        <v>45.8</v>
      </c>
      <c r="Q302" s="32">
        <f t="shared" si="55"/>
        <v>45</v>
      </c>
      <c r="R302" t="s">
        <v>30</v>
      </c>
      <c r="S302" s="35">
        <v>0</v>
      </c>
      <c r="T302" s="35">
        <v>0</v>
      </c>
      <c r="U302" s="35">
        <v>0</v>
      </c>
      <c r="V302" s="35">
        <v>1</v>
      </c>
      <c r="W302" s="35">
        <v>0</v>
      </c>
      <c r="X302" s="35">
        <v>0</v>
      </c>
      <c r="Y302" s="35">
        <f t="shared" si="56"/>
        <v>1</v>
      </c>
      <c r="Z302" t="str">
        <f t="shared" si="57"/>
        <v>45-75</v>
      </c>
      <c r="AA302" t="str">
        <f>VLOOKUP(B302,[1]ethan!$A$2:$D$152,4)</f>
        <v>incident</v>
      </c>
      <c r="AB302" s="35">
        <f t="shared" si="52"/>
        <v>53</v>
      </c>
      <c r="AC302" s="32">
        <v>0</v>
      </c>
      <c r="AD302" s="32">
        <v>0</v>
      </c>
      <c r="AG302">
        <v>53</v>
      </c>
    </row>
    <row r="303" spans="1:33" x14ac:dyDescent="0.25">
      <c r="A303" s="14"/>
      <c r="B303" s="3">
        <v>41760</v>
      </c>
      <c r="C303" s="24"/>
      <c r="D303" s="24"/>
      <c r="E303" s="25"/>
      <c r="J303">
        <f t="shared" si="50"/>
        <v>2</v>
      </c>
      <c r="K303" t="str">
        <f t="shared" si="51"/>
        <v>medium</v>
      </c>
      <c r="L303">
        <f t="shared" si="53"/>
        <v>1</v>
      </c>
      <c r="M303" s="24">
        <v>0.4694444444444445</v>
      </c>
      <c r="N303" s="24">
        <f t="shared" si="54"/>
        <v>0.48541666666666672</v>
      </c>
      <c r="O303" s="39" t="str">
        <f t="shared" si="49"/>
        <v>0:23</v>
      </c>
      <c r="P303" s="31">
        <v>44.5</v>
      </c>
      <c r="Q303" s="32">
        <f t="shared" si="55"/>
        <v>44</v>
      </c>
      <c r="R303" t="s">
        <v>17</v>
      </c>
      <c r="S303" s="35">
        <v>0</v>
      </c>
      <c r="T303" s="35">
        <v>0</v>
      </c>
      <c r="U303" s="35">
        <v>0</v>
      </c>
      <c r="V303" s="35">
        <v>0</v>
      </c>
      <c r="W303" s="35">
        <v>1</v>
      </c>
      <c r="X303" s="35">
        <v>0</v>
      </c>
      <c r="Y303" s="35">
        <f t="shared" si="56"/>
        <v>1</v>
      </c>
      <c r="Z303" t="str">
        <f t="shared" si="57"/>
        <v>15-45</v>
      </c>
      <c r="AA303" t="str">
        <f>VLOOKUP(B303,[1]ethan!$A$2:$D$152,4)</f>
        <v>incident</v>
      </c>
      <c r="AB303" s="35">
        <f t="shared" si="52"/>
        <v>23</v>
      </c>
      <c r="AC303" s="35">
        <v>0</v>
      </c>
      <c r="AD303" s="35">
        <v>0</v>
      </c>
      <c r="AG303">
        <v>23</v>
      </c>
    </row>
    <row r="304" spans="1:33" x14ac:dyDescent="0.25">
      <c r="A304" s="14"/>
      <c r="B304" s="3">
        <v>41760</v>
      </c>
      <c r="C304" s="24"/>
      <c r="D304" s="24"/>
      <c r="E304" s="25"/>
      <c r="J304">
        <f t="shared" si="50"/>
        <v>2</v>
      </c>
      <c r="K304" t="str">
        <f t="shared" si="51"/>
        <v>medium</v>
      </c>
      <c r="L304">
        <f t="shared" si="53"/>
        <v>1</v>
      </c>
      <c r="M304" s="24">
        <v>0.75138888888888899</v>
      </c>
      <c r="N304" s="24">
        <f t="shared" si="54"/>
        <v>0.80763888888888902</v>
      </c>
      <c r="O304" s="39" t="str">
        <f t="shared" si="49"/>
        <v>1:21</v>
      </c>
      <c r="P304" s="31">
        <v>28.2</v>
      </c>
      <c r="Q304" s="32">
        <f t="shared" si="55"/>
        <v>28</v>
      </c>
      <c r="R304" t="s">
        <v>17</v>
      </c>
      <c r="S304" s="35">
        <v>0</v>
      </c>
      <c r="T304" s="35">
        <v>0</v>
      </c>
      <c r="U304" s="35">
        <v>0</v>
      </c>
      <c r="V304" s="35">
        <v>0</v>
      </c>
      <c r="W304" s="35">
        <v>1</v>
      </c>
      <c r="X304" s="35">
        <v>0</v>
      </c>
      <c r="Y304" s="35">
        <f t="shared" si="56"/>
        <v>1</v>
      </c>
      <c r="Z304" t="str">
        <f t="shared" si="57"/>
        <v>75+</v>
      </c>
      <c r="AA304" t="str">
        <f>VLOOKUP(B304,[1]ethan!$A$2:$D$152,4)</f>
        <v>incident</v>
      </c>
      <c r="AB304" s="35">
        <f t="shared" si="52"/>
        <v>81</v>
      </c>
      <c r="AC304" s="32">
        <v>0</v>
      </c>
      <c r="AD304" s="32">
        <v>0</v>
      </c>
      <c r="AG304">
        <v>81</v>
      </c>
    </row>
    <row r="305" spans="1:33" x14ac:dyDescent="0.25">
      <c r="A305" s="14"/>
      <c r="B305" s="3">
        <v>41760</v>
      </c>
      <c r="C305" s="24"/>
      <c r="D305" s="24"/>
      <c r="E305" s="25"/>
      <c r="J305">
        <f t="shared" si="50"/>
        <v>2</v>
      </c>
      <c r="K305" t="str">
        <f t="shared" si="51"/>
        <v>medium</v>
      </c>
      <c r="L305">
        <f t="shared" si="53"/>
        <v>1</v>
      </c>
      <c r="M305" s="24">
        <v>0.76458333333333339</v>
      </c>
      <c r="N305" s="24">
        <f t="shared" si="54"/>
        <v>0.80208333333333337</v>
      </c>
      <c r="O305" s="39" t="str">
        <f t="shared" si="49"/>
        <v>0:54</v>
      </c>
      <c r="P305" s="31">
        <v>16.5</v>
      </c>
      <c r="Q305" s="32">
        <f t="shared" si="55"/>
        <v>16</v>
      </c>
      <c r="R305" t="s">
        <v>42</v>
      </c>
      <c r="S305" s="35">
        <v>0</v>
      </c>
      <c r="T305" s="35">
        <v>0</v>
      </c>
      <c r="U305" s="35">
        <v>1</v>
      </c>
      <c r="V305" s="35">
        <v>0</v>
      </c>
      <c r="W305" s="35">
        <v>0</v>
      </c>
      <c r="X305" s="35">
        <v>0</v>
      </c>
      <c r="Y305" s="35">
        <f t="shared" si="56"/>
        <v>1</v>
      </c>
      <c r="Z305" t="str">
        <f t="shared" si="57"/>
        <v>45-75</v>
      </c>
      <c r="AA305" t="str">
        <f>VLOOKUP(B305,[1]ethan!$A$2:$D$152,4)</f>
        <v>incident</v>
      </c>
      <c r="AB305" s="35">
        <f t="shared" si="52"/>
        <v>54</v>
      </c>
      <c r="AC305" s="35">
        <v>0</v>
      </c>
      <c r="AD305" s="35">
        <v>0</v>
      </c>
      <c r="AG305">
        <v>54</v>
      </c>
    </row>
    <row r="306" spans="1:33" x14ac:dyDescent="0.25">
      <c r="A306" s="14"/>
      <c r="B306" s="3">
        <v>41760</v>
      </c>
      <c r="C306" s="24"/>
      <c r="D306" s="24"/>
      <c r="E306" s="25"/>
      <c r="J306">
        <f t="shared" si="50"/>
        <v>1</v>
      </c>
      <c r="K306" t="str">
        <f t="shared" si="51"/>
        <v>minor</v>
      </c>
      <c r="L306">
        <f t="shared" si="53"/>
        <v>1</v>
      </c>
      <c r="M306" s="24">
        <v>0.75416666666666676</v>
      </c>
      <c r="N306" s="24">
        <f t="shared" si="54"/>
        <v>0.78680555555555565</v>
      </c>
      <c r="O306" s="39" t="str">
        <f t="shared" si="49"/>
        <v>0:47</v>
      </c>
      <c r="P306" s="31">
        <v>23.7</v>
      </c>
      <c r="Q306" s="32">
        <f t="shared" si="55"/>
        <v>23</v>
      </c>
      <c r="R306" t="s">
        <v>23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f t="shared" si="56"/>
        <v>0</v>
      </c>
      <c r="Z306" t="str">
        <f t="shared" si="57"/>
        <v>45-75</v>
      </c>
      <c r="AA306" t="str">
        <f>VLOOKUP(B306,[1]ethan!$A$2:$D$152,4)</f>
        <v>incident</v>
      </c>
      <c r="AB306" s="35">
        <f t="shared" si="52"/>
        <v>0</v>
      </c>
      <c r="AC306" s="32">
        <v>1</v>
      </c>
      <c r="AD306" s="32">
        <v>0</v>
      </c>
      <c r="AG306">
        <v>47</v>
      </c>
    </row>
    <row r="307" spans="1:33" x14ac:dyDescent="0.25">
      <c r="A307" s="14" t="s">
        <v>135</v>
      </c>
      <c r="B307" s="3">
        <v>41761</v>
      </c>
      <c r="C307" s="24"/>
      <c r="D307" s="24"/>
      <c r="E307" s="25"/>
      <c r="J307">
        <f t="shared" si="50"/>
        <v>2</v>
      </c>
      <c r="K307" t="str">
        <f t="shared" si="51"/>
        <v>medium</v>
      </c>
      <c r="L307">
        <f t="shared" si="53"/>
        <v>1</v>
      </c>
      <c r="M307" s="24">
        <v>0.37847222222222227</v>
      </c>
      <c r="N307" s="24">
        <f t="shared" si="54"/>
        <v>0.3930555555555556</v>
      </c>
      <c r="O307" s="39" t="str">
        <f t="shared" si="49"/>
        <v>0:21</v>
      </c>
      <c r="P307" s="31">
        <v>14.2</v>
      </c>
      <c r="Q307" s="32">
        <f t="shared" si="55"/>
        <v>14</v>
      </c>
      <c r="R307" t="s">
        <v>14</v>
      </c>
      <c r="S307" s="35">
        <v>0</v>
      </c>
      <c r="T307" s="35">
        <v>1</v>
      </c>
      <c r="U307" s="35">
        <v>0</v>
      </c>
      <c r="V307" s="35">
        <v>0</v>
      </c>
      <c r="W307" s="35">
        <v>0</v>
      </c>
      <c r="X307" s="35">
        <v>0</v>
      </c>
      <c r="Y307" s="35">
        <f t="shared" si="56"/>
        <v>1</v>
      </c>
      <c r="Z307" t="str">
        <f t="shared" si="57"/>
        <v>15-45</v>
      </c>
      <c r="AA307" t="str">
        <f>VLOOKUP(B307,[1]ethan!$A$2:$D$152,4)</f>
        <v>incident</v>
      </c>
      <c r="AB307" s="35">
        <f t="shared" si="52"/>
        <v>21</v>
      </c>
      <c r="AC307" s="35">
        <v>0</v>
      </c>
      <c r="AD307" s="35">
        <v>0</v>
      </c>
      <c r="AG307">
        <v>21</v>
      </c>
    </row>
    <row r="308" spans="1:33" x14ac:dyDescent="0.25">
      <c r="A308" s="14"/>
      <c r="B308" s="3">
        <v>41761</v>
      </c>
      <c r="C308" s="24"/>
      <c r="D308" s="24"/>
      <c r="E308" s="25"/>
      <c r="J308">
        <f t="shared" si="50"/>
        <v>2</v>
      </c>
      <c r="K308" t="str">
        <f t="shared" si="51"/>
        <v>medium</v>
      </c>
      <c r="L308">
        <f t="shared" si="53"/>
        <v>1</v>
      </c>
      <c r="M308" s="24">
        <v>0.64652777777777781</v>
      </c>
      <c r="N308" s="24">
        <f t="shared" si="54"/>
        <v>0.66736111111111118</v>
      </c>
      <c r="O308" s="39" t="str">
        <f t="shared" si="49"/>
        <v>0:30</v>
      </c>
      <c r="P308" s="31">
        <v>11.1</v>
      </c>
      <c r="Q308" s="32">
        <f t="shared" si="55"/>
        <v>11</v>
      </c>
      <c r="R308" t="s">
        <v>25</v>
      </c>
      <c r="S308" s="35">
        <v>1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f t="shared" si="56"/>
        <v>1</v>
      </c>
      <c r="Z308" t="str">
        <f t="shared" si="57"/>
        <v>15-45</v>
      </c>
      <c r="AA308" t="str">
        <f>VLOOKUP(B308,[1]ethan!$A$2:$D$152,4)</f>
        <v>incident</v>
      </c>
      <c r="AB308" s="35">
        <f t="shared" si="52"/>
        <v>30</v>
      </c>
      <c r="AC308" s="32">
        <v>0</v>
      </c>
      <c r="AD308" s="32">
        <v>0</v>
      </c>
      <c r="AG308">
        <v>30</v>
      </c>
    </row>
    <row r="309" spans="1:33" x14ac:dyDescent="0.25">
      <c r="A309" s="14"/>
      <c r="B309" s="3">
        <v>41761</v>
      </c>
      <c r="C309" s="24"/>
      <c r="D309" s="24"/>
      <c r="E309" s="25"/>
      <c r="J309">
        <f t="shared" si="50"/>
        <v>2</v>
      </c>
      <c r="K309" t="str">
        <f t="shared" si="51"/>
        <v>medium</v>
      </c>
      <c r="L309">
        <f t="shared" si="53"/>
        <v>1</v>
      </c>
      <c r="M309" s="24">
        <v>0.6166666666666667</v>
      </c>
      <c r="N309" s="24">
        <f t="shared" si="54"/>
        <v>0.6347222222222223</v>
      </c>
      <c r="O309" s="39" t="str">
        <f t="shared" si="49"/>
        <v>0:26</v>
      </c>
      <c r="P309" s="31">
        <v>28.4</v>
      </c>
      <c r="Q309" s="32">
        <f t="shared" si="55"/>
        <v>28</v>
      </c>
      <c r="R309" t="s">
        <v>17</v>
      </c>
      <c r="S309" s="35">
        <v>0</v>
      </c>
      <c r="T309" s="35">
        <v>0</v>
      </c>
      <c r="U309" s="35">
        <v>0</v>
      </c>
      <c r="V309" s="35">
        <v>0</v>
      </c>
      <c r="W309" s="35">
        <v>1</v>
      </c>
      <c r="X309" s="35">
        <v>0</v>
      </c>
      <c r="Y309" s="35">
        <f t="shared" si="56"/>
        <v>1</v>
      </c>
      <c r="Z309" t="str">
        <f t="shared" si="57"/>
        <v>15-45</v>
      </c>
      <c r="AA309" t="str">
        <f>VLOOKUP(B309,[1]ethan!$A$2:$D$152,4)</f>
        <v>incident</v>
      </c>
      <c r="AB309" s="35">
        <f t="shared" si="52"/>
        <v>26</v>
      </c>
      <c r="AC309" s="35">
        <v>0</v>
      </c>
      <c r="AD309" s="35">
        <v>0</v>
      </c>
      <c r="AG309">
        <v>26</v>
      </c>
    </row>
    <row r="310" spans="1:33" x14ac:dyDescent="0.25">
      <c r="A310" s="14"/>
      <c r="B310" s="3">
        <v>41761</v>
      </c>
      <c r="C310" s="24"/>
      <c r="D310" s="24"/>
      <c r="E310" s="25"/>
      <c r="J310">
        <f t="shared" si="50"/>
        <v>2</v>
      </c>
      <c r="K310" t="str">
        <f t="shared" si="51"/>
        <v>medium</v>
      </c>
      <c r="L310">
        <f t="shared" si="53"/>
        <v>1</v>
      </c>
      <c r="M310" s="24">
        <v>0.67986111111111114</v>
      </c>
      <c r="N310" s="24">
        <f t="shared" si="54"/>
        <v>0.70069444444444451</v>
      </c>
      <c r="O310" s="39" t="str">
        <f t="shared" si="49"/>
        <v>0:30</v>
      </c>
      <c r="P310" s="31">
        <v>48.4</v>
      </c>
      <c r="Q310" s="32">
        <f t="shared" si="55"/>
        <v>48</v>
      </c>
      <c r="R310" t="s">
        <v>17</v>
      </c>
      <c r="S310" s="35">
        <v>0</v>
      </c>
      <c r="T310" s="35">
        <v>0</v>
      </c>
      <c r="U310" s="35">
        <v>0</v>
      </c>
      <c r="V310" s="35">
        <v>0</v>
      </c>
      <c r="W310" s="35">
        <v>1</v>
      </c>
      <c r="X310" s="35">
        <v>0</v>
      </c>
      <c r="Y310" s="35">
        <f t="shared" si="56"/>
        <v>1</v>
      </c>
      <c r="Z310" t="str">
        <f t="shared" si="57"/>
        <v>15-45</v>
      </c>
      <c r="AA310" t="str">
        <f>VLOOKUP(B310,[1]ethan!$A$2:$D$152,4)</f>
        <v>incident</v>
      </c>
      <c r="AB310" s="35">
        <f t="shared" si="52"/>
        <v>30</v>
      </c>
      <c r="AC310" s="32">
        <v>0</v>
      </c>
      <c r="AD310" s="32">
        <v>0</v>
      </c>
      <c r="AG310">
        <v>30</v>
      </c>
    </row>
    <row r="311" spans="1:33" x14ac:dyDescent="0.25">
      <c r="A311" s="14"/>
      <c r="B311" s="3">
        <v>41761</v>
      </c>
      <c r="C311" s="24"/>
      <c r="D311" s="24"/>
      <c r="E311" s="25"/>
      <c r="J311">
        <f t="shared" si="50"/>
        <v>2</v>
      </c>
      <c r="K311" t="str">
        <f t="shared" si="51"/>
        <v>medium</v>
      </c>
      <c r="L311">
        <f t="shared" si="53"/>
        <v>1</v>
      </c>
      <c r="M311" s="24">
        <v>0.70833333333333337</v>
      </c>
      <c r="N311" s="24">
        <f t="shared" si="54"/>
        <v>0.73333333333333339</v>
      </c>
      <c r="O311" s="39" t="str">
        <f t="shared" si="49"/>
        <v>0:36</v>
      </c>
      <c r="P311" s="31">
        <v>44</v>
      </c>
      <c r="Q311" s="32">
        <f t="shared" si="55"/>
        <v>44</v>
      </c>
      <c r="R311" t="s">
        <v>25</v>
      </c>
      <c r="S311" s="35">
        <v>1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f t="shared" si="56"/>
        <v>1</v>
      </c>
      <c r="Z311" t="str">
        <f t="shared" si="57"/>
        <v>15-45</v>
      </c>
      <c r="AA311" t="str">
        <f>VLOOKUP(B311,[1]ethan!$A$2:$D$152,4)</f>
        <v>incident</v>
      </c>
      <c r="AB311" s="35">
        <f t="shared" si="52"/>
        <v>36</v>
      </c>
      <c r="AC311" s="35">
        <v>0</v>
      </c>
      <c r="AD311" s="35">
        <v>0</v>
      </c>
      <c r="AG311">
        <v>36</v>
      </c>
    </row>
    <row r="312" spans="1:33" x14ac:dyDescent="0.25">
      <c r="A312" s="14"/>
      <c r="B312" s="3">
        <v>41761</v>
      </c>
      <c r="C312" s="24"/>
      <c r="D312" s="24"/>
      <c r="E312" s="25"/>
      <c r="J312">
        <f t="shared" si="50"/>
        <v>2</v>
      </c>
      <c r="K312" t="str">
        <f t="shared" si="51"/>
        <v>medium</v>
      </c>
      <c r="L312">
        <f t="shared" si="53"/>
        <v>1</v>
      </c>
      <c r="M312" s="24">
        <v>0.73749999999999993</v>
      </c>
      <c r="N312" s="24">
        <f t="shared" si="54"/>
        <v>0.75972222222222219</v>
      </c>
      <c r="O312" s="39" t="str">
        <f t="shared" si="49"/>
        <v>0:32</v>
      </c>
      <c r="P312" s="31">
        <v>29.3</v>
      </c>
      <c r="Q312" s="32">
        <f t="shared" si="55"/>
        <v>29</v>
      </c>
      <c r="R312" t="s">
        <v>17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1</v>
      </c>
      <c r="Y312" s="35">
        <f t="shared" si="56"/>
        <v>1</v>
      </c>
      <c r="Z312" t="str">
        <f t="shared" si="57"/>
        <v>15-45</v>
      </c>
      <c r="AA312" t="str">
        <f>VLOOKUP(B312,[1]ethan!$A$2:$D$152,4)</f>
        <v>incident</v>
      </c>
      <c r="AB312" s="35">
        <f t="shared" si="52"/>
        <v>32</v>
      </c>
      <c r="AC312" s="32">
        <v>0</v>
      </c>
      <c r="AD312" s="32">
        <v>0</v>
      </c>
      <c r="AG312">
        <v>32</v>
      </c>
    </row>
    <row r="313" spans="1:33" x14ac:dyDescent="0.25">
      <c r="A313" s="14" t="s">
        <v>137</v>
      </c>
      <c r="B313" s="3">
        <v>41764</v>
      </c>
      <c r="C313" s="24"/>
      <c r="D313" s="24"/>
      <c r="E313" s="25"/>
      <c r="J313">
        <f t="shared" si="50"/>
        <v>2</v>
      </c>
      <c r="K313" t="str">
        <f t="shared" si="51"/>
        <v>medium</v>
      </c>
      <c r="L313">
        <f t="shared" si="53"/>
        <v>1</v>
      </c>
      <c r="M313" s="24">
        <v>4.9305555555555554E-2</v>
      </c>
      <c r="N313" s="24">
        <f t="shared" si="54"/>
        <v>9.6527777777777768E-2</v>
      </c>
      <c r="O313" s="39" t="str">
        <f t="shared" si="49"/>
        <v>1:08</v>
      </c>
      <c r="P313" s="31">
        <v>14.2</v>
      </c>
      <c r="Q313" s="32">
        <f t="shared" si="55"/>
        <v>14</v>
      </c>
      <c r="R313" t="s">
        <v>30</v>
      </c>
      <c r="S313" s="35">
        <v>0</v>
      </c>
      <c r="T313" s="35">
        <v>0</v>
      </c>
      <c r="U313" s="35">
        <v>0</v>
      </c>
      <c r="V313" s="35">
        <v>1</v>
      </c>
      <c r="W313" s="35">
        <v>0</v>
      </c>
      <c r="X313" s="35">
        <v>0</v>
      </c>
      <c r="Y313" s="35">
        <f t="shared" si="56"/>
        <v>1</v>
      </c>
      <c r="Z313" t="str">
        <f t="shared" si="57"/>
        <v>45-75</v>
      </c>
      <c r="AA313" t="str">
        <f>VLOOKUP(B313,[1]ethan!$A$2:$D$152,4)</f>
        <v>regular</v>
      </c>
      <c r="AB313" s="35">
        <f t="shared" si="52"/>
        <v>68</v>
      </c>
      <c r="AC313" s="35">
        <v>0</v>
      </c>
      <c r="AD313" s="35">
        <v>0</v>
      </c>
      <c r="AG313">
        <v>68</v>
      </c>
    </row>
    <row r="314" spans="1:33" x14ac:dyDescent="0.25">
      <c r="A314" s="14"/>
      <c r="B314" s="3">
        <v>41764</v>
      </c>
      <c r="C314" s="24"/>
      <c r="D314" s="24"/>
      <c r="E314" s="25"/>
      <c r="J314">
        <f t="shared" si="50"/>
        <v>2</v>
      </c>
      <c r="K314" t="str">
        <f t="shared" si="51"/>
        <v>medium</v>
      </c>
      <c r="L314">
        <f t="shared" si="53"/>
        <v>1</v>
      </c>
      <c r="M314" s="24">
        <v>0.74444444444444446</v>
      </c>
      <c r="N314" s="24">
        <f t="shared" si="54"/>
        <v>0.77361111111111114</v>
      </c>
      <c r="O314" s="39" t="str">
        <f t="shared" si="49"/>
        <v>0:42</v>
      </c>
      <c r="P314" s="31">
        <v>49.8</v>
      </c>
      <c r="Q314" s="32">
        <f t="shared" si="55"/>
        <v>49</v>
      </c>
      <c r="R314" t="s">
        <v>226</v>
      </c>
      <c r="S314" s="35">
        <v>0</v>
      </c>
      <c r="T314" s="35">
        <v>0</v>
      </c>
      <c r="U314" s="35">
        <v>1</v>
      </c>
      <c r="V314" s="35">
        <v>1</v>
      </c>
      <c r="W314" s="35">
        <v>0</v>
      </c>
      <c r="X314" s="35">
        <v>0</v>
      </c>
      <c r="Y314" s="35">
        <f t="shared" si="56"/>
        <v>2</v>
      </c>
      <c r="Z314" t="str">
        <f t="shared" si="57"/>
        <v>15-45</v>
      </c>
      <c r="AA314" t="str">
        <f>VLOOKUP(B314,[1]ethan!$A$2:$D$152,4)</f>
        <v>regular</v>
      </c>
      <c r="AB314" s="35">
        <f t="shared" si="52"/>
        <v>84</v>
      </c>
      <c r="AC314" s="32">
        <v>0</v>
      </c>
      <c r="AD314" s="32">
        <v>0</v>
      </c>
      <c r="AG314">
        <v>42</v>
      </c>
    </row>
    <row r="315" spans="1:33" x14ac:dyDescent="0.25">
      <c r="A315" s="14" t="s">
        <v>145</v>
      </c>
      <c r="B315" s="3">
        <v>41765</v>
      </c>
      <c r="C315" s="24"/>
      <c r="D315" s="24"/>
      <c r="E315" s="25"/>
      <c r="J315">
        <f t="shared" si="50"/>
        <v>1</v>
      </c>
      <c r="K315" t="str">
        <f t="shared" si="51"/>
        <v>minor</v>
      </c>
      <c r="L315">
        <f t="shared" si="53"/>
        <v>1</v>
      </c>
      <c r="M315" s="24">
        <v>4.9999999999999996E-2</v>
      </c>
      <c r="N315" s="24">
        <f t="shared" si="54"/>
        <v>6.2499999999999993E-2</v>
      </c>
      <c r="O315" s="39" t="str">
        <f t="shared" ref="O315:O349" si="61">TEXT(AG315/(24*60), "h:mm")</f>
        <v>0:18</v>
      </c>
      <c r="P315" s="31">
        <v>23.2</v>
      </c>
      <c r="Q315" s="32">
        <f t="shared" si="55"/>
        <v>23</v>
      </c>
      <c r="R315" t="s">
        <v>23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f t="shared" si="56"/>
        <v>0</v>
      </c>
      <c r="Z315" t="str">
        <f t="shared" si="57"/>
        <v>15-45</v>
      </c>
      <c r="AA315" t="str">
        <f>VLOOKUP(B315,[1]ethan!$A$2:$D$152,4)</f>
        <v>incident</v>
      </c>
      <c r="AB315" s="35">
        <f t="shared" si="52"/>
        <v>0</v>
      </c>
      <c r="AC315" s="35">
        <v>1</v>
      </c>
      <c r="AD315" s="35">
        <v>0</v>
      </c>
      <c r="AG315">
        <v>18</v>
      </c>
    </row>
    <row r="316" spans="1:33" x14ac:dyDescent="0.25">
      <c r="A316" s="14"/>
      <c r="B316" s="3">
        <v>41765</v>
      </c>
      <c r="C316" s="24"/>
      <c r="D316" s="24"/>
      <c r="E316" s="25"/>
      <c r="J316">
        <f t="shared" si="50"/>
        <v>3</v>
      </c>
      <c r="K316" t="str">
        <f t="shared" si="51"/>
        <v>major</v>
      </c>
      <c r="L316">
        <f t="shared" si="53"/>
        <v>1</v>
      </c>
      <c r="M316" s="24">
        <v>0.19722222222222222</v>
      </c>
      <c r="N316" s="24">
        <f t="shared" si="54"/>
        <v>0.31111111111111112</v>
      </c>
      <c r="O316" s="39" t="str">
        <f t="shared" si="61"/>
        <v>2:44</v>
      </c>
      <c r="P316" s="31">
        <v>39.9</v>
      </c>
      <c r="Q316" s="32">
        <f t="shared" si="55"/>
        <v>39</v>
      </c>
      <c r="R316" t="s">
        <v>227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5</v>
      </c>
      <c r="Z316" t="str">
        <f t="shared" si="57"/>
        <v>75+</v>
      </c>
      <c r="AA316" t="str">
        <f>VLOOKUP(B316,[1]ethan!$A$2:$D$152,4)</f>
        <v>incident</v>
      </c>
      <c r="AB316" s="35">
        <f t="shared" si="52"/>
        <v>820</v>
      </c>
      <c r="AC316" s="32">
        <v>0</v>
      </c>
      <c r="AD316" s="32">
        <v>0</v>
      </c>
      <c r="AG316">
        <v>164</v>
      </c>
    </row>
    <row r="317" spans="1:33" x14ac:dyDescent="0.25">
      <c r="A317" s="14"/>
      <c r="B317" s="3">
        <v>41765</v>
      </c>
      <c r="C317" s="24"/>
      <c r="D317" s="24"/>
      <c r="E317" s="25"/>
      <c r="J317">
        <f t="shared" si="50"/>
        <v>1</v>
      </c>
      <c r="K317" t="str">
        <f t="shared" si="51"/>
        <v>minor</v>
      </c>
      <c r="L317">
        <f t="shared" si="53"/>
        <v>1</v>
      </c>
      <c r="M317" s="24">
        <v>0.40347222222222223</v>
      </c>
      <c r="N317" s="24">
        <f t="shared" si="54"/>
        <v>0.42430555555555555</v>
      </c>
      <c r="O317" s="39" t="str">
        <f t="shared" si="61"/>
        <v>0:30</v>
      </c>
      <c r="P317" s="31">
        <v>36.299999999999997</v>
      </c>
      <c r="Q317" s="32">
        <f t="shared" si="55"/>
        <v>36</v>
      </c>
      <c r="R317" s="41" t="s">
        <v>228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f t="shared" si="56"/>
        <v>0</v>
      </c>
      <c r="Z317" t="str">
        <f t="shared" si="57"/>
        <v>15-45</v>
      </c>
      <c r="AA317" t="str">
        <f>VLOOKUP(B317,[1]ethan!$A$2:$D$152,4)</f>
        <v>incident</v>
      </c>
      <c r="AB317" s="35">
        <f t="shared" si="52"/>
        <v>0</v>
      </c>
      <c r="AC317" s="35">
        <v>0</v>
      </c>
      <c r="AD317" s="35">
        <v>0</v>
      </c>
      <c r="AG317">
        <v>30</v>
      </c>
    </row>
    <row r="318" spans="1:33" x14ac:dyDescent="0.25">
      <c r="A318" s="14"/>
      <c r="B318" s="3">
        <v>41765</v>
      </c>
      <c r="C318" s="24"/>
      <c r="D318" s="24"/>
      <c r="E318" s="25"/>
      <c r="J318">
        <f t="shared" si="50"/>
        <v>2</v>
      </c>
      <c r="K318" t="str">
        <f t="shared" si="51"/>
        <v>medium</v>
      </c>
      <c r="L318">
        <f t="shared" si="53"/>
        <v>1</v>
      </c>
      <c r="M318" s="24">
        <v>0.76180555555555562</v>
      </c>
      <c r="N318" s="24">
        <f t="shared" si="54"/>
        <v>0.79027777777777786</v>
      </c>
      <c r="O318" s="39" t="str">
        <f t="shared" si="61"/>
        <v>0:41</v>
      </c>
      <c r="P318" s="31">
        <v>29.8</v>
      </c>
      <c r="Q318" s="32">
        <f t="shared" si="55"/>
        <v>29</v>
      </c>
      <c r="R318" t="s">
        <v>42</v>
      </c>
      <c r="S318" s="35">
        <v>0</v>
      </c>
      <c r="T318" s="35">
        <v>0</v>
      </c>
      <c r="U318" s="35">
        <v>1</v>
      </c>
      <c r="V318" s="35">
        <v>0</v>
      </c>
      <c r="W318" s="35">
        <v>0</v>
      </c>
      <c r="X318" s="35">
        <v>0</v>
      </c>
      <c r="Y318" s="35">
        <f t="shared" si="56"/>
        <v>1</v>
      </c>
      <c r="Z318" t="str">
        <f t="shared" si="57"/>
        <v>15-45</v>
      </c>
      <c r="AA318" t="str">
        <f>VLOOKUP(B318,[1]ethan!$A$2:$D$152,4)</f>
        <v>incident</v>
      </c>
      <c r="AB318" s="35">
        <f t="shared" si="52"/>
        <v>41</v>
      </c>
      <c r="AC318" s="32">
        <v>0</v>
      </c>
      <c r="AD318" s="32">
        <v>0</v>
      </c>
      <c r="AG318">
        <v>41</v>
      </c>
    </row>
    <row r="319" spans="1:33" x14ac:dyDescent="0.25">
      <c r="A319" s="14" t="s">
        <v>146</v>
      </c>
      <c r="B319" s="3">
        <v>41766</v>
      </c>
      <c r="C319" s="24"/>
      <c r="D319" s="24"/>
      <c r="E319" s="25"/>
      <c r="J319">
        <f t="shared" si="50"/>
        <v>1</v>
      </c>
      <c r="K319" t="str">
        <f t="shared" si="51"/>
        <v>minor</v>
      </c>
      <c r="L319">
        <f t="shared" si="53"/>
        <v>1</v>
      </c>
      <c r="M319" s="24">
        <v>0.76597222222222217</v>
      </c>
      <c r="N319" s="24">
        <f t="shared" si="54"/>
        <v>0.77986111111111101</v>
      </c>
      <c r="O319" s="39" t="str">
        <f t="shared" si="61"/>
        <v>0:20</v>
      </c>
      <c r="P319" s="31">
        <v>38.1</v>
      </c>
      <c r="Q319" s="32">
        <f t="shared" si="55"/>
        <v>38</v>
      </c>
      <c r="R319" t="s">
        <v>152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f t="shared" si="56"/>
        <v>0</v>
      </c>
      <c r="Z319" t="str">
        <f t="shared" si="57"/>
        <v>15-45</v>
      </c>
      <c r="AA319" t="str">
        <f>VLOOKUP(B319,[1]ethan!$A$2:$D$152,4)</f>
        <v>regular</v>
      </c>
      <c r="AB319" s="35">
        <f t="shared" si="52"/>
        <v>0</v>
      </c>
      <c r="AC319" s="35">
        <v>0</v>
      </c>
      <c r="AD319" s="35">
        <v>1</v>
      </c>
      <c r="AG319">
        <v>20</v>
      </c>
    </row>
    <row r="320" spans="1:33" x14ac:dyDescent="0.25">
      <c r="A320" s="14"/>
      <c r="B320" s="3">
        <v>41766</v>
      </c>
      <c r="C320" s="24"/>
      <c r="D320" s="24"/>
      <c r="E320" s="25"/>
      <c r="J320">
        <f t="shared" si="50"/>
        <v>1</v>
      </c>
      <c r="K320" t="str">
        <f t="shared" si="51"/>
        <v>minor</v>
      </c>
      <c r="L320">
        <f t="shared" si="53"/>
        <v>1</v>
      </c>
      <c r="M320" s="24">
        <v>0.60902777777777783</v>
      </c>
      <c r="N320" s="24">
        <f t="shared" si="54"/>
        <v>0.63402777777777786</v>
      </c>
      <c r="O320" s="39" t="str">
        <f t="shared" si="61"/>
        <v>0:36</v>
      </c>
      <c r="P320" s="31">
        <v>44</v>
      </c>
      <c r="Q320" s="32">
        <f t="shared" si="55"/>
        <v>44</v>
      </c>
      <c r="R320" t="s">
        <v>23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f t="shared" si="56"/>
        <v>0</v>
      </c>
      <c r="Z320" t="str">
        <f t="shared" si="57"/>
        <v>15-45</v>
      </c>
      <c r="AA320" t="str">
        <f>VLOOKUP(B320,[1]ethan!$A$2:$D$152,4)</f>
        <v>regular</v>
      </c>
      <c r="AB320" s="35">
        <f t="shared" si="52"/>
        <v>0</v>
      </c>
      <c r="AC320" s="32">
        <v>1</v>
      </c>
      <c r="AD320" s="32">
        <v>0</v>
      </c>
      <c r="AG320">
        <v>36</v>
      </c>
    </row>
    <row r="321" spans="1:33" x14ac:dyDescent="0.25">
      <c r="A321" s="14"/>
      <c r="B321" s="3">
        <v>41766</v>
      </c>
      <c r="C321" s="24"/>
      <c r="D321" s="24"/>
      <c r="E321" s="25"/>
      <c r="J321">
        <f t="shared" si="50"/>
        <v>2</v>
      </c>
      <c r="K321" t="str">
        <f t="shared" si="51"/>
        <v>medium</v>
      </c>
      <c r="L321">
        <f t="shared" si="53"/>
        <v>1</v>
      </c>
      <c r="M321" s="24">
        <v>0.55972222222222223</v>
      </c>
      <c r="N321" s="24">
        <f t="shared" si="54"/>
        <v>0.57777777777777783</v>
      </c>
      <c r="O321" s="39" t="str">
        <f t="shared" si="61"/>
        <v>0:26</v>
      </c>
      <c r="P321" s="31">
        <v>11.1</v>
      </c>
      <c r="Q321" s="32">
        <f t="shared" si="55"/>
        <v>11</v>
      </c>
      <c r="R321" t="s">
        <v>183</v>
      </c>
      <c r="S321" s="35">
        <v>1</v>
      </c>
      <c r="T321" s="35">
        <v>1</v>
      </c>
      <c r="U321" s="35">
        <v>0</v>
      </c>
      <c r="V321" s="35">
        <v>0</v>
      </c>
      <c r="W321" s="35">
        <v>0</v>
      </c>
      <c r="X321" s="35">
        <v>0</v>
      </c>
      <c r="Y321" s="35">
        <f t="shared" si="56"/>
        <v>2</v>
      </c>
      <c r="Z321" t="str">
        <f t="shared" si="57"/>
        <v>15-45</v>
      </c>
      <c r="AA321" t="str">
        <f>VLOOKUP(B321,[1]ethan!$A$2:$D$152,4)</f>
        <v>regular</v>
      </c>
      <c r="AB321" s="35">
        <f t="shared" si="52"/>
        <v>52</v>
      </c>
      <c r="AC321" s="35">
        <v>0</v>
      </c>
      <c r="AD321" s="35">
        <v>0</v>
      </c>
      <c r="AG321">
        <v>26</v>
      </c>
    </row>
    <row r="322" spans="1:33" x14ac:dyDescent="0.25">
      <c r="A322" s="14" t="s">
        <v>128</v>
      </c>
      <c r="B322" s="3">
        <v>41767</v>
      </c>
      <c r="C322" s="24"/>
      <c r="D322" s="24"/>
      <c r="E322" s="25"/>
      <c r="J322">
        <f t="shared" si="50"/>
        <v>2</v>
      </c>
      <c r="K322" t="str">
        <f t="shared" si="51"/>
        <v>medium</v>
      </c>
      <c r="L322">
        <f t="shared" si="53"/>
        <v>1</v>
      </c>
      <c r="M322" s="24">
        <v>0.61458333333333337</v>
      </c>
      <c r="N322" s="24">
        <f t="shared" si="54"/>
        <v>0.68472222222222223</v>
      </c>
      <c r="O322" s="39" t="str">
        <f t="shared" si="61"/>
        <v>1:41</v>
      </c>
      <c r="P322" s="31">
        <v>39.200000000000003</v>
      </c>
      <c r="Q322" s="32">
        <f t="shared" si="55"/>
        <v>39</v>
      </c>
      <c r="R322" t="s">
        <v>30</v>
      </c>
      <c r="S322" s="35">
        <v>0</v>
      </c>
      <c r="T322" s="35">
        <v>0</v>
      </c>
      <c r="U322" s="35">
        <v>0</v>
      </c>
      <c r="V322" s="35">
        <v>1</v>
      </c>
      <c r="W322" s="35">
        <v>0</v>
      </c>
      <c r="X322" s="35">
        <v>0</v>
      </c>
      <c r="Y322" s="35">
        <f t="shared" si="56"/>
        <v>1</v>
      </c>
      <c r="Z322" t="str">
        <f t="shared" si="57"/>
        <v>75+</v>
      </c>
      <c r="AA322" t="str">
        <f>VLOOKUP(B322,[1]ethan!$A$2:$D$152,4)</f>
        <v>incident</v>
      </c>
      <c r="AB322" s="35">
        <f t="shared" si="52"/>
        <v>101</v>
      </c>
      <c r="AC322" s="32">
        <v>0</v>
      </c>
      <c r="AD322" s="32">
        <v>0</v>
      </c>
      <c r="AG322">
        <v>101</v>
      </c>
    </row>
    <row r="323" spans="1:33" x14ac:dyDescent="0.25">
      <c r="A323" s="14"/>
      <c r="B323" s="3">
        <v>41767</v>
      </c>
      <c r="C323" s="24"/>
      <c r="D323" s="24"/>
      <c r="E323" s="25"/>
      <c r="J323">
        <f t="shared" ref="J323:J385" si="62">INT(1.41+0.266*Y323+0.00191*AG323+0.5)</f>
        <v>2</v>
      </c>
      <c r="K323" t="str">
        <f t="shared" ref="K323:K385" si="63">IF(I323&gt;0,IF(I323&lt;1.5,"minor",IF(I323&gt;=2.5,"major","medium")),IF(M323="nothing","no",IF(J323&lt;1.5,"minor",IF(J323&gt;=2.5,"major","medium"))))</f>
        <v>medium</v>
      </c>
      <c r="L323">
        <f t="shared" si="53"/>
        <v>1</v>
      </c>
      <c r="M323" s="24">
        <v>0.72291666666666676</v>
      </c>
      <c r="N323" s="24">
        <f t="shared" si="54"/>
        <v>0.73819444444444449</v>
      </c>
      <c r="O323" s="39" t="str">
        <f t="shared" si="61"/>
        <v>0:22</v>
      </c>
      <c r="P323" s="31">
        <v>44</v>
      </c>
      <c r="Q323" s="32">
        <f t="shared" si="55"/>
        <v>44</v>
      </c>
      <c r="R323" t="s">
        <v>25</v>
      </c>
      <c r="S323" s="35">
        <v>1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f t="shared" si="56"/>
        <v>1</v>
      </c>
      <c r="Z323" t="str">
        <f t="shared" si="57"/>
        <v>15-45</v>
      </c>
      <c r="AA323" t="str">
        <f>VLOOKUP(B323,[1]ethan!$A$2:$D$152,4)</f>
        <v>incident</v>
      </c>
      <c r="AB323" s="35">
        <f t="shared" ref="AB323:AB385" si="64">Y323*AG323</f>
        <v>22</v>
      </c>
      <c r="AC323" s="35">
        <v>0</v>
      </c>
      <c r="AD323" s="35">
        <v>0</v>
      </c>
      <c r="AG323">
        <v>22</v>
      </c>
    </row>
    <row r="324" spans="1:33" x14ac:dyDescent="0.25">
      <c r="A324" s="14"/>
      <c r="B324" s="3">
        <v>41767</v>
      </c>
      <c r="C324" s="24"/>
      <c r="D324" s="24"/>
      <c r="E324" s="25"/>
      <c r="J324">
        <f t="shared" si="62"/>
        <v>2</v>
      </c>
      <c r="K324" t="str">
        <f t="shared" si="63"/>
        <v>medium</v>
      </c>
      <c r="L324">
        <f t="shared" ref="L324:L385" si="65">IF(Q324=0,0,1)</f>
        <v>1</v>
      </c>
      <c r="M324" s="24">
        <v>0.76527777777777783</v>
      </c>
      <c r="N324" s="24">
        <f t="shared" ref="N324:N385" si="66">M324+O324</f>
        <v>0.8</v>
      </c>
      <c r="O324" s="39" t="str">
        <f t="shared" si="61"/>
        <v>0:50</v>
      </c>
      <c r="P324" s="31">
        <v>33.200000000000003</v>
      </c>
      <c r="Q324" s="32">
        <f t="shared" ref="Q324:Q385" si="67">INT(P324)</f>
        <v>33</v>
      </c>
      <c r="R324" t="s">
        <v>17</v>
      </c>
      <c r="S324" s="35">
        <v>0</v>
      </c>
      <c r="T324" s="35">
        <v>0</v>
      </c>
      <c r="U324" s="35">
        <v>0</v>
      </c>
      <c r="V324" s="35">
        <v>0</v>
      </c>
      <c r="W324" s="35">
        <v>1</v>
      </c>
      <c r="X324" s="35">
        <v>0</v>
      </c>
      <c r="Y324" s="35">
        <f t="shared" ref="Y324:Y385" si="68">SUM(S324:X324)</f>
        <v>1</v>
      </c>
      <c r="Z324" t="str">
        <f t="shared" ref="Z324:Z385" si="69">IF(AG324&lt;15,"0-15",IF(AG324&lt;45,"15-45",IF(AG324&lt;75,"45-75","75+")))</f>
        <v>45-75</v>
      </c>
      <c r="AA324" t="str">
        <f>VLOOKUP(B324,[1]ethan!$A$2:$D$152,4)</f>
        <v>incident</v>
      </c>
      <c r="AB324" s="35">
        <f t="shared" si="64"/>
        <v>50</v>
      </c>
      <c r="AC324" s="32">
        <v>0</v>
      </c>
      <c r="AD324" s="32">
        <v>0</v>
      </c>
      <c r="AE324" t="s">
        <v>229</v>
      </c>
      <c r="AG324">
        <v>50</v>
      </c>
    </row>
    <row r="325" spans="1:33" x14ac:dyDescent="0.25">
      <c r="A325" s="14"/>
      <c r="B325" s="3">
        <v>41767</v>
      </c>
      <c r="C325" s="24"/>
      <c r="D325" s="24"/>
      <c r="E325" s="25"/>
      <c r="J325">
        <f t="shared" si="62"/>
        <v>2</v>
      </c>
      <c r="K325" t="str">
        <f t="shared" si="63"/>
        <v>medium</v>
      </c>
      <c r="L325">
        <f t="shared" si="65"/>
        <v>1</v>
      </c>
      <c r="M325" s="24">
        <v>0.80555555555555547</v>
      </c>
      <c r="N325" s="24">
        <f t="shared" si="66"/>
        <v>0.93333333333333324</v>
      </c>
      <c r="O325" s="39" t="str">
        <f t="shared" si="61"/>
        <v>3:04</v>
      </c>
      <c r="P325" s="31">
        <v>51.9</v>
      </c>
      <c r="Q325" s="32">
        <f t="shared" si="67"/>
        <v>51</v>
      </c>
      <c r="R325" t="s">
        <v>23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f t="shared" si="68"/>
        <v>0</v>
      </c>
      <c r="Z325" t="str">
        <f t="shared" si="69"/>
        <v>75+</v>
      </c>
      <c r="AA325" t="str">
        <f>VLOOKUP(B325,[1]ethan!$A$2:$D$152,4)</f>
        <v>incident</v>
      </c>
      <c r="AB325" s="35">
        <f t="shared" si="64"/>
        <v>0</v>
      </c>
      <c r="AC325" s="35">
        <v>1</v>
      </c>
      <c r="AD325" s="35">
        <v>0</v>
      </c>
      <c r="AG325">
        <v>184</v>
      </c>
    </row>
    <row r="326" spans="1:33" x14ac:dyDescent="0.25">
      <c r="A326" s="14"/>
      <c r="B326" s="3">
        <v>41767</v>
      </c>
      <c r="C326" s="24"/>
      <c r="D326" s="24"/>
      <c r="E326" s="25"/>
      <c r="J326">
        <f t="shared" si="62"/>
        <v>2</v>
      </c>
      <c r="K326" t="str">
        <f t="shared" si="63"/>
        <v>medium</v>
      </c>
      <c r="L326">
        <f t="shared" si="65"/>
        <v>1</v>
      </c>
      <c r="M326" s="24">
        <v>0.63055555555555554</v>
      </c>
      <c r="N326" s="24">
        <f t="shared" si="66"/>
        <v>0.66180555555555554</v>
      </c>
      <c r="O326" s="39" t="str">
        <f t="shared" si="61"/>
        <v>0:45</v>
      </c>
      <c r="P326" s="31">
        <v>36.200000000000003</v>
      </c>
      <c r="Q326" s="32">
        <f t="shared" si="67"/>
        <v>36</v>
      </c>
      <c r="R326" t="s">
        <v>30</v>
      </c>
      <c r="S326" s="35">
        <v>0</v>
      </c>
      <c r="T326" s="35">
        <v>0</v>
      </c>
      <c r="U326" s="35">
        <v>0</v>
      </c>
      <c r="V326" s="35">
        <v>1</v>
      </c>
      <c r="W326" s="35">
        <v>0</v>
      </c>
      <c r="X326" s="35">
        <v>0</v>
      </c>
      <c r="Y326" s="35">
        <f t="shared" si="68"/>
        <v>1</v>
      </c>
      <c r="Z326" t="str">
        <f t="shared" si="69"/>
        <v>45-75</v>
      </c>
      <c r="AA326" t="str">
        <f>VLOOKUP(B326,[1]ethan!$A$2:$D$152,4)</f>
        <v>incident</v>
      </c>
      <c r="AB326" s="35">
        <f t="shared" si="64"/>
        <v>45</v>
      </c>
      <c r="AC326" s="32">
        <v>0</v>
      </c>
      <c r="AD326" s="32">
        <v>0</v>
      </c>
      <c r="AG326">
        <v>45</v>
      </c>
    </row>
    <row r="327" spans="1:33" x14ac:dyDescent="0.25">
      <c r="A327" s="14"/>
      <c r="B327" s="3">
        <v>41767</v>
      </c>
      <c r="C327" s="24"/>
      <c r="D327" s="24"/>
      <c r="E327" s="25"/>
      <c r="J327">
        <f t="shared" si="62"/>
        <v>2</v>
      </c>
      <c r="K327" t="str">
        <f t="shared" si="63"/>
        <v>medium</v>
      </c>
      <c r="L327">
        <f t="shared" si="65"/>
        <v>1</v>
      </c>
      <c r="M327" s="24">
        <v>0.40972222222222227</v>
      </c>
      <c r="N327" s="24">
        <f t="shared" si="66"/>
        <v>0.47847222222222224</v>
      </c>
      <c r="O327" s="39" t="str">
        <f t="shared" si="61"/>
        <v>1:39</v>
      </c>
      <c r="P327" s="31">
        <v>18.899999999999999</v>
      </c>
      <c r="Q327" s="32">
        <f t="shared" si="67"/>
        <v>18</v>
      </c>
      <c r="R327" t="s">
        <v>32</v>
      </c>
      <c r="S327" s="35">
        <v>1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f t="shared" si="68"/>
        <v>1</v>
      </c>
      <c r="Z327" t="str">
        <f t="shared" si="69"/>
        <v>75+</v>
      </c>
      <c r="AA327" t="str">
        <f>VLOOKUP(B327,[1]ethan!$A$2:$D$152,4)</f>
        <v>incident</v>
      </c>
      <c r="AB327" s="35">
        <f t="shared" si="64"/>
        <v>99</v>
      </c>
      <c r="AC327" s="35">
        <v>0</v>
      </c>
      <c r="AD327" s="35">
        <v>0</v>
      </c>
      <c r="AG327">
        <v>99</v>
      </c>
    </row>
    <row r="328" spans="1:33" x14ac:dyDescent="0.25">
      <c r="A328" s="14">
        <f t="shared" si="10"/>
        <v>41768</v>
      </c>
      <c r="B328" s="3">
        <v>41768</v>
      </c>
      <c r="C328" s="24">
        <v>0.72916666666666663</v>
      </c>
      <c r="D328" s="24">
        <v>0.77083333333333337</v>
      </c>
      <c r="E328" s="25">
        <f t="shared" si="11"/>
        <v>4.1666666666666741E-2</v>
      </c>
      <c r="F328">
        <v>38</v>
      </c>
      <c r="G328">
        <v>6</v>
      </c>
      <c r="H328" t="s">
        <v>104</v>
      </c>
      <c r="I328">
        <v>1</v>
      </c>
      <c r="J328">
        <f t="shared" si="62"/>
        <v>2</v>
      </c>
      <c r="K328" t="str">
        <f t="shared" si="63"/>
        <v>minor</v>
      </c>
      <c r="L328">
        <f t="shared" si="65"/>
        <v>1</v>
      </c>
      <c r="M328" s="24">
        <v>0.72361111111111109</v>
      </c>
      <c r="N328" s="24">
        <f t="shared" si="66"/>
        <v>0.76041666666666663</v>
      </c>
      <c r="O328" s="39" t="str">
        <f t="shared" si="61"/>
        <v>0:53</v>
      </c>
      <c r="P328" s="31">
        <v>36.200000000000003</v>
      </c>
      <c r="Q328" s="32">
        <f t="shared" si="67"/>
        <v>36</v>
      </c>
      <c r="R328" t="s">
        <v>30</v>
      </c>
      <c r="S328" s="35">
        <v>0</v>
      </c>
      <c r="T328" s="35">
        <v>0</v>
      </c>
      <c r="U328" s="35">
        <v>0</v>
      </c>
      <c r="V328" s="35">
        <v>1</v>
      </c>
      <c r="W328" s="35">
        <v>0</v>
      </c>
      <c r="X328" s="35">
        <v>0</v>
      </c>
      <c r="Y328" s="35">
        <f t="shared" si="68"/>
        <v>1</v>
      </c>
      <c r="Z328" t="str">
        <f t="shared" si="69"/>
        <v>45-75</v>
      </c>
      <c r="AA328" t="str">
        <f>VLOOKUP(B328,[1]ethan!$A$2:$D$152,4)</f>
        <v>regular</v>
      </c>
      <c r="AB328" s="35">
        <f t="shared" si="64"/>
        <v>53</v>
      </c>
      <c r="AC328" s="32">
        <v>0</v>
      </c>
      <c r="AD328" s="32">
        <v>0</v>
      </c>
      <c r="AG328">
        <v>53</v>
      </c>
    </row>
    <row r="329" spans="1:33" x14ac:dyDescent="0.25">
      <c r="A329" s="14"/>
      <c r="B329" s="3">
        <v>41768</v>
      </c>
      <c r="C329" s="24"/>
      <c r="D329" s="24"/>
      <c r="E329" s="25"/>
      <c r="J329">
        <f t="shared" si="62"/>
        <v>1</v>
      </c>
      <c r="K329" t="str">
        <f t="shared" si="63"/>
        <v>minor</v>
      </c>
      <c r="L329">
        <f t="shared" si="65"/>
        <v>1</v>
      </c>
      <c r="M329" s="24">
        <v>0.64722222222222225</v>
      </c>
      <c r="N329" s="24">
        <f t="shared" si="66"/>
        <v>0.66249999999999998</v>
      </c>
      <c r="O329" s="39" t="str">
        <f t="shared" si="61"/>
        <v>0:22</v>
      </c>
      <c r="P329" s="31">
        <v>35</v>
      </c>
      <c r="Q329" s="32">
        <f t="shared" si="67"/>
        <v>35</v>
      </c>
      <c r="R329" t="s">
        <v>23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f t="shared" si="68"/>
        <v>0</v>
      </c>
      <c r="Z329" t="str">
        <f t="shared" si="69"/>
        <v>15-45</v>
      </c>
      <c r="AA329" t="str">
        <f>VLOOKUP(B329,[1]ethan!$A$2:$D$152,4)</f>
        <v>regular</v>
      </c>
      <c r="AB329" s="35">
        <f t="shared" si="64"/>
        <v>0</v>
      </c>
      <c r="AC329" s="35">
        <v>1</v>
      </c>
      <c r="AD329" s="35">
        <v>0</v>
      </c>
      <c r="AG329">
        <v>22</v>
      </c>
    </row>
    <row r="330" spans="1:33" x14ac:dyDescent="0.25">
      <c r="A330" s="14">
        <f t="shared" si="10"/>
        <v>41771</v>
      </c>
      <c r="B330" s="3">
        <v>41771</v>
      </c>
      <c r="C330" s="24">
        <v>0.67708333333333337</v>
      </c>
      <c r="D330" s="24">
        <v>0.6875</v>
      </c>
      <c r="E330" s="25">
        <f t="shared" si="11"/>
        <v>1.041666666666663E-2</v>
      </c>
      <c r="F330">
        <v>35</v>
      </c>
      <c r="G330">
        <v>5</v>
      </c>
      <c r="H330" t="s">
        <v>104</v>
      </c>
      <c r="I330">
        <v>1</v>
      </c>
      <c r="J330">
        <f t="shared" si="62"/>
        <v>2</v>
      </c>
      <c r="K330" t="str">
        <f t="shared" si="63"/>
        <v>minor</v>
      </c>
      <c r="L330">
        <f t="shared" si="65"/>
        <v>1</v>
      </c>
      <c r="M330" s="24">
        <v>0.68125000000000002</v>
      </c>
      <c r="N330" s="24">
        <f t="shared" si="66"/>
        <v>0.70000000000000007</v>
      </c>
      <c r="O330" s="39" t="str">
        <f t="shared" si="61"/>
        <v>0:27</v>
      </c>
      <c r="P330" s="31">
        <v>34.200000000000003</v>
      </c>
      <c r="Q330" s="32">
        <f t="shared" si="67"/>
        <v>34</v>
      </c>
      <c r="R330" t="s">
        <v>30</v>
      </c>
      <c r="S330" s="35">
        <v>0</v>
      </c>
      <c r="T330" s="35">
        <v>0</v>
      </c>
      <c r="U330" s="35">
        <v>0</v>
      </c>
      <c r="V330" s="35">
        <v>1</v>
      </c>
      <c r="W330" s="35">
        <v>0</v>
      </c>
      <c r="X330" s="35">
        <v>0</v>
      </c>
      <c r="Y330" s="35">
        <f t="shared" si="68"/>
        <v>1</v>
      </c>
      <c r="Z330" t="str">
        <f t="shared" si="69"/>
        <v>15-45</v>
      </c>
      <c r="AA330" t="str">
        <f>VLOOKUP(B330,[1]ethan!$A$2:$D$152,4)</f>
        <v>incident</v>
      </c>
      <c r="AB330" s="35">
        <f t="shared" si="64"/>
        <v>27</v>
      </c>
      <c r="AC330" s="32">
        <v>0</v>
      </c>
      <c r="AD330" s="32">
        <v>0</v>
      </c>
      <c r="AG330">
        <v>27</v>
      </c>
    </row>
    <row r="331" spans="1:33" x14ac:dyDescent="0.25">
      <c r="A331" s="14">
        <f t="shared" si="10"/>
        <v>41772</v>
      </c>
      <c r="B331" s="3">
        <v>41772</v>
      </c>
      <c r="C331" s="24">
        <v>0.72916666666666663</v>
      </c>
      <c r="D331" s="24">
        <v>0.77083333333333337</v>
      </c>
      <c r="E331" s="25">
        <f t="shared" si="11"/>
        <v>4.1666666666666741E-2</v>
      </c>
      <c r="F331">
        <v>40</v>
      </c>
      <c r="G331">
        <v>10</v>
      </c>
      <c r="H331" t="s">
        <v>105</v>
      </c>
      <c r="I331">
        <v>2</v>
      </c>
      <c r="J331">
        <f t="shared" si="62"/>
        <v>2</v>
      </c>
      <c r="K331" t="str">
        <f t="shared" si="63"/>
        <v>medium</v>
      </c>
      <c r="L331">
        <f t="shared" si="65"/>
        <v>1</v>
      </c>
      <c r="M331" s="24">
        <v>0.23333333333333331</v>
      </c>
      <c r="N331" s="24">
        <f t="shared" si="66"/>
        <v>0.2673611111111111</v>
      </c>
      <c r="O331" s="39" t="str">
        <f t="shared" si="61"/>
        <v>0:49</v>
      </c>
      <c r="P331" s="31">
        <v>39.9</v>
      </c>
      <c r="Q331" s="32">
        <f t="shared" si="67"/>
        <v>39</v>
      </c>
      <c r="R331" t="s">
        <v>17</v>
      </c>
      <c r="S331" s="35">
        <v>0</v>
      </c>
      <c r="T331" s="35">
        <v>0</v>
      </c>
      <c r="U331" s="35">
        <v>0</v>
      </c>
      <c r="V331" s="35">
        <v>0</v>
      </c>
      <c r="W331" s="35">
        <v>1</v>
      </c>
      <c r="X331" s="35">
        <v>0</v>
      </c>
      <c r="Y331" s="35">
        <f t="shared" si="68"/>
        <v>1</v>
      </c>
      <c r="Z331" t="str">
        <f t="shared" si="69"/>
        <v>45-75</v>
      </c>
      <c r="AA331" t="str">
        <f>VLOOKUP(B331,[1]ethan!$A$2:$D$152,4)</f>
        <v>incident</v>
      </c>
      <c r="AB331" s="35">
        <f t="shared" si="64"/>
        <v>49</v>
      </c>
      <c r="AC331" s="35">
        <v>0</v>
      </c>
      <c r="AD331" s="35">
        <v>0</v>
      </c>
      <c r="AE331" t="s">
        <v>230</v>
      </c>
      <c r="AG331">
        <v>49</v>
      </c>
    </row>
    <row r="332" spans="1:33" x14ac:dyDescent="0.25">
      <c r="A332" s="14"/>
      <c r="B332" s="3">
        <v>41772</v>
      </c>
      <c r="C332" s="24"/>
      <c r="D332" s="24"/>
      <c r="E332" s="25"/>
      <c r="J332">
        <f t="shared" si="62"/>
        <v>2</v>
      </c>
      <c r="K332" t="str">
        <f t="shared" si="63"/>
        <v>medium</v>
      </c>
      <c r="L332">
        <f t="shared" si="65"/>
        <v>1</v>
      </c>
      <c r="M332" s="24">
        <v>0.62291666666666667</v>
      </c>
      <c r="N332" s="24">
        <f t="shared" si="66"/>
        <v>0.64166666666666672</v>
      </c>
      <c r="O332" s="39" t="str">
        <f t="shared" si="61"/>
        <v>0:27</v>
      </c>
      <c r="P332" s="31">
        <v>51.9</v>
      </c>
      <c r="Q332" s="32">
        <f t="shared" si="67"/>
        <v>51</v>
      </c>
      <c r="R332" t="s">
        <v>14</v>
      </c>
      <c r="S332" s="35">
        <v>0</v>
      </c>
      <c r="T332" s="35">
        <v>1</v>
      </c>
      <c r="U332" s="35">
        <v>0</v>
      </c>
      <c r="V332" s="35">
        <v>0</v>
      </c>
      <c r="W332" s="35">
        <v>0</v>
      </c>
      <c r="X332" s="35">
        <v>0</v>
      </c>
      <c r="Y332" s="35">
        <f t="shared" si="68"/>
        <v>1</v>
      </c>
      <c r="Z332" t="str">
        <f t="shared" si="69"/>
        <v>15-45</v>
      </c>
      <c r="AA332" t="str">
        <f>VLOOKUP(B332,[1]ethan!$A$2:$D$152,4)</f>
        <v>incident</v>
      </c>
      <c r="AB332" s="35">
        <f t="shared" si="64"/>
        <v>27</v>
      </c>
      <c r="AC332" s="32">
        <v>0</v>
      </c>
      <c r="AD332" s="32">
        <v>0</v>
      </c>
      <c r="AE332" t="s">
        <v>231</v>
      </c>
      <c r="AG332">
        <v>27</v>
      </c>
    </row>
    <row r="333" spans="1:33" x14ac:dyDescent="0.25">
      <c r="A333" s="14"/>
      <c r="B333" s="3">
        <v>41772</v>
      </c>
      <c r="C333" s="24"/>
      <c r="D333" s="24"/>
      <c r="E333" s="25"/>
      <c r="J333">
        <f t="shared" si="62"/>
        <v>2</v>
      </c>
      <c r="K333" t="str">
        <f t="shared" si="63"/>
        <v>medium</v>
      </c>
      <c r="L333">
        <f t="shared" si="65"/>
        <v>1</v>
      </c>
      <c r="M333" s="24">
        <v>0.21041666666666667</v>
      </c>
      <c r="N333" s="24">
        <f t="shared" si="66"/>
        <v>0.27013888888888887</v>
      </c>
      <c r="O333" s="39" t="str">
        <f t="shared" si="61"/>
        <v>1:26</v>
      </c>
      <c r="P333" s="31">
        <v>41.9</v>
      </c>
      <c r="Q333" s="32">
        <f t="shared" si="67"/>
        <v>41</v>
      </c>
      <c r="R333" t="s">
        <v>25</v>
      </c>
      <c r="S333" s="35">
        <v>1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f t="shared" si="68"/>
        <v>1</v>
      </c>
      <c r="Z333" t="str">
        <f t="shared" si="69"/>
        <v>75+</v>
      </c>
      <c r="AA333" t="str">
        <f>VLOOKUP(B333,[1]ethan!$A$2:$D$152,4)</f>
        <v>incident</v>
      </c>
      <c r="AB333" s="35">
        <f t="shared" si="64"/>
        <v>86</v>
      </c>
      <c r="AC333" s="35">
        <v>0</v>
      </c>
      <c r="AD333" s="35">
        <v>0</v>
      </c>
      <c r="AG333">
        <v>86</v>
      </c>
    </row>
    <row r="334" spans="1:33" x14ac:dyDescent="0.25">
      <c r="A334" s="14"/>
      <c r="B334" s="3">
        <v>41772</v>
      </c>
      <c r="C334" s="24"/>
      <c r="D334" s="24"/>
      <c r="E334" s="25"/>
      <c r="J334">
        <f t="shared" si="62"/>
        <v>2</v>
      </c>
      <c r="K334" t="str">
        <f t="shared" si="63"/>
        <v>medium</v>
      </c>
      <c r="L334">
        <f t="shared" si="65"/>
        <v>1</v>
      </c>
      <c r="M334" s="24">
        <v>0.64374999999999993</v>
      </c>
      <c r="N334" s="24">
        <f t="shared" si="66"/>
        <v>0.70555555555555549</v>
      </c>
      <c r="O334" s="39" t="str">
        <f t="shared" si="61"/>
        <v>1:29</v>
      </c>
      <c r="P334" s="31">
        <v>29.3</v>
      </c>
      <c r="Q334" s="32">
        <f t="shared" si="67"/>
        <v>29</v>
      </c>
      <c r="R334" t="s">
        <v>42</v>
      </c>
      <c r="S334" s="35">
        <v>0</v>
      </c>
      <c r="T334" s="35">
        <v>0</v>
      </c>
      <c r="U334" s="35">
        <v>1</v>
      </c>
      <c r="V334" s="35">
        <v>0</v>
      </c>
      <c r="W334" s="35">
        <v>0</v>
      </c>
      <c r="X334" s="35">
        <v>0</v>
      </c>
      <c r="Y334" s="35">
        <f t="shared" si="68"/>
        <v>1</v>
      </c>
      <c r="Z334" t="str">
        <f t="shared" si="69"/>
        <v>75+</v>
      </c>
      <c r="AA334" t="str">
        <f>VLOOKUP(B334,[1]ethan!$A$2:$D$152,4)</f>
        <v>incident</v>
      </c>
      <c r="AB334" s="35">
        <f t="shared" si="64"/>
        <v>89</v>
      </c>
      <c r="AC334" s="32">
        <v>0</v>
      </c>
      <c r="AD334" s="32">
        <v>0</v>
      </c>
      <c r="AG334">
        <v>89</v>
      </c>
    </row>
    <row r="335" spans="1:33" x14ac:dyDescent="0.25">
      <c r="A335" s="14"/>
      <c r="B335" s="3">
        <v>41772</v>
      </c>
      <c r="C335" s="24"/>
      <c r="D335" s="24"/>
      <c r="E335" s="25"/>
      <c r="J335">
        <f t="shared" si="62"/>
        <v>2</v>
      </c>
      <c r="K335" t="str">
        <f t="shared" si="63"/>
        <v>medium</v>
      </c>
      <c r="L335">
        <f t="shared" si="65"/>
        <v>1</v>
      </c>
      <c r="M335" s="24">
        <v>0.43888888888888888</v>
      </c>
      <c r="N335" s="24">
        <f t="shared" si="66"/>
        <v>0.45763888888888887</v>
      </c>
      <c r="O335" s="39" t="str">
        <f t="shared" si="61"/>
        <v>0:27</v>
      </c>
      <c r="P335" s="31">
        <v>25.2</v>
      </c>
      <c r="Q335" s="32">
        <f t="shared" si="67"/>
        <v>25</v>
      </c>
      <c r="R335" t="s">
        <v>176</v>
      </c>
      <c r="S335" s="35">
        <v>0</v>
      </c>
      <c r="T335" s="35">
        <v>0</v>
      </c>
      <c r="U335" s="35">
        <v>0</v>
      </c>
      <c r="V335" s="35">
        <v>1</v>
      </c>
      <c r="W335" s="35">
        <v>1</v>
      </c>
      <c r="X335" s="35">
        <v>0</v>
      </c>
      <c r="Y335" s="35">
        <f t="shared" si="68"/>
        <v>2</v>
      </c>
      <c r="Z335" t="str">
        <f t="shared" si="69"/>
        <v>15-45</v>
      </c>
      <c r="AA335" t="str">
        <f>VLOOKUP(B335,[1]ethan!$A$2:$D$152,4)</f>
        <v>incident</v>
      </c>
      <c r="AB335" s="35">
        <f t="shared" si="64"/>
        <v>54</v>
      </c>
      <c r="AC335" s="35">
        <v>0</v>
      </c>
      <c r="AD335" s="35">
        <v>0</v>
      </c>
      <c r="AE335" t="s">
        <v>232</v>
      </c>
      <c r="AG335">
        <v>27</v>
      </c>
    </row>
    <row r="336" spans="1:33" x14ac:dyDescent="0.25">
      <c r="A336" s="14">
        <f t="shared" si="10"/>
        <v>41773</v>
      </c>
      <c r="B336" s="3">
        <v>41773</v>
      </c>
      <c r="C336" s="24">
        <v>0.66666666666666663</v>
      </c>
      <c r="D336" s="24">
        <v>0.70833333333333337</v>
      </c>
      <c r="E336" s="25">
        <f t="shared" si="11"/>
        <v>4.1666666666666741E-2</v>
      </c>
      <c r="F336">
        <v>38</v>
      </c>
      <c r="G336">
        <v>8</v>
      </c>
      <c r="H336" t="s">
        <v>233</v>
      </c>
      <c r="I336">
        <v>2</v>
      </c>
      <c r="J336">
        <f t="shared" si="62"/>
        <v>2</v>
      </c>
      <c r="K336" t="str">
        <f t="shared" si="63"/>
        <v>medium</v>
      </c>
      <c r="L336">
        <f t="shared" si="65"/>
        <v>1</v>
      </c>
      <c r="M336" s="24">
        <v>0.68680555555555556</v>
      </c>
      <c r="N336" s="24">
        <f t="shared" si="66"/>
        <v>0.72291666666666665</v>
      </c>
      <c r="O336" s="39" t="str">
        <f t="shared" si="61"/>
        <v>0:52</v>
      </c>
      <c r="P336" s="31">
        <v>39.9</v>
      </c>
      <c r="Q336" s="32">
        <f t="shared" si="67"/>
        <v>39</v>
      </c>
      <c r="R336" t="s">
        <v>32</v>
      </c>
      <c r="S336" s="35">
        <v>1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f t="shared" si="68"/>
        <v>1</v>
      </c>
      <c r="Z336" t="str">
        <f t="shared" si="69"/>
        <v>45-75</v>
      </c>
      <c r="AA336" t="str">
        <f>VLOOKUP(B336,[1]ethan!$A$2:$D$152,4)</f>
        <v>incident</v>
      </c>
      <c r="AB336" s="35">
        <f t="shared" si="64"/>
        <v>52</v>
      </c>
      <c r="AC336" s="32">
        <v>0</v>
      </c>
      <c r="AD336" s="32">
        <v>0</v>
      </c>
      <c r="AG336">
        <v>52</v>
      </c>
    </row>
    <row r="337" spans="1:33" x14ac:dyDescent="0.25">
      <c r="A337" s="14"/>
      <c r="B337" s="3">
        <v>41773</v>
      </c>
      <c r="C337" s="24"/>
      <c r="D337" s="24"/>
      <c r="E337" s="25"/>
      <c r="J337">
        <f t="shared" si="62"/>
        <v>2</v>
      </c>
      <c r="K337" t="str">
        <f t="shared" si="63"/>
        <v>medium</v>
      </c>
      <c r="L337">
        <f t="shared" si="65"/>
        <v>1</v>
      </c>
      <c r="M337" s="24">
        <v>0.23124999999999998</v>
      </c>
      <c r="N337" s="24">
        <f t="shared" si="66"/>
        <v>0.24236111111111108</v>
      </c>
      <c r="O337" s="39" t="str">
        <f t="shared" si="61"/>
        <v>0:16</v>
      </c>
      <c r="P337" s="31">
        <v>11.1</v>
      </c>
      <c r="Q337" s="32">
        <f t="shared" si="67"/>
        <v>11</v>
      </c>
      <c r="R337" t="s">
        <v>25</v>
      </c>
      <c r="S337" s="35">
        <v>1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f t="shared" si="68"/>
        <v>1</v>
      </c>
      <c r="Z337" t="str">
        <f t="shared" si="69"/>
        <v>15-45</v>
      </c>
      <c r="AA337" t="str">
        <f>VLOOKUP(B337,[1]ethan!$A$2:$D$152,4)</f>
        <v>incident</v>
      </c>
      <c r="AB337" s="35">
        <f t="shared" si="64"/>
        <v>16</v>
      </c>
      <c r="AC337" s="35">
        <v>0</v>
      </c>
      <c r="AD337" s="35">
        <v>0</v>
      </c>
      <c r="AG337">
        <v>16</v>
      </c>
    </row>
    <row r="338" spans="1:33" x14ac:dyDescent="0.25">
      <c r="A338" s="14"/>
      <c r="B338" s="3">
        <v>41773</v>
      </c>
      <c r="C338" s="24"/>
      <c r="D338" s="24"/>
      <c r="E338" s="25"/>
      <c r="J338">
        <f t="shared" si="62"/>
        <v>2</v>
      </c>
      <c r="K338" t="str">
        <f t="shared" si="63"/>
        <v>medium</v>
      </c>
      <c r="L338">
        <f t="shared" si="65"/>
        <v>1</v>
      </c>
      <c r="M338" s="24">
        <v>0.36319444444444443</v>
      </c>
      <c r="N338" s="24">
        <f t="shared" si="66"/>
        <v>0.40833333333333333</v>
      </c>
      <c r="O338" s="39" t="str">
        <f t="shared" si="61"/>
        <v>1:05</v>
      </c>
      <c r="P338" s="31">
        <v>32.9</v>
      </c>
      <c r="Q338" s="32">
        <f t="shared" si="67"/>
        <v>32</v>
      </c>
      <c r="R338" t="s">
        <v>23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f t="shared" si="68"/>
        <v>0</v>
      </c>
      <c r="Z338" t="str">
        <f t="shared" si="69"/>
        <v>45-75</v>
      </c>
      <c r="AA338" t="str">
        <f>VLOOKUP(B338,[1]ethan!$A$2:$D$152,4)</f>
        <v>incident</v>
      </c>
      <c r="AB338" s="35">
        <f t="shared" si="64"/>
        <v>0</v>
      </c>
      <c r="AC338" s="32">
        <v>1</v>
      </c>
      <c r="AD338" s="32">
        <v>0</v>
      </c>
      <c r="AG338">
        <v>65</v>
      </c>
    </row>
    <row r="339" spans="1:33" x14ac:dyDescent="0.25">
      <c r="A339" s="14"/>
      <c r="B339" s="3">
        <v>41773</v>
      </c>
      <c r="C339" s="24"/>
      <c r="D339" s="24"/>
      <c r="E339" s="25"/>
      <c r="J339">
        <f t="shared" si="62"/>
        <v>2</v>
      </c>
      <c r="K339" t="str">
        <f t="shared" si="63"/>
        <v>medium</v>
      </c>
      <c r="L339">
        <f t="shared" si="65"/>
        <v>1</v>
      </c>
      <c r="M339" s="24">
        <v>0.91388888888888886</v>
      </c>
      <c r="N339" s="24">
        <f t="shared" si="66"/>
        <v>1.0888888888888888</v>
      </c>
      <c r="O339" s="39" t="str">
        <f t="shared" si="61"/>
        <v>4:12</v>
      </c>
      <c r="P339" s="31">
        <v>20.3</v>
      </c>
      <c r="Q339" s="32">
        <f t="shared" si="67"/>
        <v>20</v>
      </c>
      <c r="R339" t="s">
        <v>23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f t="shared" si="68"/>
        <v>0</v>
      </c>
      <c r="Z339" t="str">
        <f t="shared" si="69"/>
        <v>75+</v>
      </c>
      <c r="AA339" t="str">
        <f>VLOOKUP(B339,[1]ethan!$A$2:$D$152,4)</f>
        <v>incident</v>
      </c>
      <c r="AB339" s="35">
        <f t="shared" si="64"/>
        <v>0</v>
      </c>
      <c r="AC339" s="35">
        <v>1</v>
      </c>
      <c r="AD339" s="35">
        <v>0</v>
      </c>
      <c r="AG339">
        <v>252</v>
      </c>
    </row>
    <row r="340" spans="1:33" x14ac:dyDescent="0.25">
      <c r="A340" s="14"/>
      <c r="B340" s="3">
        <v>41773</v>
      </c>
      <c r="C340" s="24"/>
      <c r="D340" s="24"/>
      <c r="E340" s="25"/>
      <c r="J340">
        <f t="shared" si="62"/>
        <v>2</v>
      </c>
      <c r="K340" t="str">
        <f t="shared" si="63"/>
        <v>medium</v>
      </c>
      <c r="L340">
        <f t="shared" si="65"/>
        <v>1</v>
      </c>
      <c r="M340" s="24">
        <v>0.72152777777777777</v>
      </c>
      <c r="N340" s="24">
        <f t="shared" si="66"/>
        <v>0.74375000000000002</v>
      </c>
      <c r="O340" s="39" t="str">
        <f t="shared" si="61"/>
        <v>0:32</v>
      </c>
      <c r="P340" s="31">
        <v>38.1</v>
      </c>
      <c r="Q340" s="32">
        <f t="shared" si="67"/>
        <v>38</v>
      </c>
      <c r="R340" t="s">
        <v>17</v>
      </c>
      <c r="S340" s="35">
        <v>0</v>
      </c>
      <c r="T340" s="35">
        <v>0</v>
      </c>
      <c r="U340" s="35">
        <v>0</v>
      </c>
      <c r="V340" s="35">
        <v>0</v>
      </c>
      <c r="W340" s="35">
        <v>1</v>
      </c>
      <c r="X340" s="35">
        <v>0</v>
      </c>
      <c r="Y340" s="35">
        <f t="shared" si="68"/>
        <v>1</v>
      </c>
      <c r="Z340" t="str">
        <f t="shared" si="69"/>
        <v>15-45</v>
      </c>
      <c r="AA340" t="str">
        <f>VLOOKUP(B340,[1]ethan!$A$2:$D$152,4)</f>
        <v>incident</v>
      </c>
      <c r="AB340" s="35">
        <f t="shared" si="64"/>
        <v>32</v>
      </c>
      <c r="AC340" s="32">
        <v>0</v>
      </c>
      <c r="AD340" s="32">
        <v>0</v>
      </c>
      <c r="AG340">
        <v>32</v>
      </c>
    </row>
    <row r="341" spans="1:33" x14ac:dyDescent="0.25">
      <c r="A341" s="14"/>
      <c r="B341" s="3">
        <v>41773</v>
      </c>
      <c r="C341" s="24"/>
      <c r="D341" s="24"/>
      <c r="E341" s="25"/>
      <c r="J341">
        <f t="shared" si="62"/>
        <v>2</v>
      </c>
      <c r="K341" t="str">
        <f t="shared" si="63"/>
        <v>medium</v>
      </c>
      <c r="L341">
        <f t="shared" si="65"/>
        <v>1</v>
      </c>
      <c r="M341" s="24">
        <v>0.73055555555555562</v>
      </c>
      <c r="N341" s="24">
        <f t="shared" si="66"/>
        <v>0.79027777777777786</v>
      </c>
      <c r="O341" s="39" t="str">
        <f t="shared" si="61"/>
        <v>1:26</v>
      </c>
      <c r="P341" s="31">
        <v>44</v>
      </c>
      <c r="Q341" s="32">
        <f t="shared" si="67"/>
        <v>44</v>
      </c>
      <c r="R341" t="s">
        <v>14</v>
      </c>
      <c r="S341" s="35">
        <v>0</v>
      </c>
      <c r="T341" s="35">
        <v>1</v>
      </c>
      <c r="U341" s="35">
        <v>0</v>
      </c>
      <c r="V341" s="35">
        <v>0</v>
      </c>
      <c r="W341" s="35">
        <v>0</v>
      </c>
      <c r="X341" s="35">
        <v>0</v>
      </c>
      <c r="Y341" s="35">
        <f t="shared" si="68"/>
        <v>1</v>
      </c>
      <c r="Z341" t="str">
        <f t="shared" si="69"/>
        <v>75+</v>
      </c>
      <c r="AA341" t="str">
        <f>VLOOKUP(B341,[1]ethan!$A$2:$D$152,4)</f>
        <v>incident</v>
      </c>
      <c r="AB341" s="35">
        <f t="shared" si="64"/>
        <v>86</v>
      </c>
      <c r="AC341" s="35">
        <v>0</v>
      </c>
      <c r="AD341" s="35">
        <v>0</v>
      </c>
      <c r="AG341">
        <v>86</v>
      </c>
    </row>
    <row r="342" spans="1:33" x14ac:dyDescent="0.25">
      <c r="A342" s="14"/>
      <c r="B342" s="3">
        <v>41773</v>
      </c>
      <c r="C342" s="24"/>
      <c r="D342" s="24"/>
      <c r="E342" s="25"/>
      <c r="J342">
        <f t="shared" si="62"/>
        <v>2</v>
      </c>
      <c r="K342" t="str">
        <f t="shared" si="63"/>
        <v>medium</v>
      </c>
      <c r="L342">
        <f t="shared" si="65"/>
        <v>1</v>
      </c>
      <c r="M342" s="24">
        <v>0.24583333333333335</v>
      </c>
      <c r="N342" s="24">
        <f t="shared" si="66"/>
        <v>0.28680555555555559</v>
      </c>
      <c r="O342" s="39" t="str">
        <f t="shared" si="61"/>
        <v>0:59</v>
      </c>
      <c r="P342" s="31">
        <v>44.5</v>
      </c>
      <c r="Q342" s="32">
        <f t="shared" si="67"/>
        <v>44</v>
      </c>
      <c r="R342" t="s">
        <v>42</v>
      </c>
      <c r="S342" s="35">
        <v>0</v>
      </c>
      <c r="T342" s="35">
        <v>0</v>
      </c>
      <c r="U342" s="35">
        <v>1</v>
      </c>
      <c r="V342" s="35">
        <v>0</v>
      </c>
      <c r="W342" s="35">
        <v>0</v>
      </c>
      <c r="X342" s="35">
        <v>0</v>
      </c>
      <c r="Y342" s="35">
        <f t="shared" si="68"/>
        <v>1</v>
      </c>
      <c r="Z342" t="str">
        <f t="shared" si="69"/>
        <v>45-75</v>
      </c>
      <c r="AA342" t="str">
        <f>VLOOKUP(B342,[1]ethan!$A$2:$D$152,4)</f>
        <v>incident</v>
      </c>
      <c r="AB342" s="35">
        <f t="shared" si="64"/>
        <v>59</v>
      </c>
      <c r="AC342" s="32">
        <v>0</v>
      </c>
      <c r="AD342" s="32">
        <v>0</v>
      </c>
      <c r="AG342">
        <v>59</v>
      </c>
    </row>
    <row r="343" spans="1:33" x14ac:dyDescent="0.25">
      <c r="A343" t="s">
        <v>128</v>
      </c>
      <c r="B343" s="36">
        <v>41774</v>
      </c>
      <c r="J343">
        <f t="shared" si="62"/>
        <v>2</v>
      </c>
      <c r="K343" t="str">
        <f t="shared" si="63"/>
        <v>medium</v>
      </c>
      <c r="L343">
        <f t="shared" si="65"/>
        <v>1</v>
      </c>
      <c r="M343" s="25">
        <v>0.71805555555555556</v>
      </c>
      <c r="N343" s="24">
        <f t="shared" si="66"/>
        <v>0.84513888888888888</v>
      </c>
      <c r="O343" s="39" t="str">
        <f t="shared" si="61"/>
        <v>3:03</v>
      </c>
      <c r="P343" s="31">
        <v>34.200000000000003</v>
      </c>
      <c r="Q343" s="32">
        <f t="shared" si="67"/>
        <v>34</v>
      </c>
      <c r="R343" t="s">
        <v>234</v>
      </c>
      <c r="S343" s="35">
        <v>1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f t="shared" si="68"/>
        <v>1</v>
      </c>
      <c r="Z343" t="str">
        <f t="shared" si="69"/>
        <v>75+</v>
      </c>
      <c r="AA343" t="str">
        <f>VLOOKUP(B343,[1]ethan!$A$2:$D$152,4)</f>
        <v>incident</v>
      </c>
      <c r="AB343" s="35">
        <f t="shared" si="64"/>
        <v>183</v>
      </c>
      <c r="AC343" s="35">
        <v>0</v>
      </c>
      <c r="AD343" s="35">
        <v>0</v>
      </c>
      <c r="AG343">
        <v>183</v>
      </c>
    </row>
    <row r="344" spans="1:33" x14ac:dyDescent="0.25">
      <c r="A344" s="14"/>
      <c r="B344" s="36">
        <v>41774</v>
      </c>
      <c r="C344" s="24"/>
      <c r="D344" s="24"/>
      <c r="E344" s="25"/>
      <c r="J344">
        <f t="shared" si="62"/>
        <v>2</v>
      </c>
      <c r="K344" t="str">
        <f t="shared" si="63"/>
        <v>medium</v>
      </c>
      <c r="L344">
        <f t="shared" si="65"/>
        <v>1</v>
      </c>
      <c r="M344" s="24">
        <v>0.76874999999999993</v>
      </c>
      <c r="N344" s="24">
        <f t="shared" si="66"/>
        <v>0.79027777777777775</v>
      </c>
      <c r="O344" s="39" t="str">
        <f t="shared" si="61"/>
        <v>0:31</v>
      </c>
      <c r="P344" s="31">
        <v>45.8</v>
      </c>
      <c r="Q344" s="32">
        <f t="shared" si="67"/>
        <v>45</v>
      </c>
      <c r="R344" t="s">
        <v>235</v>
      </c>
      <c r="S344" s="35">
        <v>0</v>
      </c>
      <c r="T344" s="35">
        <v>0</v>
      </c>
      <c r="U344" s="35">
        <v>0</v>
      </c>
      <c r="V344" s="35">
        <v>0</v>
      </c>
      <c r="W344" s="35">
        <v>1</v>
      </c>
      <c r="X344" s="35">
        <v>0</v>
      </c>
      <c r="Y344" s="35">
        <f t="shared" si="68"/>
        <v>1</v>
      </c>
      <c r="Z344" t="str">
        <f t="shared" si="69"/>
        <v>15-45</v>
      </c>
      <c r="AA344" t="str">
        <f>VLOOKUP(B344,[1]ethan!$A$2:$D$152,4)</f>
        <v>incident</v>
      </c>
      <c r="AB344" s="35">
        <f t="shared" si="64"/>
        <v>31</v>
      </c>
      <c r="AC344" s="32">
        <v>1</v>
      </c>
      <c r="AD344" s="32">
        <v>0</v>
      </c>
      <c r="AG344">
        <v>31</v>
      </c>
    </row>
    <row r="345" spans="1:33" x14ac:dyDescent="0.25">
      <c r="A345" s="14"/>
      <c r="B345" s="36">
        <v>41774</v>
      </c>
      <c r="C345" s="24"/>
      <c r="D345" s="24"/>
      <c r="E345" s="25"/>
      <c r="J345">
        <f t="shared" si="62"/>
        <v>2</v>
      </c>
      <c r="K345" t="str">
        <f t="shared" si="63"/>
        <v>medium</v>
      </c>
      <c r="L345">
        <f t="shared" si="65"/>
        <v>1</v>
      </c>
      <c r="M345" s="24">
        <v>0.73402777777777783</v>
      </c>
      <c r="N345" s="24">
        <f t="shared" si="66"/>
        <v>0.74791666666666667</v>
      </c>
      <c r="O345" s="39" t="str">
        <f t="shared" si="61"/>
        <v>0:20</v>
      </c>
      <c r="P345" s="31">
        <v>36.799999999999997</v>
      </c>
      <c r="Q345" s="32">
        <f t="shared" si="67"/>
        <v>36</v>
      </c>
      <c r="R345" t="s">
        <v>30</v>
      </c>
      <c r="S345" s="35">
        <v>0</v>
      </c>
      <c r="T345" s="35">
        <v>0</v>
      </c>
      <c r="U345" s="35">
        <v>0</v>
      </c>
      <c r="V345" s="35">
        <v>1</v>
      </c>
      <c r="W345" s="35">
        <v>0</v>
      </c>
      <c r="X345" s="35">
        <v>0</v>
      </c>
      <c r="Y345" s="35">
        <f t="shared" si="68"/>
        <v>1</v>
      </c>
      <c r="Z345" t="str">
        <f t="shared" si="69"/>
        <v>15-45</v>
      </c>
      <c r="AA345" t="str">
        <f>VLOOKUP(B345,[1]ethan!$A$2:$D$152,4)</f>
        <v>incident</v>
      </c>
      <c r="AB345" s="35">
        <f t="shared" si="64"/>
        <v>20</v>
      </c>
      <c r="AC345" s="35">
        <v>0</v>
      </c>
      <c r="AD345" s="35">
        <v>0</v>
      </c>
      <c r="AG345">
        <v>20</v>
      </c>
    </row>
    <row r="346" spans="1:33" x14ac:dyDescent="0.25">
      <c r="A346" s="14"/>
      <c r="B346" s="36">
        <v>41774</v>
      </c>
      <c r="C346" s="24"/>
      <c r="D346" s="24"/>
      <c r="E346" s="25"/>
      <c r="J346">
        <f t="shared" si="62"/>
        <v>2</v>
      </c>
      <c r="K346" t="str">
        <f t="shared" si="63"/>
        <v>medium</v>
      </c>
      <c r="L346">
        <f t="shared" si="65"/>
        <v>1</v>
      </c>
      <c r="M346" s="24">
        <v>0.62847222222222221</v>
      </c>
      <c r="N346" s="24">
        <f t="shared" si="66"/>
        <v>0.65069444444444446</v>
      </c>
      <c r="O346" s="39" t="str">
        <f t="shared" si="61"/>
        <v>0:32</v>
      </c>
      <c r="P346" s="31">
        <v>29.8</v>
      </c>
      <c r="Q346" s="32">
        <f t="shared" si="67"/>
        <v>29</v>
      </c>
      <c r="R346" t="s">
        <v>17</v>
      </c>
      <c r="S346" s="35">
        <v>0</v>
      </c>
      <c r="T346" s="35">
        <v>0</v>
      </c>
      <c r="U346" s="35">
        <v>0</v>
      </c>
      <c r="V346" s="35">
        <v>0</v>
      </c>
      <c r="W346" s="35">
        <v>1</v>
      </c>
      <c r="X346" s="35">
        <v>0</v>
      </c>
      <c r="Y346" s="35">
        <f t="shared" si="68"/>
        <v>1</v>
      </c>
      <c r="Z346" t="str">
        <f t="shared" si="69"/>
        <v>15-45</v>
      </c>
      <c r="AA346" t="str">
        <f>VLOOKUP(B346,[1]ethan!$A$2:$D$152,4)</f>
        <v>incident</v>
      </c>
      <c r="AB346" s="35">
        <f t="shared" si="64"/>
        <v>32</v>
      </c>
      <c r="AC346" s="32">
        <v>0</v>
      </c>
      <c r="AD346" s="32">
        <v>0</v>
      </c>
      <c r="AG346">
        <v>32</v>
      </c>
    </row>
    <row r="347" spans="1:33" x14ac:dyDescent="0.25">
      <c r="A347" s="14"/>
      <c r="B347" s="36">
        <v>41774</v>
      </c>
      <c r="C347" s="24"/>
      <c r="D347" s="24"/>
      <c r="E347" s="25"/>
      <c r="J347">
        <f t="shared" si="62"/>
        <v>2</v>
      </c>
      <c r="K347" t="str">
        <f t="shared" si="63"/>
        <v>medium</v>
      </c>
      <c r="L347">
        <f t="shared" si="65"/>
        <v>1</v>
      </c>
      <c r="M347" s="24">
        <v>0.28888888888888892</v>
      </c>
      <c r="N347" s="24">
        <f t="shared" si="66"/>
        <v>0.32777777777777783</v>
      </c>
      <c r="O347" s="39" t="str">
        <f t="shared" si="61"/>
        <v>0:56</v>
      </c>
      <c r="P347" s="31">
        <v>11.1</v>
      </c>
      <c r="Q347" s="32">
        <f t="shared" si="67"/>
        <v>11</v>
      </c>
      <c r="R347" t="s">
        <v>30</v>
      </c>
      <c r="S347" s="35">
        <v>0</v>
      </c>
      <c r="T347" s="35">
        <v>0</v>
      </c>
      <c r="U347" s="35">
        <v>0</v>
      </c>
      <c r="V347" s="35">
        <v>1</v>
      </c>
      <c r="W347" s="35">
        <v>0</v>
      </c>
      <c r="X347" s="35">
        <v>0</v>
      </c>
      <c r="Y347" s="35">
        <f t="shared" si="68"/>
        <v>1</v>
      </c>
      <c r="Z347" t="str">
        <f t="shared" si="69"/>
        <v>45-75</v>
      </c>
      <c r="AA347" t="str">
        <f>VLOOKUP(B347,[1]ethan!$A$2:$D$152,4)</f>
        <v>incident</v>
      </c>
      <c r="AB347" s="35">
        <f t="shared" si="64"/>
        <v>56</v>
      </c>
      <c r="AC347" s="35">
        <v>0</v>
      </c>
      <c r="AD347" s="35">
        <v>0</v>
      </c>
      <c r="AG347">
        <v>56</v>
      </c>
    </row>
    <row r="348" spans="1:33" x14ac:dyDescent="0.25">
      <c r="A348" s="14"/>
      <c r="B348" s="36">
        <v>41774</v>
      </c>
      <c r="C348" s="24"/>
      <c r="D348" s="24"/>
      <c r="E348" s="25"/>
      <c r="J348">
        <f t="shared" si="62"/>
        <v>2</v>
      </c>
      <c r="K348" t="str">
        <f t="shared" si="63"/>
        <v>medium</v>
      </c>
      <c r="L348">
        <f t="shared" si="65"/>
        <v>1</v>
      </c>
      <c r="M348" s="24">
        <v>0.59861111111111109</v>
      </c>
      <c r="N348" s="24">
        <f t="shared" si="66"/>
        <v>0.76736111111111105</v>
      </c>
      <c r="O348" s="39" t="str">
        <f t="shared" si="61"/>
        <v>4:03</v>
      </c>
      <c r="P348" s="31">
        <v>48.4</v>
      </c>
      <c r="Q348" s="32">
        <f t="shared" si="67"/>
        <v>48</v>
      </c>
      <c r="R348" t="s">
        <v>14</v>
      </c>
      <c r="S348" s="35">
        <v>0</v>
      </c>
      <c r="T348" s="35">
        <v>1</v>
      </c>
      <c r="U348" s="35">
        <v>0</v>
      </c>
      <c r="V348" s="35">
        <v>0</v>
      </c>
      <c r="W348" s="35">
        <v>0</v>
      </c>
      <c r="X348" s="35">
        <v>0</v>
      </c>
      <c r="Y348" s="35">
        <f t="shared" si="68"/>
        <v>1</v>
      </c>
      <c r="Z348" t="str">
        <f t="shared" si="69"/>
        <v>75+</v>
      </c>
      <c r="AA348" t="str">
        <f>VLOOKUP(B348,[1]ethan!$A$2:$D$152,4)</f>
        <v>incident</v>
      </c>
      <c r="AB348" s="35">
        <f t="shared" si="64"/>
        <v>243</v>
      </c>
      <c r="AC348" s="32">
        <v>0</v>
      </c>
      <c r="AD348" s="32">
        <v>0</v>
      </c>
      <c r="AG348">
        <v>243</v>
      </c>
    </row>
    <row r="349" spans="1:33" x14ac:dyDescent="0.25">
      <c r="A349" s="14">
        <f>B349</f>
        <v>41775</v>
      </c>
      <c r="B349" s="3">
        <v>41775</v>
      </c>
      <c r="C349" s="24">
        <v>0.79166666666666663</v>
      </c>
      <c r="D349" s="24">
        <v>0.8125</v>
      </c>
      <c r="E349" s="25">
        <f>D349-C349</f>
        <v>2.083333333333337E-2</v>
      </c>
      <c r="F349">
        <v>40</v>
      </c>
      <c r="G349">
        <v>5</v>
      </c>
      <c r="H349" t="s">
        <v>104</v>
      </c>
      <c r="I349">
        <v>1</v>
      </c>
      <c r="J349">
        <f t="shared" si="62"/>
        <v>2</v>
      </c>
      <c r="K349" t="str">
        <f t="shared" si="63"/>
        <v>minor</v>
      </c>
      <c r="L349">
        <f t="shared" si="65"/>
        <v>1</v>
      </c>
      <c r="M349" s="24">
        <v>0.7729166666666667</v>
      </c>
      <c r="N349" s="24">
        <f t="shared" si="66"/>
        <v>0.8305555555555556</v>
      </c>
      <c r="O349" s="39" t="str">
        <f t="shared" si="61"/>
        <v>1:23</v>
      </c>
      <c r="P349" s="31">
        <v>39.9</v>
      </c>
      <c r="Q349" s="32">
        <f t="shared" si="67"/>
        <v>39</v>
      </c>
      <c r="R349" t="s">
        <v>30</v>
      </c>
      <c r="S349" s="35">
        <v>0</v>
      </c>
      <c r="T349" s="35">
        <v>0</v>
      </c>
      <c r="U349" s="35">
        <v>0</v>
      </c>
      <c r="V349" s="35">
        <v>1</v>
      </c>
      <c r="W349" s="35">
        <v>0</v>
      </c>
      <c r="X349" s="35">
        <v>0</v>
      </c>
      <c r="Y349" s="35">
        <f t="shared" si="68"/>
        <v>1</v>
      </c>
      <c r="Z349" t="str">
        <f t="shared" si="69"/>
        <v>75+</v>
      </c>
      <c r="AA349" t="str">
        <f>VLOOKUP(B349,[1]ethan!$A$2:$D$152,4)</f>
        <v>incident</v>
      </c>
      <c r="AB349" s="35">
        <f t="shared" si="64"/>
        <v>83</v>
      </c>
      <c r="AC349" s="35">
        <v>0</v>
      </c>
      <c r="AD349" s="35">
        <v>0</v>
      </c>
      <c r="AG349">
        <v>83</v>
      </c>
    </row>
    <row r="350" spans="1:33" x14ac:dyDescent="0.25">
      <c r="A350" s="14">
        <f t="shared" si="10"/>
        <v>41775</v>
      </c>
      <c r="B350" s="3">
        <v>41775</v>
      </c>
      <c r="C350" s="24">
        <v>0.84375</v>
      </c>
      <c r="D350" s="24">
        <v>0.85416666666666663</v>
      </c>
      <c r="E350" s="25">
        <f t="shared" si="11"/>
        <v>1.041666666666663E-2</v>
      </c>
      <c r="F350">
        <v>27</v>
      </c>
      <c r="G350">
        <v>3</v>
      </c>
      <c r="H350" t="s">
        <v>46</v>
      </c>
      <c r="I350">
        <v>1</v>
      </c>
      <c r="J350">
        <f t="shared" si="62"/>
        <v>1</v>
      </c>
      <c r="K350" t="str">
        <f t="shared" si="63"/>
        <v>minor</v>
      </c>
      <c r="L350">
        <f t="shared" si="65"/>
        <v>0</v>
      </c>
      <c r="M350" s="24" t="s">
        <v>151</v>
      </c>
      <c r="N350" s="24"/>
      <c r="O350" s="38">
        <v>0</v>
      </c>
      <c r="Q350" s="32">
        <f t="shared" si="67"/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f t="shared" si="68"/>
        <v>0</v>
      </c>
      <c r="Z350" t="str">
        <f t="shared" si="69"/>
        <v>0-15</v>
      </c>
      <c r="AA350" t="str">
        <f>VLOOKUP(B350,[1]ethan!$A$2:$D$152,4)</f>
        <v>incident</v>
      </c>
      <c r="AB350" s="35">
        <f t="shared" si="64"/>
        <v>0</v>
      </c>
      <c r="AC350" s="32">
        <v>0</v>
      </c>
      <c r="AD350" s="32">
        <v>0</v>
      </c>
    </row>
    <row r="351" spans="1:33" x14ac:dyDescent="0.25">
      <c r="A351" s="14"/>
      <c r="B351" s="3">
        <v>41775</v>
      </c>
      <c r="C351" s="24"/>
      <c r="D351" s="24"/>
      <c r="E351" s="25"/>
      <c r="J351">
        <f t="shared" si="62"/>
        <v>1</v>
      </c>
      <c r="K351" t="str">
        <f t="shared" si="63"/>
        <v>minor</v>
      </c>
      <c r="L351">
        <f t="shared" si="65"/>
        <v>1</v>
      </c>
      <c r="M351" s="24">
        <v>0.32847222222222222</v>
      </c>
      <c r="N351" s="24">
        <f t="shared" si="66"/>
        <v>0.34791666666666665</v>
      </c>
      <c r="O351" s="39" t="str">
        <f t="shared" ref="O351:O385" si="70">TEXT(AG351/(24*60), "h:mm")</f>
        <v>0:28</v>
      </c>
      <c r="P351" s="31">
        <v>28.5</v>
      </c>
      <c r="Q351" s="32">
        <f t="shared" si="67"/>
        <v>28</v>
      </c>
      <c r="R351" t="s">
        <v>23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f t="shared" si="68"/>
        <v>0</v>
      </c>
      <c r="Z351" t="str">
        <f t="shared" si="69"/>
        <v>15-45</v>
      </c>
      <c r="AA351" t="str">
        <f>VLOOKUP(B351,[1]ethan!$A$2:$D$152,4)</f>
        <v>incident</v>
      </c>
      <c r="AB351" s="35">
        <f t="shared" si="64"/>
        <v>0</v>
      </c>
      <c r="AC351" s="35">
        <v>1</v>
      </c>
      <c r="AD351" s="35">
        <v>0</v>
      </c>
      <c r="AG351">
        <v>28</v>
      </c>
    </row>
    <row r="352" spans="1:33" x14ac:dyDescent="0.25">
      <c r="A352" s="14"/>
      <c r="B352" s="3">
        <v>41775</v>
      </c>
      <c r="C352" s="24"/>
      <c r="D352" s="24"/>
      <c r="E352" s="25"/>
      <c r="J352">
        <f t="shared" si="62"/>
        <v>2</v>
      </c>
      <c r="K352" t="str">
        <f t="shared" si="63"/>
        <v>medium</v>
      </c>
      <c r="L352">
        <f t="shared" si="65"/>
        <v>1</v>
      </c>
      <c r="M352" s="24">
        <v>0.7729166666666667</v>
      </c>
      <c r="N352" s="24">
        <f t="shared" si="66"/>
        <v>0.8305555555555556</v>
      </c>
      <c r="O352" s="39" t="str">
        <f t="shared" si="70"/>
        <v>1:23</v>
      </c>
      <c r="P352" s="31">
        <v>39.9</v>
      </c>
      <c r="Q352" s="32">
        <f t="shared" si="67"/>
        <v>39</v>
      </c>
      <c r="R352" t="s">
        <v>30</v>
      </c>
      <c r="S352" s="35">
        <v>0</v>
      </c>
      <c r="T352" s="35">
        <v>0</v>
      </c>
      <c r="U352" s="35">
        <v>0</v>
      </c>
      <c r="V352" s="35">
        <v>1</v>
      </c>
      <c r="W352" s="35">
        <v>0</v>
      </c>
      <c r="X352" s="35">
        <v>0</v>
      </c>
      <c r="Y352" s="35">
        <f t="shared" si="68"/>
        <v>1</v>
      </c>
      <c r="Z352" t="str">
        <f t="shared" si="69"/>
        <v>75+</v>
      </c>
      <c r="AA352" t="str">
        <f>VLOOKUP(B352,[1]ethan!$A$2:$D$152,4)</f>
        <v>incident</v>
      </c>
      <c r="AB352" s="35">
        <f t="shared" si="64"/>
        <v>83</v>
      </c>
      <c r="AC352" s="32">
        <v>0</v>
      </c>
      <c r="AD352" s="32">
        <v>0</v>
      </c>
      <c r="AG352">
        <v>83</v>
      </c>
    </row>
    <row r="353" spans="1:33" x14ac:dyDescent="0.25">
      <c r="A353" s="14">
        <f t="shared" si="10"/>
        <v>41778</v>
      </c>
      <c r="B353" s="3">
        <v>41778</v>
      </c>
      <c r="C353" s="24">
        <v>0.58333333333333337</v>
      </c>
      <c r="D353" s="24">
        <v>0.64583333333333337</v>
      </c>
      <c r="E353" s="25">
        <f t="shared" si="11"/>
        <v>6.25E-2</v>
      </c>
      <c r="F353">
        <v>12</v>
      </c>
      <c r="G353">
        <v>3</v>
      </c>
      <c r="H353" t="s">
        <v>236</v>
      </c>
      <c r="I353">
        <v>3</v>
      </c>
      <c r="J353">
        <f t="shared" si="62"/>
        <v>3</v>
      </c>
      <c r="K353" t="str">
        <f t="shared" si="63"/>
        <v>major</v>
      </c>
      <c r="L353">
        <f t="shared" si="65"/>
        <v>1</v>
      </c>
      <c r="M353" s="24">
        <v>0.56805555555555554</v>
      </c>
      <c r="N353" s="24">
        <f t="shared" si="66"/>
        <v>0.64722222222222214</v>
      </c>
      <c r="O353" s="39" t="str">
        <f t="shared" si="70"/>
        <v>1:54</v>
      </c>
      <c r="P353" s="31">
        <v>14.2</v>
      </c>
      <c r="Q353" s="32">
        <f t="shared" si="67"/>
        <v>14</v>
      </c>
      <c r="R353" t="s">
        <v>237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5</v>
      </c>
      <c r="Z353" t="str">
        <f t="shared" si="69"/>
        <v>75+</v>
      </c>
      <c r="AA353" t="str">
        <f>VLOOKUP(B353,[1]ethan!$A$2:$D$152,4)</f>
        <v>incident</v>
      </c>
      <c r="AB353" s="35">
        <f t="shared" si="64"/>
        <v>570</v>
      </c>
      <c r="AC353" s="35">
        <v>0</v>
      </c>
      <c r="AD353" s="35">
        <v>0</v>
      </c>
      <c r="AE353" t="s">
        <v>238</v>
      </c>
      <c r="AG353">
        <v>114</v>
      </c>
    </row>
    <row r="354" spans="1:33" x14ac:dyDescent="0.25">
      <c r="A354" s="14">
        <f t="shared" si="10"/>
        <v>41778</v>
      </c>
      <c r="B354" s="3">
        <v>41778</v>
      </c>
      <c r="C354" s="24">
        <v>0.61458333333333337</v>
      </c>
      <c r="D354" s="24">
        <v>0.66666666666666663</v>
      </c>
      <c r="E354" s="25">
        <f t="shared" si="11"/>
        <v>5.2083333333333259E-2</v>
      </c>
      <c r="F354">
        <v>35</v>
      </c>
      <c r="G354">
        <v>9</v>
      </c>
      <c r="H354" t="s">
        <v>163</v>
      </c>
      <c r="I354">
        <v>3</v>
      </c>
      <c r="J354">
        <f t="shared" si="62"/>
        <v>2</v>
      </c>
      <c r="K354" t="str">
        <f t="shared" si="63"/>
        <v>major</v>
      </c>
      <c r="L354">
        <f t="shared" si="65"/>
        <v>1</v>
      </c>
      <c r="M354" s="24">
        <v>0.61388888888888882</v>
      </c>
      <c r="N354" s="24">
        <f t="shared" si="66"/>
        <v>0.64861111111111103</v>
      </c>
      <c r="O354" s="39" t="str">
        <f t="shared" si="70"/>
        <v>0:50</v>
      </c>
      <c r="P354" s="31">
        <v>35</v>
      </c>
      <c r="Q354" s="32">
        <f t="shared" si="67"/>
        <v>35</v>
      </c>
      <c r="R354" t="s">
        <v>223</v>
      </c>
      <c r="S354" s="35">
        <v>0</v>
      </c>
      <c r="T354" s="35">
        <v>0</v>
      </c>
      <c r="U354" s="35">
        <v>1</v>
      </c>
      <c r="V354" s="35">
        <v>1</v>
      </c>
      <c r="W354" s="35">
        <v>1</v>
      </c>
      <c r="X354" s="35">
        <v>0</v>
      </c>
      <c r="Y354" s="35">
        <f t="shared" si="68"/>
        <v>3</v>
      </c>
      <c r="Z354" t="str">
        <f t="shared" si="69"/>
        <v>45-75</v>
      </c>
      <c r="AA354" t="str">
        <f>VLOOKUP(B354,[1]ethan!$A$2:$D$152,4)</f>
        <v>incident</v>
      </c>
      <c r="AB354" s="35">
        <f t="shared" si="64"/>
        <v>150</v>
      </c>
      <c r="AC354" s="32">
        <v>0</v>
      </c>
      <c r="AD354" s="32">
        <v>0</v>
      </c>
      <c r="AG354">
        <v>50</v>
      </c>
    </row>
    <row r="355" spans="1:33" x14ac:dyDescent="0.25">
      <c r="A355" s="14"/>
      <c r="B355" s="3">
        <v>41778</v>
      </c>
      <c r="C355" s="24"/>
      <c r="D355" s="24"/>
      <c r="E355" s="25"/>
      <c r="J355">
        <f t="shared" si="62"/>
        <v>2</v>
      </c>
      <c r="K355" t="str">
        <f t="shared" si="63"/>
        <v>medium</v>
      </c>
      <c r="L355">
        <f t="shared" si="65"/>
        <v>1</v>
      </c>
      <c r="M355" s="24">
        <v>0.73819444444444438</v>
      </c>
      <c r="N355" s="24">
        <f t="shared" si="66"/>
        <v>0.75138888888888877</v>
      </c>
      <c r="O355" s="39" t="str">
        <f t="shared" si="70"/>
        <v>0:19</v>
      </c>
      <c r="P355" s="31">
        <v>15.6</v>
      </c>
      <c r="Q355" s="32">
        <f t="shared" si="67"/>
        <v>15</v>
      </c>
      <c r="R355" s="25" t="s">
        <v>182</v>
      </c>
      <c r="S355" s="35">
        <v>0</v>
      </c>
      <c r="T355" s="35">
        <v>1</v>
      </c>
      <c r="U355" s="35">
        <v>1</v>
      </c>
      <c r="V355" s="35">
        <v>0</v>
      </c>
      <c r="W355" s="35">
        <v>0</v>
      </c>
      <c r="X355" s="35">
        <v>0</v>
      </c>
      <c r="Y355" s="35">
        <f t="shared" si="68"/>
        <v>2</v>
      </c>
      <c r="Z355" t="str">
        <f t="shared" si="69"/>
        <v>15-45</v>
      </c>
      <c r="AA355" t="str">
        <f>VLOOKUP(B355,[1]ethan!$A$2:$D$152,4)</f>
        <v>incident</v>
      </c>
      <c r="AB355" s="35">
        <f t="shared" si="64"/>
        <v>38</v>
      </c>
      <c r="AC355" s="35">
        <v>0</v>
      </c>
      <c r="AD355" s="35">
        <v>0</v>
      </c>
      <c r="AG355">
        <v>19</v>
      </c>
    </row>
    <row r="356" spans="1:33" x14ac:dyDescent="0.25">
      <c r="A356" s="14">
        <f t="shared" ref="A356" si="71">B356</f>
        <v>41779</v>
      </c>
      <c r="B356" s="3">
        <v>41779</v>
      </c>
      <c r="C356" s="24"/>
      <c r="D356" s="24"/>
      <c r="E356" s="25"/>
      <c r="J356">
        <f t="shared" si="62"/>
        <v>2</v>
      </c>
      <c r="K356" t="str">
        <f t="shared" si="63"/>
        <v>medium</v>
      </c>
      <c r="L356">
        <f t="shared" si="65"/>
        <v>1</v>
      </c>
      <c r="M356" s="24">
        <v>0.24374999999999999</v>
      </c>
      <c r="N356" s="24">
        <f t="shared" si="66"/>
        <v>0.25972222222222224</v>
      </c>
      <c r="O356" s="39" t="str">
        <f t="shared" si="70"/>
        <v>0:23</v>
      </c>
      <c r="P356" s="31">
        <v>25.8</v>
      </c>
      <c r="Q356" s="32">
        <f t="shared" si="67"/>
        <v>25</v>
      </c>
      <c r="R356" t="s">
        <v>182</v>
      </c>
      <c r="S356" s="35">
        <v>0</v>
      </c>
      <c r="T356" s="35">
        <v>1</v>
      </c>
      <c r="U356" s="35">
        <v>1</v>
      </c>
      <c r="V356" s="35">
        <v>0</v>
      </c>
      <c r="W356" s="35">
        <v>0</v>
      </c>
      <c r="X356" s="35">
        <v>0</v>
      </c>
      <c r="Y356" s="35">
        <f t="shared" si="68"/>
        <v>2</v>
      </c>
      <c r="Z356" t="str">
        <f t="shared" si="69"/>
        <v>15-45</v>
      </c>
      <c r="AA356" t="str">
        <f>VLOOKUP(B356,[1]ethan!$A$2:$D$152,4)</f>
        <v>regular</v>
      </c>
      <c r="AB356" s="35">
        <f t="shared" si="64"/>
        <v>46</v>
      </c>
      <c r="AC356" s="32">
        <v>0</v>
      </c>
      <c r="AD356" s="32">
        <v>0</v>
      </c>
      <c r="AG356">
        <v>23</v>
      </c>
    </row>
    <row r="357" spans="1:33" x14ac:dyDescent="0.25">
      <c r="A357" s="14"/>
      <c r="B357" s="3">
        <v>41779</v>
      </c>
      <c r="C357" s="24"/>
      <c r="D357" s="24"/>
      <c r="E357" s="25"/>
      <c r="J357">
        <f t="shared" si="62"/>
        <v>2</v>
      </c>
      <c r="K357" t="str">
        <f t="shared" si="63"/>
        <v>medium</v>
      </c>
      <c r="L357">
        <f t="shared" si="65"/>
        <v>1</v>
      </c>
      <c r="M357" s="24">
        <v>0.74444444444444446</v>
      </c>
      <c r="N357" s="24">
        <f t="shared" si="66"/>
        <v>0.76875000000000004</v>
      </c>
      <c r="O357" s="39" t="str">
        <f t="shared" si="70"/>
        <v>0:35</v>
      </c>
      <c r="P357" s="31">
        <v>38.1</v>
      </c>
      <c r="Q357" s="32">
        <f t="shared" si="67"/>
        <v>38</v>
      </c>
      <c r="R357" t="s">
        <v>239</v>
      </c>
      <c r="S357" s="35">
        <v>0</v>
      </c>
      <c r="T357" s="35">
        <v>0</v>
      </c>
      <c r="U357" s="35">
        <v>1</v>
      </c>
      <c r="V357" s="35">
        <v>0</v>
      </c>
      <c r="W357" s="35">
        <v>0</v>
      </c>
      <c r="X357" s="35">
        <v>0</v>
      </c>
      <c r="Y357" s="35">
        <f t="shared" si="68"/>
        <v>1</v>
      </c>
      <c r="Z357" t="str">
        <f t="shared" si="69"/>
        <v>15-45</v>
      </c>
      <c r="AA357" t="str">
        <f>VLOOKUP(B357,[1]ethan!$A$2:$D$152,4)</f>
        <v>regular</v>
      </c>
      <c r="AB357" s="35">
        <f t="shared" si="64"/>
        <v>35</v>
      </c>
      <c r="AC357" s="35">
        <v>0</v>
      </c>
      <c r="AD357" s="35">
        <v>0</v>
      </c>
      <c r="AG357">
        <v>35</v>
      </c>
    </row>
    <row r="358" spans="1:33" x14ac:dyDescent="0.25">
      <c r="A358" s="14"/>
      <c r="B358" s="3">
        <v>41779</v>
      </c>
      <c r="C358" s="24"/>
      <c r="D358" s="24"/>
      <c r="E358" s="25"/>
      <c r="J358">
        <f t="shared" si="62"/>
        <v>2</v>
      </c>
      <c r="K358" t="str">
        <f t="shared" si="63"/>
        <v>medium</v>
      </c>
      <c r="L358">
        <f t="shared" si="65"/>
        <v>1</v>
      </c>
      <c r="M358" s="24">
        <v>0.72430555555555554</v>
      </c>
      <c r="N358" s="24">
        <f t="shared" si="66"/>
        <v>0.75138888888888888</v>
      </c>
      <c r="O358" s="39" t="str">
        <f t="shared" si="70"/>
        <v>0:39</v>
      </c>
      <c r="P358" s="31">
        <v>44.5</v>
      </c>
      <c r="Q358" s="32">
        <f t="shared" si="67"/>
        <v>44</v>
      </c>
      <c r="R358" t="s">
        <v>30</v>
      </c>
      <c r="S358" s="35">
        <v>0</v>
      </c>
      <c r="T358" s="35">
        <v>0</v>
      </c>
      <c r="U358" s="35">
        <v>0</v>
      </c>
      <c r="V358" s="35">
        <v>1</v>
      </c>
      <c r="W358" s="35">
        <v>0</v>
      </c>
      <c r="X358" s="35">
        <v>0</v>
      </c>
      <c r="Y358" s="35">
        <f t="shared" si="68"/>
        <v>1</v>
      </c>
      <c r="Z358" t="str">
        <f t="shared" si="69"/>
        <v>15-45</v>
      </c>
      <c r="AA358" t="str">
        <f>VLOOKUP(B358,[1]ethan!$A$2:$D$152,4)</f>
        <v>regular</v>
      </c>
      <c r="AB358" s="35">
        <f t="shared" si="64"/>
        <v>39</v>
      </c>
      <c r="AC358" s="32">
        <v>0</v>
      </c>
      <c r="AD358" s="32">
        <v>0</v>
      </c>
      <c r="AG358">
        <v>39</v>
      </c>
    </row>
    <row r="359" spans="1:33" x14ac:dyDescent="0.25">
      <c r="A359" s="14"/>
      <c r="B359" s="3">
        <v>41779</v>
      </c>
      <c r="C359" s="24"/>
      <c r="D359" s="24"/>
      <c r="E359" s="25"/>
      <c r="J359">
        <f t="shared" si="62"/>
        <v>1</v>
      </c>
      <c r="K359" t="str">
        <f t="shared" si="63"/>
        <v>minor</v>
      </c>
      <c r="L359">
        <f t="shared" si="65"/>
        <v>1</v>
      </c>
      <c r="M359" s="24">
        <v>0.54791666666666672</v>
      </c>
      <c r="N359" s="24">
        <f t="shared" si="66"/>
        <v>0.56458333333333344</v>
      </c>
      <c r="O359" s="39" t="str">
        <f t="shared" si="70"/>
        <v>0:24</v>
      </c>
      <c r="P359" s="31">
        <v>30</v>
      </c>
      <c r="Q359" s="32">
        <f t="shared" si="67"/>
        <v>30</v>
      </c>
      <c r="R359" t="s">
        <v>23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f t="shared" si="68"/>
        <v>0</v>
      </c>
      <c r="Z359" t="str">
        <f t="shared" si="69"/>
        <v>15-45</v>
      </c>
      <c r="AA359" t="str">
        <f>VLOOKUP(B359,[1]ethan!$A$2:$D$152,4)</f>
        <v>regular</v>
      </c>
      <c r="AB359" s="35">
        <f t="shared" si="64"/>
        <v>0</v>
      </c>
      <c r="AC359" s="35">
        <v>1</v>
      </c>
      <c r="AD359" s="35">
        <v>0</v>
      </c>
      <c r="AE359" t="s">
        <v>240</v>
      </c>
      <c r="AG359">
        <v>24</v>
      </c>
    </row>
    <row r="360" spans="1:33" x14ac:dyDescent="0.25">
      <c r="A360" s="14">
        <f t="shared" ref="A360" si="72">B360</f>
        <v>41780</v>
      </c>
      <c r="B360" s="3">
        <v>41780</v>
      </c>
      <c r="C360" s="24"/>
      <c r="D360" s="24"/>
      <c r="E360" s="25"/>
      <c r="J360">
        <f t="shared" si="62"/>
        <v>2</v>
      </c>
      <c r="K360" t="str">
        <f t="shared" si="63"/>
        <v>medium</v>
      </c>
      <c r="L360">
        <f t="shared" si="65"/>
        <v>1</v>
      </c>
      <c r="M360" s="24">
        <v>0.4916666666666667</v>
      </c>
      <c r="N360" s="24">
        <f t="shared" si="66"/>
        <v>0.5229166666666667</v>
      </c>
      <c r="O360" s="39" t="str">
        <f t="shared" si="70"/>
        <v>0:45</v>
      </c>
      <c r="P360" s="31">
        <v>35.5</v>
      </c>
      <c r="Q360" s="32">
        <f t="shared" si="67"/>
        <v>35</v>
      </c>
      <c r="R360" t="s">
        <v>25</v>
      </c>
      <c r="S360" s="35">
        <v>1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f t="shared" si="68"/>
        <v>1</v>
      </c>
      <c r="Z360" t="str">
        <f t="shared" si="69"/>
        <v>45-75</v>
      </c>
      <c r="AA360" t="str">
        <f>VLOOKUP(B360,[1]ethan!$A$2:$D$152,4)</f>
        <v>incident</v>
      </c>
      <c r="AB360" s="35">
        <f t="shared" si="64"/>
        <v>45</v>
      </c>
      <c r="AC360" s="32">
        <v>0</v>
      </c>
      <c r="AD360" s="32">
        <v>0</v>
      </c>
      <c r="AG360">
        <v>45</v>
      </c>
    </row>
    <row r="361" spans="1:33" x14ac:dyDescent="0.25">
      <c r="A361" s="14"/>
      <c r="B361" s="3">
        <v>41780</v>
      </c>
      <c r="C361" s="24"/>
      <c r="D361" s="24"/>
      <c r="E361" s="25"/>
      <c r="J361">
        <f t="shared" si="62"/>
        <v>2</v>
      </c>
      <c r="K361" t="str">
        <f t="shared" si="63"/>
        <v>medium</v>
      </c>
      <c r="L361">
        <f t="shared" si="65"/>
        <v>1</v>
      </c>
      <c r="M361" s="24">
        <v>0.69166666666666676</v>
      </c>
      <c r="N361" s="24">
        <f t="shared" si="66"/>
        <v>0.73125000000000007</v>
      </c>
      <c r="O361" s="39" t="str">
        <f t="shared" si="70"/>
        <v>0:57</v>
      </c>
      <c r="P361" s="31">
        <v>34.200000000000003</v>
      </c>
      <c r="Q361" s="32">
        <f t="shared" si="67"/>
        <v>34</v>
      </c>
      <c r="R361" t="s">
        <v>17</v>
      </c>
      <c r="S361" s="35">
        <v>0</v>
      </c>
      <c r="T361" s="35">
        <v>0</v>
      </c>
      <c r="U361" s="35">
        <v>0</v>
      </c>
      <c r="V361" s="35">
        <v>0</v>
      </c>
      <c r="W361" s="35">
        <v>1</v>
      </c>
      <c r="X361" s="35">
        <v>0</v>
      </c>
      <c r="Y361" s="35">
        <f t="shared" si="68"/>
        <v>1</v>
      </c>
      <c r="Z361" t="str">
        <f t="shared" si="69"/>
        <v>45-75</v>
      </c>
      <c r="AA361" t="str">
        <f>VLOOKUP(B361,[1]ethan!$A$2:$D$152,4)</f>
        <v>incident</v>
      </c>
      <c r="AB361" s="35">
        <f t="shared" si="64"/>
        <v>57</v>
      </c>
      <c r="AC361" s="35">
        <v>0</v>
      </c>
      <c r="AD361" s="35">
        <v>0</v>
      </c>
      <c r="AG361">
        <v>57</v>
      </c>
    </row>
    <row r="362" spans="1:33" x14ac:dyDescent="0.25">
      <c r="A362" s="14">
        <f t="shared" ref="A362" si="73">B362</f>
        <v>41781</v>
      </c>
      <c r="B362" s="3">
        <v>41781</v>
      </c>
      <c r="C362" s="24"/>
      <c r="D362" s="24"/>
      <c r="E362" s="25"/>
      <c r="J362">
        <f t="shared" si="62"/>
        <v>2</v>
      </c>
      <c r="K362" t="str">
        <f t="shared" si="63"/>
        <v>medium</v>
      </c>
      <c r="L362">
        <f t="shared" si="65"/>
        <v>1</v>
      </c>
      <c r="M362" s="24">
        <v>0.77569444444444446</v>
      </c>
      <c r="N362" s="24">
        <f t="shared" si="66"/>
        <v>0.8520833333333333</v>
      </c>
      <c r="O362" s="39" t="str">
        <f t="shared" si="70"/>
        <v>1:50</v>
      </c>
      <c r="P362" s="31">
        <v>44</v>
      </c>
      <c r="Q362" s="32">
        <f t="shared" si="67"/>
        <v>44</v>
      </c>
      <c r="R362" t="s">
        <v>14</v>
      </c>
      <c r="S362" s="35">
        <v>0</v>
      </c>
      <c r="T362" s="35">
        <v>1</v>
      </c>
      <c r="U362" s="35">
        <v>0</v>
      </c>
      <c r="V362" s="35">
        <v>0</v>
      </c>
      <c r="W362" s="35">
        <v>0</v>
      </c>
      <c r="X362" s="35">
        <v>0</v>
      </c>
      <c r="Y362" s="35">
        <f t="shared" si="68"/>
        <v>1</v>
      </c>
      <c r="Z362" t="str">
        <f t="shared" si="69"/>
        <v>75+</v>
      </c>
      <c r="AA362" t="str">
        <f>VLOOKUP(B362,[1]ethan!$A$2:$D$152,4)</f>
        <v>NO DATA</v>
      </c>
      <c r="AB362" s="35">
        <f t="shared" si="64"/>
        <v>110</v>
      </c>
      <c r="AC362" s="32">
        <v>0</v>
      </c>
      <c r="AD362" s="32">
        <v>0</v>
      </c>
      <c r="AG362">
        <v>110</v>
      </c>
    </row>
    <row r="363" spans="1:33" x14ac:dyDescent="0.25">
      <c r="A363" s="14"/>
      <c r="B363" s="3">
        <v>41781</v>
      </c>
      <c r="C363" s="24"/>
      <c r="D363" s="24"/>
      <c r="E363" s="25"/>
      <c r="J363">
        <f t="shared" si="62"/>
        <v>2</v>
      </c>
      <c r="K363" t="str">
        <f t="shared" si="63"/>
        <v>medium</v>
      </c>
      <c r="L363">
        <f t="shared" si="65"/>
        <v>1</v>
      </c>
      <c r="M363" s="24">
        <v>0.7055555555555556</v>
      </c>
      <c r="N363" s="24">
        <f t="shared" si="66"/>
        <v>0.7416666666666667</v>
      </c>
      <c r="O363" s="39" t="str">
        <f t="shared" si="70"/>
        <v>0:52</v>
      </c>
      <c r="P363" s="31">
        <v>14.2</v>
      </c>
      <c r="Q363" s="32">
        <f t="shared" si="67"/>
        <v>14</v>
      </c>
      <c r="R363" t="s">
        <v>187</v>
      </c>
      <c r="S363" s="35">
        <v>0</v>
      </c>
      <c r="T363" s="35">
        <v>0</v>
      </c>
      <c r="U363" s="35">
        <v>1</v>
      </c>
      <c r="V363" s="35">
        <v>1</v>
      </c>
      <c r="W363" s="35">
        <v>0</v>
      </c>
      <c r="X363" s="35">
        <v>0</v>
      </c>
      <c r="Y363" s="35">
        <f t="shared" si="68"/>
        <v>2</v>
      </c>
      <c r="Z363" t="str">
        <f t="shared" si="69"/>
        <v>45-75</v>
      </c>
      <c r="AA363" t="str">
        <f>VLOOKUP(B363,[1]ethan!$A$2:$D$152,4)</f>
        <v>NO DATA</v>
      </c>
      <c r="AB363" s="35">
        <f t="shared" si="64"/>
        <v>104</v>
      </c>
      <c r="AC363" s="35">
        <v>0</v>
      </c>
      <c r="AD363" s="35">
        <v>0</v>
      </c>
      <c r="AG363">
        <v>52</v>
      </c>
    </row>
    <row r="364" spans="1:33" x14ac:dyDescent="0.25">
      <c r="A364" s="14">
        <f t="shared" si="10"/>
        <v>41782</v>
      </c>
      <c r="B364" s="3">
        <v>41782</v>
      </c>
      <c r="C364" s="24">
        <v>0.54166666666666663</v>
      </c>
      <c r="D364" s="24">
        <v>0.79166666666666663</v>
      </c>
      <c r="E364" s="25">
        <f t="shared" si="11"/>
        <v>0.25</v>
      </c>
      <c r="H364" t="s">
        <v>241</v>
      </c>
      <c r="J364">
        <f t="shared" si="62"/>
        <v>1</v>
      </c>
      <c r="K364" t="str">
        <f t="shared" si="63"/>
        <v>minor</v>
      </c>
      <c r="L364">
        <f t="shared" si="65"/>
        <v>0</v>
      </c>
      <c r="M364" s="24">
        <v>0</v>
      </c>
      <c r="N364" s="24">
        <f t="shared" si="66"/>
        <v>0</v>
      </c>
      <c r="O364" s="39" t="str">
        <f t="shared" si="70"/>
        <v>0:00</v>
      </c>
      <c r="Q364" s="32">
        <f t="shared" si="67"/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f t="shared" si="68"/>
        <v>0</v>
      </c>
      <c r="Z364" t="str">
        <f t="shared" si="69"/>
        <v>0-15</v>
      </c>
      <c r="AA364" t="str">
        <f>VLOOKUP(B364,[1]ethan!$A$2:$D$152,4)</f>
        <v>incident</v>
      </c>
      <c r="AB364" s="35">
        <f t="shared" si="64"/>
        <v>0</v>
      </c>
      <c r="AC364" s="32">
        <v>0</v>
      </c>
      <c r="AD364" s="32">
        <v>0</v>
      </c>
    </row>
    <row r="365" spans="1:33" x14ac:dyDescent="0.25">
      <c r="A365" s="14"/>
      <c r="B365" s="3">
        <v>41782</v>
      </c>
      <c r="C365" s="24"/>
      <c r="D365" s="24"/>
      <c r="E365" s="25"/>
      <c r="J365">
        <f t="shared" si="62"/>
        <v>2</v>
      </c>
      <c r="K365" t="str">
        <f t="shared" si="63"/>
        <v>medium</v>
      </c>
      <c r="L365">
        <f t="shared" si="65"/>
        <v>1</v>
      </c>
      <c r="M365" s="24">
        <v>0.59791666666666665</v>
      </c>
      <c r="N365" s="24">
        <f t="shared" si="66"/>
        <v>0.6166666666666667</v>
      </c>
      <c r="O365" s="39" t="str">
        <f t="shared" si="70"/>
        <v>0:27</v>
      </c>
      <c r="P365" s="31">
        <v>51.9</v>
      </c>
      <c r="Q365" s="32">
        <f t="shared" si="67"/>
        <v>51</v>
      </c>
      <c r="R365" t="s">
        <v>14</v>
      </c>
      <c r="S365" s="35">
        <v>0</v>
      </c>
      <c r="T365" s="35">
        <v>1</v>
      </c>
      <c r="U365" s="35">
        <v>0</v>
      </c>
      <c r="V365" s="35">
        <v>0</v>
      </c>
      <c r="W365" s="35">
        <v>0</v>
      </c>
      <c r="X365" s="35">
        <v>0</v>
      </c>
      <c r="Y365" s="35">
        <f t="shared" si="68"/>
        <v>1</v>
      </c>
      <c r="Z365" t="str">
        <f t="shared" si="69"/>
        <v>15-45</v>
      </c>
      <c r="AA365" t="str">
        <f>VLOOKUP(B365,[1]ethan!$A$2:$D$152,4)</f>
        <v>incident</v>
      </c>
      <c r="AB365" s="35">
        <f t="shared" si="64"/>
        <v>27</v>
      </c>
      <c r="AC365" s="35">
        <v>0</v>
      </c>
      <c r="AD365" s="35">
        <v>0</v>
      </c>
      <c r="AG365">
        <v>27</v>
      </c>
    </row>
    <row r="366" spans="1:33" x14ac:dyDescent="0.25">
      <c r="A366" s="14"/>
      <c r="B366" s="3">
        <v>41782</v>
      </c>
      <c r="C366" s="24"/>
      <c r="D366" s="24"/>
      <c r="E366" s="25"/>
      <c r="J366">
        <f t="shared" si="62"/>
        <v>1</v>
      </c>
      <c r="K366" t="str">
        <f t="shared" si="63"/>
        <v>minor</v>
      </c>
      <c r="L366">
        <f t="shared" si="65"/>
        <v>1</v>
      </c>
      <c r="M366" s="24">
        <v>0.6875</v>
      </c>
      <c r="N366" s="24">
        <f t="shared" si="66"/>
        <v>0.7</v>
      </c>
      <c r="O366" s="39" t="str">
        <f t="shared" si="70"/>
        <v>0:18</v>
      </c>
      <c r="P366" s="31">
        <v>22.5</v>
      </c>
      <c r="Q366" s="32">
        <f t="shared" si="67"/>
        <v>22</v>
      </c>
      <c r="R366" t="s">
        <v>23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f t="shared" si="68"/>
        <v>0</v>
      </c>
      <c r="Z366" t="str">
        <f t="shared" si="69"/>
        <v>15-45</v>
      </c>
      <c r="AA366" t="str">
        <f>VLOOKUP(B366,[1]ethan!$A$2:$D$152,4)</f>
        <v>incident</v>
      </c>
      <c r="AB366" s="35">
        <f t="shared" si="64"/>
        <v>0</v>
      </c>
      <c r="AC366" s="32">
        <v>1</v>
      </c>
      <c r="AD366" s="32">
        <v>0</v>
      </c>
      <c r="AG366">
        <v>18</v>
      </c>
    </row>
    <row r="367" spans="1:33" x14ac:dyDescent="0.25">
      <c r="A367" s="14"/>
      <c r="B367" s="3">
        <v>41782</v>
      </c>
      <c r="C367" s="24"/>
      <c r="D367" s="24"/>
      <c r="E367" s="25"/>
      <c r="J367">
        <f t="shared" si="62"/>
        <v>2</v>
      </c>
      <c r="K367" t="str">
        <f t="shared" si="63"/>
        <v>medium</v>
      </c>
      <c r="L367">
        <f t="shared" si="65"/>
        <v>1</v>
      </c>
      <c r="M367" s="24">
        <v>0.7729166666666667</v>
      </c>
      <c r="N367" s="24">
        <f t="shared" si="66"/>
        <v>0.79236111111111118</v>
      </c>
      <c r="O367" s="39" t="str">
        <f t="shared" si="70"/>
        <v>0:28</v>
      </c>
      <c r="P367" s="31">
        <v>29.8</v>
      </c>
      <c r="Q367" s="32">
        <f t="shared" si="67"/>
        <v>29</v>
      </c>
      <c r="R367" t="s">
        <v>30</v>
      </c>
      <c r="S367" s="35">
        <v>0</v>
      </c>
      <c r="T367" s="35">
        <v>0</v>
      </c>
      <c r="U367" s="35">
        <v>0</v>
      </c>
      <c r="V367" s="35">
        <v>1</v>
      </c>
      <c r="W367" s="35">
        <v>0</v>
      </c>
      <c r="X367" s="35">
        <v>0</v>
      </c>
      <c r="Y367" s="35">
        <f t="shared" si="68"/>
        <v>1</v>
      </c>
      <c r="Z367" t="str">
        <f t="shared" si="69"/>
        <v>15-45</v>
      </c>
      <c r="AA367" t="str">
        <f>VLOOKUP(B367,[1]ethan!$A$2:$D$152,4)</f>
        <v>incident</v>
      </c>
      <c r="AB367" s="35">
        <f t="shared" si="64"/>
        <v>28</v>
      </c>
      <c r="AC367" s="35">
        <v>0</v>
      </c>
      <c r="AD367" s="35">
        <v>0</v>
      </c>
      <c r="AG367">
        <v>28</v>
      </c>
    </row>
    <row r="368" spans="1:33" x14ac:dyDescent="0.25">
      <c r="A368" s="14"/>
      <c r="B368" s="3">
        <v>41782</v>
      </c>
      <c r="C368" s="24"/>
      <c r="D368" s="24"/>
      <c r="E368" s="25"/>
      <c r="J368">
        <f t="shared" si="62"/>
        <v>2</v>
      </c>
      <c r="K368" t="str">
        <f t="shared" si="63"/>
        <v>medium</v>
      </c>
      <c r="L368">
        <f t="shared" si="65"/>
        <v>1</v>
      </c>
      <c r="M368" s="24">
        <v>0.78263888888888899</v>
      </c>
      <c r="N368" s="24">
        <f t="shared" si="66"/>
        <v>0.83472222222222237</v>
      </c>
      <c r="O368" s="39" t="str">
        <f t="shared" si="70"/>
        <v>1:15</v>
      </c>
      <c r="P368" s="31">
        <v>52</v>
      </c>
      <c r="Q368" s="32">
        <f t="shared" si="67"/>
        <v>52</v>
      </c>
      <c r="R368" t="s">
        <v>183</v>
      </c>
      <c r="S368" s="35">
        <v>1</v>
      </c>
      <c r="T368" s="35">
        <v>1</v>
      </c>
      <c r="U368" s="35">
        <v>0</v>
      </c>
      <c r="V368" s="35">
        <v>0</v>
      </c>
      <c r="W368" s="35">
        <v>0</v>
      </c>
      <c r="X368" s="35">
        <v>0</v>
      </c>
      <c r="Y368" s="35">
        <f t="shared" si="68"/>
        <v>2</v>
      </c>
      <c r="Z368" t="str">
        <f t="shared" si="69"/>
        <v>75+</v>
      </c>
      <c r="AA368" t="str">
        <f>VLOOKUP(B368,[1]ethan!$A$2:$D$152,4)</f>
        <v>incident</v>
      </c>
      <c r="AB368" s="35">
        <f t="shared" si="64"/>
        <v>150</v>
      </c>
      <c r="AC368" s="32">
        <v>0</v>
      </c>
      <c r="AD368" s="32">
        <v>0</v>
      </c>
      <c r="AG368">
        <v>75</v>
      </c>
    </row>
    <row r="369" spans="1:33" x14ac:dyDescent="0.25">
      <c r="A369" s="14">
        <f t="shared" ref="A369" si="74">B369</f>
        <v>41785</v>
      </c>
      <c r="B369" s="3">
        <v>41785</v>
      </c>
      <c r="C369" s="24"/>
      <c r="D369" s="24"/>
      <c r="E369" s="25"/>
      <c r="J369">
        <f t="shared" si="62"/>
        <v>2</v>
      </c>
      <c r="K369" t="str">
        <f t="shared" si="63"/>
        <v>medium</v>
      </c>
      <c r="L369">
        <f t="shared" si="65"/>
        <v>1</v>
      </c>
      <c r="M369" s="24">
        <v>0.35625000000000001</v>
      </c>
      <c r="N369" s="24">
        <f t="shared" si="66"/>
        <v>0.37152777777777779</v>
      </c>
      <c r="O369" s="39" t="str">
        <f t="shared" si="70"/>
        <v>0:22</v>
      </c>
      <c r="P369" s="31">
        <v>48.4</v>
      </c>
      <c r="Q369" s="32">
        <f t="shared" si="67"/>
        <v>48</v>
      </c>
      <c r="R369" t="s">
        <v>17</v>
      </c>
      <c r="S369" s="35">
        <v>0</v>
      </c>
      <c r="T369" s="35">
        <v>0</v>
      </c>
      <c r="U369" s="35">
        <v>0</v>
      </c>
      <c r="V369" s="35">
        <v>0</v>
      </c>
      <c r="W369" s="35">
        <v>1</v>
      </c>
      <c r="X369" s="35">
        <v>0</v>
      </c>
      <c r="Y369" s="35">
        <f t="shared" si="68"/>
        <v>1</v>
      </c>
      <c r="Z369" t="str">
        <f t="shared" si="69"/>
        <v>15-45</v>
      </c>
      <c r="AA369" t="str">
        <f>VLOOKUP(B369,[1]ethan!$A$2:$D$152,4)</f>
        <v>holiday</v>
      </c>
      <c r="AB369" s="35">
        <f t="shared" si="64"/>
        <v>22</v>
      </c>
      <c r="AC369" s="35">
        <v>0</v>
      </c>
      <c r="AD369" s="35">
        <v>0</v>
      </c>
      <c r="AG369">
        <v>22</v>
      </c>
    </row>
    <row r="370" spans="1:33" x14ac:dyDescent="0.25">
      <c r="A370" s="14"/>
      <c r="B370" s="3">
        <v>41785</v>
      </c>
      <c r="C370" s="24"/>
      <c r="D370" s="24"/>
      <c r="E370" s="25"/>
      <c r="J370">
        <f t="shared" si="62"/>
        <v>2</v>
      </c>
      <c r="K370" t="str">
        <f t="shared" si="63"/>
        <v>medium</v>
      </c>
      <c r="L370">
        <f t="shared" si="65"/>
        <v>1</v>
      </c>
      <c r="M370" s="24">
        <v>0.16944444444444443</v>
      </c>
      <c r="N370" s="24">
        <f t="shared" si="66"/>
        <v>0.22222222222222221</v>
      </c>
      <c r="O370" s="39" t="str">
        <f t="shared" si="70"/>
        <v>1:16</v>
      </c>
      <c r="P370" s="31">
        <v>26.9</v>
      </c>
      <c r="Q370" s="32">
        <f t="shared" si="67"/>
        <v>26</v>
      </c>
      <c r="R370" t="s">
        <v>32</v>
      </c>
      <c r="S370" s="35">
        <v>1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f t="shared" si="68"/>
        <v>1</v>
      </c>
      <c r="Z370" t="str">
        <f t="shared" si="69"/>
        <v>75+</v>
      </c>
      <c r="AA370" t="str">
        <f>VLOOKUP(B370,[1]ethan!$A$2:$D$152,4)</f>
        <v>holiday</v>
      </c>
      <c r="AB370" s="35">
        <f t="shared" si="64"/>
        <v>76</v>
      </c>
      <c r="AC370" s="32">
        <v>0</v>
      </c>
      <c r="AD370" s="32">
        <v>0</v>
      </c>
      <c r="AG370">
        <v>76</v>
      </c>
    </row>
    <row r="371" spans="1:33" x14ac:dyDescent="0.25">
      <c r="A371" s="14">
        <f t="shared" si="10"/>
        <v>41786</v>
      </c>
      <c r="B371" s="3">
        <v>41786</v>
      </c>
      <c r="C371" s="24">
        <v>0.75</v>
      </c>
      <c r="D371" s="24">
        <v>0.79166666666666663</v>
      </c>
      <c r="E371" s="25">
        <f t="shared" si="11"/>
        <v>4.166666666666663E-2</v>
      </c>
      <c r="F371">
        <v>35</v>
      </c>
      <c r="G371">
        <v>5</v>
      </c>
      <c r="H371" t="s">
        <v>163</v>
      </c>
      <c r="I371">
        <v>3</v>
      </c>
      <c r="J371">
        <f t="shared" si="62"/>
        <v>2</v>
      </c>
      <c r="K371" t="str">
        <f t="shared" si="63"/>
        <v>major</v>
      </c>
      <c r="L371">
        <f t="shared" si="65"/>
        <v>1</v>
      </c>
      <c r="M371" s="24">
        <v>0.75694444444444453</v>
      </c>
      <c r="N371" s="24">
        <f t="shared" si="66"/>
        <v>0.83750000000000013</v>
      </c>
      <c r="O371" s="39" t="str">
        <f t="shared" si="70"/>
        <v>1:56</v>
      </c>
      <c r="P371" s="31">
        <v>33.200000000000003</v>
      </c>
      <c r="Q371" s="32">
        <f t="shared" si="67"/>
        <v>33</v>
      </c>
      <c r="R371" t="s">
        <v>182</v>
      </c>
      <c r="S371" s="35">
        <v>0</v>
      </c>
      <c r="T371" s="35">
        <v>1</v>
      </c>
      <c r="U371" s="35">
        <v>1</v>
      </c>
      <c r="V371" s="35">
        <v>0</v>
      </c>
      <c r="W371" s="35">
        <v>0</v>
      </c>
      <c r="X371" s="35">
        <v>0</v>
      </c>
      <c r="Y371" s="35">
        <f t="shared" si="68"/>
        <v>2</v>
      </c>
      <c r="Z371" t="str">
        <f t="shared" si="69"/>
        <v>75+</v>
      </c>
      <c r="AA371" t="str">
        <f>VLOOKUP(B371,[1]ethan!$A$2:$D$152,4)</f>
        <v>incident</v>
      </c>
      <c r="AB371" s="35">
        <f t="shared" si="64"/>
        <v>232</v>
      </c>
      <c r="AC371" s="35">
        <v>0</v>
      </c>
      <c r="AD371" s="35">
        <v>0</v>
      </c>
      <c r="AG371">
        <v>116</v>
      </c>
    </row>
    <row r="372" spans="1:33" x14ac:dyDescent="0.25">
      <c r="A372" s="14"/>
      <c r="B372" s="3">
        <v>41786</v>
      </c>
      <c r="C372" s="24"/>
      <c r="D372" s="24"/>
      <c r="E372" s="25"/>
      <c r="J372">
        <f t="shared" si="62"/>
        <v>2</v>
      </c>
      <c r="K372" t="str">
        <f t="shared" si="63"/>
        <v>medium</v>
      </c>
      <c r="L372">
        <f t="shared" si="65"/>
        <v>1</v>
      </c>
      <c r="M372" s="24">
        <v>2.5694444444444447E-2</v>
      </c>
      <c r="N372" s="24">
        <f t="shared" si="66"/>
        <v>3.888888888888889E-2</v>
      </c>
      <c r="O372" s="39" t="str">
        <f t="shared" si="70"/>
        <v>0:19</v>
      </c>
      <c r="P372" s="31">
        <v>39.200000000000003</v>
      </c>
      <c r="Q372" s="32">
        <f t="shared" si="67"/>
        <v>39</v>
      </c>
      <c r="R372" t="s">
        <v>32</v>
      </c>
      <c r="S372" s="35">
        <v>1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f t="shared" si="68"/>
        <v>1</v>
      </c>
      <c r="Z372" t="str">
        <f t="shared" si="69"/>
        <v>15-45</v>
      </c>
      <c r="AA372" t="str">
        <f>VLOOKUP(B372,[1]ethan!$A$2:$D$152,4)</f>
        <v>incident</v>
      </c>
      <c r="AB372" s="35">
        <f t="shared" si="64"/>
        <v>19</v>
      </c>
      <c r="AC372" s="32">
        <v>0</v>
      </c>
      <c r="AD372" s="32">
        <v>0</v>
      </c>
      <c r="AG372">
        <v>19</v>
      </c>
    </row>
    <row r="373" spans="1:33" x14ac:dyDescent="0.25">
      <c r="A373" s="14"/>
      <c r="B373" s="3">
        <v>41786</v>
      </c>
      <c r="C373" s="24"/>
      <c r="D373" s="24"/>
      <c r="E373" s="25"/>
      <c r="J373">
        <f t="shared" si="62"/>
        <v>2</v>
      </c>
      <c r="K373" t="str">
        <f t="shared" si="63"/>
        <v>medium</v>
      </c>
      <c r="L373">
        <f t="shared" si="65"/>
        <v>1</v>
      </c>
      <c r="M373" s="24">
        <v>0.39097222222222222</v>
      </c>
      <c r="N373" s="24">
        <f t="shared" si="66"/>
        <v>0.41041666666666665</v>
      </c>
      <c r="O373" s="39" t="str">
        <f t="shared" si="70"/>
        <v>0:28</v>
      </c>
      <c r="P373" s="31">
        <v>16.8</v>
      </c>
      <c r="Q373" s="32">
        <f t="shared" si="67"/>
        <v>16</v>
      </c>
      <c r="R373" t="s">
        <v>17</v>
      </c>
      <c r="S373" s="35">
        <v>0</v>
      </c>
      <c r="T373" s="35">
        <v>0</v>
      </c>
      <c r="U373" s="35">
        <v>0</v>
      </c>
      <c r="V373" s="35">
        <v>0</v>
      </c>
      <c r="W373" s="35">
        <v>1</v>
      </c>
      <c r="X373" s="35">
        <v>0</v>
      </c>
      <c r="Y373" s="35">
        <f t="shared" si="68"/>
        <v>1</v>
      </c>
      <c r="Z373" t="str">
        <f t="shared" si="69"/>
        <v>15-45</v>
      </c>
      <c r="AA373" t="str">
        <f>VLOOKUP(B373,[1]ethan!$A$2:$D$152,4)</f>
        <v>incident</v>
      </c>
      <c r="AB373" s="35">
        <f t="shared" si="64"/>
        <v>28</v>
      </c>
      <c r="AC373" s="35">
        <v>0</v>
      </c>
      <c r="AD373" s="35">
        <v>0</v>
      </c>
      <c r="AG373">
        <v>28</v>
      </c>
    </row>
    <row r="374" spans="1:33" x14ac:dyDescent="0.25">
      <c r="A374" s="14"/>
      <c r="B374" s="3">
        <v>41786</v>
      </c>
      <c r="C374" s="24"/>
      <c r="D374" s="24"/>
      <c r="E374" s="25"/>
      <c r="J374">
        <f t="shared" si="62"/>
        <v>2</v>
      </c>
      <c r="K374" t="str">
        <f t="shared" si="63"/>
        <v>medium</v>
      </c>
      <c r="L374">
        <f t="shared" si="65"/>
        <v>1</v>
      </c>
      <c r="M374" s="24">
        <v>0.3611111111111111</v>
      </c>
      <c r="N374" s="24">
        <f t="shared" si="66"/>
        <v>0.38611111111111113</v>
      </c>
      <c r="O374" s="39" t="str">
        <f t="shared" si="70"/>
        <v>0:36</v>
      </c>
      <c r="P374" s="31">
        <v>44</v>
      </c>
      <c r="Q374" s="32">
        <f t="shared" si="67"/>
        <v>44</v>
      </c>
      <c r="R374" t="s">
        <v>242</v>
      </c>
      <c r="S374" s="35">
        <v>1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f t="shared" si="68"/>
        <v>1</v>
      </c>
      <c r="Z374" t="str">
        <f t="shared" si="69"/>
        <v>15-45</v>
      </c>
      <c r="AA374" t="str">
        <f>VLOOKUP(B374,[1]ethan!$A$2:$D$152,4)</f>
        <v>incident</v>
      </c>
      <c r="AB374" s="35">
        <f t="shared" si="64"/>
        <v>36</v>
      </c>
      <c r="AC374" s="32">
        <v>0</v>
      </c>
      <c r="AD374" s="32">
        <v>0</v>
      </c>
      <c r="AG374">
        <v>36</v>
      </c>
    </row>
    <row r="375" spans="1:33" x14ac:dyDescent="0.25">
      <c r="A375" s="14"/>
      <c r="B375" s="3">
        <v>41786</v>
      </c>
      <c r="C375" s="24"/>
      <c r="D375" s="24"/>
      <c r="E375" s="25"/>
      <c r="J375">
        <f t="shared" si="62"/>
        <v>2</v>
      </c>
      <c r="K375" t="str">
        <f t="shared" si="63"/>
        <v>medium</v>
      </c>
      <c r="L375">
        <f t="shared" si="65"/>
        <v>1</v>
      </c>
      <c r="M375" s="24">
        <v>0.5541666666666667</v>
      </c>
      <c r="N375" s="24">
        <f t="shared" si="66"/>
        <v>0.59166666666666667</v>
      </c>
      <c r="O375" s="39" t="str">
        <f t="shared" si="70"/>
        <v>0:54</v>
      </c>
      <c r="P375" s="31">
        <v>45.8</v>
      </c>
      <c r="Q375" s="32">
        <f t="shared" si="67"/>
        <v>45</v>
      </c>
      <c r="R375" t="s">
        <v>32</v>
      </c>
      <c r="S375" s="35">
        <v>1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f t="shared" si="68"/>
        <v>1</v>
      </c>
      <c r="Z375" t="str">
        <f t="shared" si="69"/>
        <v>45-75</v>
      </c>
      <c r="AA375" t="str">
        <f>VLOOKUP(B375,[1]ethan!$A$2:$D$152,4)</f>
        <v>incident</v>
      </c>
      <c r="AB375" s="35">
        <f t="shared" si="64"/>
        <v>54</v>
      </c>
      <c r="AC375" s="35">
        <v>0</v>
      </c>
      <c r="AD375" s="35">
        <v>0</v>
      </c>
      <c r="AG375">
        <v>54</v>
      </c>
    </row>
    <row r="376" spans="1:33" x14ac:dyDescent="0.25">
      <c r="A376" s="14"/>
      <c r="B376" s="3">
        <v>41786</v>
      </c>
      <c r="C376" s="24"/>
      <c r="D376" s="24"/>
      <c r="E376" s="25"/>
      <c r="J376">
        <f t="shared" si="62"/>
        <v>2</v>
      </c>
      <c r="K376" t="str">
        <f t="shared" si="63"/>
        <v>medium</v>
      </c>
      <c r="L376">
        <f t="shared" si="65"/>
        <v>1</v>
      </c>
      <c r="M376" s="24">
        <v>0.39583333333333331</v>
      </c>
      <c r="N376" s="24">
        <f t="shared" si="66"/>
        <v>0.41527777777777775</v>
      </c>
      <c r="O376" s="39" t="str">
        <f t="shared" si="70"/>
        <v>0:28</v>
      </c>
      <c r="P376" s="31">
        <v>16.8</v>
      </c>
      <c r="Q376" s="32">
        <f t="shared" si="67"/>
        <v>16</v>
      </c>
      <c r="R376" t="s">
        <v>17</v>
      </c>
      <c r="S376" s="35">
        <v>0</v>
      </c>
      <c r="T376" s="35">
        <v>0</v>
      </c>
      <c r="U376" s="35">
        <v>0</v>
      </c>
      <c r="V376" s="35">
        <v>0</v>
      </c>
      <c r="W376" s="35">
        <v>1</v>
      </c>
      <c r="X376" s="35">
        <v>0</v>
      </c>
      <c r="Y376" s="35">
        <f t="shared" si="68"/>
        <v>1</v>
      </c>
      <c r="Z376" t="str">
        <f t="shared" si="69"/>
        <v>15-45</v>
      </c>
      <c r="AA376" t="str">
        <f>VLOOKUP(B376,[1]ethan!$A$2:$D$152,4)</f>
        <v>incident</v>
      </c>
      <c r="AB376" s="35">
        <f t="shared" si="64"/>
        <v>28</v>
      </c>
      <c r="AC376" s="32">
        <v>0</v>
      </c>
      <c r="AD376" s="32">
        <v>0</v>
      </c>
      <c r="AG376">
        <v>28</v>
      </c>
    </row>
    <row r="377" spans="1:33" x14ac:dyDescent="0.25">
      <c r="A377" s="14"/>
      <c r="B377" s="3">
        <v>41786</v>
      </c>
      <c r="C377" s="24"/>
      <c r="D377" s="24"/>
      <c r="E377" s="25"/>
      <c r="J377">
        <f t="shared" si="62"/>
        <v>2</v>
      </c>
      <c r="K377" t="str">
        <f t="shared" si="63"/>
        <v>medium</v>
      </c>
      <c r="L377">
        <f t="shared" si="65"/>
        <v>1</v>
      </c>
      <c r="M377" s="24">
        <v>0.35902777777777778</v>
      </c>
      <c r="N377" s="24">
        <f t="shared" si="66"/>
        <v>0.43472222222222223</v>
      </c>
      <c r="O377" s="39" t="str">
        <f t="shared" si="70"/>
        <v>1:49</v>
      </c>
      <c r="P377" s="31">
        <v>44</v>
      </c>
      <c r="Q377" s="32">
        <f t="shared" si="67"/>
        <v>44</v>
      </c>
      <c r="R377" t="s">
        <v>25</v>
      </c>
      <c r="S377" s="35">
        <v>1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f t="shared" si="68"/>
        <v>1</v>
      </c>
      <c r="Z377" t="str">
        <f t="shared" si="69"/>
        <v>75+</v>
      </c>
      <c r="AA377" t="str">
        <f>VLOOKUP(B377,[1]ethan!$A$2:$D$152,4)</f>
        <v>incident</v>
      </c>
      <c r="AB377" s="35">
        <f t="shared" si="64"/>
        <v>109</v>
      </c>
      <c r="AC377" s="35">
        <v>0</v>
      </c>
      <c r="AD377" s="35">
        <v>0</v>
      </c>
      <c r="AG377">
        <v>109</v>
      </c>
    </row>
    <row r="378" spans="1:33" x14ac:dyDescent="0.25">
      <c r="A378" s="14">
        <f t="shared" ref="A378" si="75">B378</f>
        <v>41787</v>
      </c>
      <c r="B378" s="3">
        <v>41787</v>
      </c>
      <c r="C378" s="24"/>
      <c r="D378" s="24"/>
      <c r="E378" s="25"/>
      <c r="J378">
        <f t="shared" si="62"/>
        <v>2</v>
      </c>
      <c r="K378" t="str">
        <f t="shared" si="63"/>
        <v>medium</v>
      </c>
      <c r="L378">
        <f t="shared" si="65"/>
        <v>1</v>
      </c>
      <c r="M378" s="24">
        <v>0.77986111111111101</v>
      </c>
      <c r="N378" s="24">
        <f t="shared" si="66"/>
        <v>0.80902777777777768</v>
      </c>
      <c r="O378" s="39" t="str">
        <f t="shared" si="70"/>
        <v>0:42</v>
      </c>
      <c r="P378" s="31">
        <v>34.200000000000003</v>
      </c>
      <c r="Q378" s="32">
        <f t="shared" si="67"/>
        <v>34</v>
      </c>
      <c r="R378" t="s">
        <v>14</v>
      </c>
      <c r="S378" s="35">
        <v>0</v>
      </c>
      <c r="T378" s="35">
        <v>1</v>
      </c>
      <c r="U378" s="35">
        <v>0</v>
      </c>
      <c r="V378" s="35">
        <v>0</v>
      </c>
      <c r="W378" s="35">
        <v>0</v>
      </c>
      <c r="X378" s="35">
        <v>0</v>
      </c>
      <c r="Y378" s="35">
        <f t="shared" si="68"/>
        <v>1</v>
      </c>
      <c r="Z378" t="str">
        <f t="shared" si="69"/>
        <v>15-45</v>
      </c>
      <c r="AA378" t="str">
        <f>VLOOKUP(B378,[1]ethan!$A$2:$D$152,4)</f>
        <v>incident</v>
      </c>
      <c r="AB378" s="35">
        <f t="shared" si="64"/>
        <v>42</v>
      </c>
      <c r="AC378" s="32">
        <v>0</v>
      </c>
      <c r="AD378" s="32">
        <v>0</v>
      </c>
      <c r="AG378">
        <v>42</v>
      </c>
    </row>
    <row r="379" spans="1:33" x14ac:dyDescent="0.25">
      <c r="A379" s="14">
        <f t="shared" si="10"/>
        <v>41788</v>
      </c>
      <c r="B379" s="3">
        <v>41788</v>
      </c>
      <c r="C379" s="24">
        <v>0.60416666666666663</v>
      </c>
      <c r="D379" s="24">
        <v>0.64583333333333337</v>
      </c>
      <c r="E379" s="25">
        <f t="shared" si="11"/>
        <v>4.1666666666666741E-2</v>
      </c>
      <c r="F379">
        <v>37</v>
      </c>
      <c r="G379">
        <v>12</v>
      </c>
      <c r="H379" t="s">
        <v>243</v>
      </c>
      <c r="I379">
        <v>3</v>
      </c>
      <c r="J379">
        <f t="shared" si="62"/>
        <v>1</v>
      </c>
      <c r="K379" t="str">
        <f t="shared" si="63"/>
        <v>major</v>
      </c>
      <c r="L379">
        <f t="shared" si="65"/>
        <v>1</v>
      </c>
      <c r="M379" s="24">
        <v>0.60277777777777775</v>
      </c>
      <c r="N379" s="24">
        <f t="shared" si="66"/>
        <v>0.60624999999999996</v>
      </c>
      <c r="O379" s="39" t="str">
        <f t="shared" si="70"/>
        <v>0:05</v>
      </c>
      <c r="P379" s="31">
        <v>36.200000000000003</v>
      </c>
      <c r="Q379" s="32">
        <f t="shared" si="67"/>
        <v>36</v>
      </c>
      <c r="R379" t="s">
        <v>244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f t="shared" si="68"/>
        <v>0</v>
      </c>
      <c r="Z379" t="str">
        <f t="shared" si="69"/>
        <v>0-15</v>
      </c>
      <c r="AA379" t="str">
        <f>VLOOKUP(B379,[1]ethan!$A$2:$D$152,4)</f>
        <v>incident</v>
      </c>
      <c r="AB379" s="35">
        <f t="shared" si="64"/>
        <v>0</v>
      </c>
      <c r="AC379" s="35">
        <v>0</v>
      </c>
      <c r="AD379" s="35">
        <v>0</v>
      </c>
      <c r="AE379" t="s">
        <v>245</v>
      </c>
      <c r="AG379">
        <v>5</v>
      </c>
    </row>
    <row r="380" spans="1:33" x14ac:dyDescent="0.25">
      <c r="A380" s="14"/>
      <c r="B380" s="3">
        <v>41788</v>
      </c>
      <c r="C380" s="24"/>
      <c r="D380" s="24"/>
      <c r="E380" s="25"/>
      <c r="J380">
        <f t="shared" si="62"/>
        <v>1</v>
      </c>
      <c r="K380" t="str">
        <f t="shared" si="63"/>
        <v>minor</v>
      </c>
      <c r="L380">
        <f t="shared" si="65"/>
        <v>1</v>
      </c>
      <c r="M380" s="24">
        <v>0.59444444444444444</v>
      </c>
      <c r="N380" s="24">
        <f t="shared" si="66"/>
        <v>0.61805555555555558</v>
      </c>
      <c r="O380" s="39" t="str">
        <f t="shared" si="70"/>
        <v>0:34</v>
      </c>
      <c r="P380" s="31">
        <v>39.200000000000003</v>
      </c>
      <c r="Q380" s="32">
        <f t="shared" si="67"/>
        <v>39</v>
      </c>
      <c r="R380" t="s">
        <v>244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f t="shared" si="68"/>
        <v>0</v>
      </c>
      <c r="Z380" t="str">
        <f t="shared" si="69"/>
        <v>15-45</v>
      </c>
      <c r="AA380" t="str">
        <f>VLOOKUP(B380,[1]ethan!$A$2:$D$152,4)</f>
        <v>incident</v>
      </c>
      <c r="AB380" s="35">
        <f t="shared" si="64"/>
        <v>0</v>
      </c>
      <c r="AC380" s="32">
        <v>0</v>
      </c>
      <c r="AD380" s="32">
        <v>0</v>
      </c>
      <c r="AG380">
        <v>34</v>
      </c>
    </row>
    <row r="381" spans="1:33" x14ac:dyDescent="0.25">
      <c r="A381" s="14"/>
      <c r="B381" s="3">
        <v>41788</v>
      </c>
      <c r="C381" s="24"/>
      <c r="D381" s="24"/>
      <c r="E381" s="25"/>
      <c r="J381">
        <f t="shared" si="62"/>
        <v>2</v>
      </c>
      <c r="K381" t="str">
        <f t="shared" si="63"/>
        <v>medium</v>
      </c>
      <c r="L381">
        <f t="shared" si="65"/>
        <v>1</v>
      </c>
      <c r="M381" s="24">
        <v>0.70972222222222225</v>
      </c>
      <c r="N381" s="24">
        <f t="shared" si="66"/>
        <v>0.75486111111111109</v>
      </c>
      <c r="O381" s="39" t="str">
        <f t="shared" si="70"/>
        <v>1:05</v>
      </c>
      <c r="P381" s="31">
        <v>45.8</v>
      </c>
      <c r="Q381" s="32">
        <f t="shared" si="67"/>
        <v>45</v>
      </c>
      <c r="R381" t="s">
        <v>32</v>
      </c>
      <c r="S381" s="35">
        <v>1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f t="shared" si="68"/>
        <v>1</v>
      </c>
      <c r="Z381" t="str">
        <f t="shared" si="69"/>
        <v>45-75</v>
      </c>
      <c r="AA381" t="str">
        <f>VLOOKUP(B381,[1]ethan!$A$2:$D$152,4)</f>
        <v>incident</v>
      </c>
      <c r="AB381" s="35">
        <f t="shared" si="64"/>
        <v>65</v>
      </c>
      <c r="AC381" s="35">
        <v>0</v>
      </c>
      <c r="AD381" s="35">
        <v>0</v>
      </c>
      <c r="AG381">
        <v>65</v>
      </c>
    </row>
    <row r="382" spans="1:33" x14ac:dyDescent="0.25">
      <c r="A382" s="14">
        <f t="shared" si="10"/>
        <v>41789</v>
      </c>
      <c r="B382" s="3">
        <v>41789</v>
      </c>
      <c r="C382" s="25">
        <v>0.8125</v>
      </c>
      <c r="D382" s="25">
        <v>0.83333333333333337</v>
      </c>
      <c r="E382" s="25">
        <f t="shared" si="11"/>
        <v>2.083333333333337E-2</v>
      </c>
      <c r="F382">
        <v>38</v>
      </c>
      <c r="G382">
        <v>4</v>
      </c>
      <c r="H382" t="s">
        <v>46</v>
      </c>
      <c r="I382">
        <v>1</v>
      </c>
      <c r="J382">
        <f t="shared" si="62"/>
        <v>2</v>
      </c>
      <c r="K382" t="str">
        <f t="shared" si="63"/>
        <v>minor</v>
      </c>
      <c r="L382">
        <f t="shared" si="65"/>
        <v>1</v>
      </c>
      <c r="M382" s="24">
        <v>0.81805555555555554</v>
      </c>
      <c r="N382" s="24">
        <f t="shared" si="66"/>
        <v>0.84444444444444444</v>
      </c>
      <c r="O382" s="39" t="str">
        <f t="shared" si="70"/>
        <v>0:38</v>
      </c>
      <c r="P382" s="31">
        <v>41.1</v>
      </c>
      <c r="Q382" s="32">
        <f t="shared" si="67"/>
        <v>41</v>
      </c>
      <c r="R382" t="s">
        <v>177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2</v>
      </c>
      <c r="Y382" s="35">
        <f t="shared" si="68"/>
        <v>2</v>
      </c>
      <c r="Z382" t="str">
        <f t="shared" si="69"/>
        <v>15-45</v>
      </c>
      <c r="AA382" t="str">
        <f>VLOOKUP(B382,[1]ethan!$A$2:$D$152,4)</f>
        <v>incident</v>
      </c>
      <c r="AB382" s="35">
        <f t="shared" si="64"/>
        <v>76</v>
      </c>
      <c r="AC382" s="32">
        <v>0</v>
      </c>
      <c r="AD382" s="32">
        <v>0</v>
      </c>
      <c r="AG382">
        <v>38</v>
      </c>
    </row>
    <row r="383" spans="1:33" x14ac:dyDescent="0.25">
      <c r="B383" s="3">
        <v>41789</v>
      </c>
      <c r="J383">
        <f t="shared" si="62"/>
        <v>2</v>
      </c>
      <c r="K383" t="str">
        <f t="shared" si="63"/>
        <v>medium</v>
      </c>
      <c r="L383">
        <f t="shared" si="65"/>
        <v>1</v>
      </c>
      <c r="M383" s="24">
        <v>0.73055555555555562</v>
      </c>
      <c r="N383" s="24">
        <f t="shared" si="66"/>
        <v>0.74791666666666679</v>
      </c>
      <c r="O383" s="39" t="str">
        <f t="shared" si="70"/>
        <v>0:25</v>
      </c>
      <c r="P383" s="31">
        <v>32.200000000000003</v>
      </c>
      <c r="Q383" s="32">
        <f t="shared" si="67"/>
        <v>32</v>
      </c>
      <c r="R383" t="s">
        <v>17</v>
      </c>
      <c r="S383" s="35">
        <v>0</v>
      </c>
      <c r="T383" s="35">
        <v>0</v>
      </c>
      <c r="U383" s="35">
        <v>0</v>
      </c>
      <c r="V383" s="35">
        <v>0</v>
      </c>
      <c r="W383" s="35">
        <v>1</v>
      </c>
      <c r="X383" s="35">
        <v>0</v>
      </c>
      <c r="Y383" s="35">
        <f t="shared" si="68"/>
        <v>1</v>
      </c>
      <c r="Z383" t="str">
        <f t="shared" si="69"/>
        <v>15-45</v>
      </c>
      <c r="AA383" t="str">
        <f>VLOOKUP(B383,[1]ethan!$A$2:$D$152,4)</f>
        <v>incident</v>
      </c>
      <c r="AB383" s="35">
        <f t="shared" si="64"/>
        <v>25</v>
      </c>
      <c r="AC383" s="35">
        <v>0</v>
      </c>
      <c r="AD383" s="35">
        <v>0</v>
      </c>
      <c r="AG383">
        <v>25</v>
      </c>
    </row>
    <row r="384" spans="1:33" x14ac:dyDescent="0.25">
      <c r="B384" s="3">
        <v>41789</v>
      </c>
      <c r="J384">
        <f t="shared" si="62"/>
        <v>2</v>
      </c>
      <c r="K384" t="str">
        <f t="shared" si="63"/>
        <v>medium</v>
      </c>
      <c r="L384">
        <f t="shared" si="65"/>
        <v>1</v>
      </c>
      <c r="M384" s="24">
        <v>0.61805555555555558</v>
      </c>
      <c r="N384" s="24">
        <f t="shared" si="66"/>
        <v>0.63055555555555554</v>
      </c>
      <c r="O384" s="39" t="str">
        <f t="shared" si="70"/>
        <v>0:18</v>
      </c>
      <c r="P384" s="31">
        <v>31.1</v>
      </c>
      <c r="Q384" s="32">
        <f t="shared" si="67"/>
        <v>31</v>
      </c>
      <c r="R384" t="s">
        <v>14</v>
      </c>
      <c r="S384" s="35">
        <v>0</v>
      </c>
      <c r="T384" s="35">
        <v>1</v>
      </c>
      <c r="U384" s="35">
        <v>0</v>
      </c>
      <c r="V384" s="35">
        <v>0</v>
      </c>
      <c r="W384" s="35">
        <v>0</v>
      </c>
      <c r="X384" s="35">
        <v>0</v>
      </c>
      <c r="Y384" s="35">
        <f t="shared" si="68"/>
        <v>1</v>
      </c>
      <c r="Z384" t="str">
        <f t="shared" si="69"/>
        <v>15-45</v>
      </c>
      <c r="AA384" t="str">
        <f>VLOOKUP(B384,[1]ethan!$A$2:$D$152,4)</f>
        <v>incident</v>
      </c>
      <c r="AB384" s="35">
        <f t="shared" si="64"/>
        <v>18</v>
      </c>
      <c r="AC384" s="32">
        <v>0</v>
      </c>
      <c r="AD384" s="32">
        <v>0</v>
      </c>
      <c r="AG384">
        <v>18</v>
      </c>
    </row>
    <row r="385" spans="2:33" x14ac:dyDescent="0.25">
      <c r="B385" s="3">
        <v>41789</v>
      </c>
      <c r="J385">
        <f t="shared" si="62"/>
        <v>2</v>
      </c>
      <c r="K385" t="str">
        <f t="shared" si="63"/>
        <v>medium</v>
      </c>
      <c r="L385">
        <f t="shared" si="65"/>
        <v>1</v>
      </c>
      <c r="M385" s="24">
        <v>4.5833333333333337E-2</v>
      </c>
      <c r="N385" s="24">
        <f t="shared" si="66"/>
        <v>6.458333333333334E-2</v>
      </c>
      <c r="O385" s="39" t="str">
        <f t="shared" si="70"/>
        <v>0:27</v>
      </c>
      <c r="P385" s="31">
        <v>16</v>
      </c>
      <c r="Q385" s="32">
        <f t="shared" si="67"/>
        <v>16</v>
      </c>
      <c r="R385" t="s">
        <v>177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2</v>
      </c>
      <c r="Y385" s="35">
        <f t="shared" si="68"/>
        <v>2</v>
      </c>
      <c r="Z385" t="str">
        <f t="shared" si="69"/>
        <v>15-45</v>
      </c>
      <c r="AA385" t="str">
        <f>VLOOKUP(B385,[1]ethan!$A$2:$D$152,4)</f>
        <v>incident</v>
      </c>
      <c r="AB385" s="35">
        <f t="shared" si="64"/>
        <v>54</v>
      </c>
      <c r="AC385" s="35">
        <v>0</v>
      </c>
      <c r="AD385" s="35">
        <v>0</v>
      </c>
      <c r="AG385">
        <v>27</v>
      </c>
    </row>
  </sheetData>
  <mergeCells count="2">
    <mergeCell ref="C1:H1"/>
    <mergeCell ref="S1:Y1"/>
  </mergeCells>
  <pageMargins left="0.7" right="0.7" top="0.78740157499999996" bottom="0.78740157499999996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workbookViewId="0">
      <pane ySplit="2" topLeftCell="A3" activePane="bottomLeft" state="frozen"/>
      <selection pane="bottomLeft" activeCell="C154" sqref="C154"/>
    </sheetView>
  </sheetViews>
  <sheetFormatPr defaultColWidth="11.42578125" defaultRowHeight="15" x14ac:dyDescent="0.25"/>
  <cols>
    <col min="1" max="1" width="6" customWidth="1"/>
    <col min="2" max="2" width="14.85546875" customWidth="1"/>
  </cols>
  <sheetData>
    <row r="1" spans="1:6" x14ac:dyDescent="0.25">
      <c r="A1" s="58"/>
      <c r="B1" s="59" t="s">
        <v>4</v>
      </c>
      <c r="C1" s="59" t="s">
        <v>246</v>
      </c>
      <c r="D1" s="59"/>
      <c r="E1" s="59" t="s">
        <v>247</v>
      </c>
      <c r="F1" s="59"/>
    </row>
    <row r="2" spans="1:6" x14ac:dyDescent="0.25">
      <c r="A2" s="58"/>
      <c r="B2" s="59"/>
      <c r="C2" s="42" t="s">
        <v>248</v>
      </c>
      <c r="D2" s="42" t="s">
        <v>249</v>
      </c>
      <c r="E2" s="42" t="s">
        <v>248</v>
      </c>
      <c r="F2" s="42" t="s">
        <v>249</v>
      </c>
    </row>
    <row r="3" spans="1:6" x14ac:dyDescent="0.25">
      <c r="A3" s="14">
        <f>B3</f>
        <v>41640</v>
      </c>
      <c r="B3" s="3">
        <v>41640</v>
      </c>
      <c r="C3" t="s">
        <v>251</v>
      </c>
      <c r="D3" t="s">
        <v>251</v>
      </c>
      <c r="E3" t="s">
        <v>251</v>
      </c>
      <c r="F3" t="s">
        <v>251</v>
      </c>
    </row>
    <row r="4" spans="1:6" x14ac:dyDescent="0.25">
      <c r="A4" s="14">
        <f t="shared" ref="A4:A67" si="0">B4</f>
        <v>41641</v>
      </c>
      <c r="B4" s="44">
        <v>41641</v>
      </c>
      <c r="C4" t="s">
        <v>252</v>
      </c>
      <c r="D4" t="s">
        <v>252</v>
      </c>
      <c r="E4" t="s">
        <v>252</v>
      </c>
      <c r="F4" t="s">
        <v>252</v>
      </c>
    </row>
    <row r="5" spans="1:6" x14ac:dyDescent="0.25">
      <c r="A5" s="14">
        <f t="shared" si="0"/>
        <v>41642</v>
      </c>
      <c r="B5" s="44">
        <v>41642</v>
      </c>
      <c r="C5" t="s">
        <v>252</v>
      </c>
      <c r="D5" t="s">
        <v>252</v>
      </c>
      <c r="E5" t="s">
        <v>252</v>
      </c>
      <c r="F5" t="s">
        <v>252</v>
      </c>
    </row>
    <row r="6" spans="1:6" x14ac:dyDescent="0.25">
      <c r="A6" s="14">
        <f t="shared" si="0"/>
        <v>41643</v>
      </c>
      <c r="B6" s="44">
        <v>41643</v>
      </c>
      <c r="C6" t="s">
        <v>254</v>
      </c>
      <c r="D6" t="s">
        <v>254</v>
      </c>
      <c r="E6" t="s">
        <v>254</v>
      </c>
      <c r="F6" t="s">
        <v>254</v>
      </c>
    </row>
    <row r="7" spans="1:6" x14ac:dyDescent="0.25">
      <c r="A7" s="14">
        <f t="shared" si="0"/>
        <v>41644</v>
      </c>
      <c r="B7" s="44">
        <v>41644</v>
      </c>
      <c r="C7" t="s">
        <v>254</v>
      </c>
      <c r="D7" t="s">
        <v>254</v>
      </c>
      <c r="E7" t="s">
        <v>254</v>
      </c>
      <c r="F7" t="s">
        <v>254</v>
      </c>
    </row>
    <row r="8" spans="1:6" x14ac:dyDescent="0.25">
      <c r="A8" s="14">
        <f t="shared" si="0"/>
        <v>41645</v>
      </c>
      <c r="B8" s="44">
        <v>41645</v>
      </c>
      <c r="C8" t="s">
        <v>252</v>
      </c>
      <c r="D8" t="s">
        <v>252</v>
      </c>
      <c r="E8" t="s">
        <v>252</v>
      </c>
      <c r="F8" t="s">
        <v>255</v>
      </c>
    </row>
    <row r="9" spans="1:6" x14ac:dyDescent="0.25">
      <c r="A9" s="14">
        <f t="shared" si="0"/>
        <v>41646</v>
      </c>
      <c r="B9" s="44">
        <v>41646</v>
      </c>
      <c r="C9" t="s">
        <v>252</v>
      </c>
      <c r="D9" t="s">
        <v>252</v>
      </c>
      <c r="E9" t="s">
        <v>255</v>
      </c>
      <c r="F9" t="s">
        <v>252</v>
      </c>
    </row>
    <row r="10" spans="1:6" x14ac:dyDescent="0.25">
      <c r="A10" s="14">
        <f t="shared" si="0"/>
        <v>41647</v>
      </c>
      <c r="B10" s="44">
        <v>41647</v>
      </c>
      <c r="C10" t="s">
        <v>252</v>
      </c>
      <c r="D10" t="s">
        <v>252</v>
      </c>
      <c r="E10" t="s">
        <v>252</v>
      </c>
      <c r="F10" t="s">
        <v>255</v>
      </c>
    </row>
    <row r="11" spans="1:6" x14ac:dyDescent="0.25">
      <c r="A11" s="14">
        <f t="shared" si="0"/>
        <v>41648</v>
      </c>
      <c r="B11" s="44">
        <v>41648</v>
      </c>
      <c r="C11" t="s">
        <v>252</v>
      </c>
      <c r="D11" t="s">
        <v>252</v>
      </c>
      <c r="E11" t="s">
        <v>256</v>
      </c>
      <c r="F11" t="s">
        <v>256</v>
      </c>
    </row>
    <row r="12" spans="1:6" x14ac:dyDescent="0.25">
      <c r="A12" s="14">
        <f t="shared" si="0"/>
        <v>41649</v>
      </c>
      <c r="B12" s="44">
        <v>41649</v>
      </c>
      <c r="C12" t="s">
        <v>252</v>
      </c>
      <c r="D12" t="s">
        <v>252</v>
      </c>
      <c r="E12" t="s">
        <v>252</v>
      </c>
      <c r="F12" t="s">
        <v>252</v>
      </c>
    </row>
    <row r="13" spans="1:6" x14ac:dyDescent="0.25">
      <c r="A13" s="14">
        <f t="shared" si="0"/>
        <v>41650</v>
      </c>
      <c r="B13" s="44">
        <v>41650</v>
      </c>
      <c r="C13" t="s">
        <v>254</v>
      </c>
      <c r="D13" t="s">
        <v>254</v>
      </c>
      <c r="E13" t="s">
        <v>254</v>
      </c>
      <c r="F13" t="s">
        <v>254</v>
      </c>
    </row>
    <row r="14" spans="1:6" x14ac:dyDescent="0.25">
      <c r="A14" s="14">
        <f t="shared" si="0"/>
        <v>41651</v>
      </c>
      <c r="B14" s="44">
        <v>41651</v>
      </c>
      <c r="C14" t="s">
        <v>254</v>
      </c>
      <c r="D14" t="s">
        <v>254</v>
      </c>
      <c r="E14" t="s">
        <v>254</v>
      </c>
      <c r="F14" t="s">
        <v>254</v>
      </c>
    </row>
    <row r="15" spans="1:6" x14ac:dyDescent="0.25">
      <c r="A15" s="14">
        <f t="shared" si="0"/>
        <v>41652</v>
      </c>
      <c r="B15" s="44">
        <v>41652</v>
      </c>
      <c r="C15" t="s">
        <v>255</v>
      </c>
      <c r="D15" t="s">
        <v>252</v>
      </c>
      <c r="E15" t="s">
        <v>252</v>
      </c>
      <c r="F15" t="s">
        <v>252</v>
      </c>
    </row>
    <row r="16" spans="1:6" x14ac:dyDescent="0.25">
      <c r="A16" s="14">
        <f t="shared" si="0"/>
        <v>41653</v>
      </c>
      <c r="B16" s="44">
        <v>41653</v>
      </c>
      <c r="C16" t="s">
        <v>252</v>
      </c>
      <c r="D16" t="s">
        <v>252</v>
      </c>
      <c r="E16" t="s">
        <v>252</v>
      </c>
      <c r="F16" t="s">
        <v>255</v>
      </c>
    </row>
    <row r="17" spans="1:6" x14ac:dyDescent="0.25">
      <c r="A17" s="14">
        <f t="shared" si="0"/>
        <v>41654</v>
      </c>
      <c r="B17" s="44">
        <v>41654</v>
      </c>
      <c r="C17" t="s">
        <v>252</v>
      </c>
      <c r="D17" t="s">
        <v>252</v>
      </c>
      <c r="E17" t="s">
        <v>252</v>
      </c>
      <c r="F17" t="s">
        <v>252</v>
      </c>
    </row>
    <row r="18" spans="1:6" x14ac:dyDescent="0.25">
      <c r="A18" s="14">
        <f t="shared" si="0"/>
        <v>41655</v>
      </c>
      <c r="B18" s="44">
        <v>41655</v>
      </c>
      <c r="C18" t="s">
        <v>252</v>
      </c>
      <c r="D18" t="s">
        <v>252</v>
      </c>
      <c r="E18" t="s">
        <v>255</v>
      </c>
      <c r="F18" t="s">
        <v>255</v>
      </c>
    </row>
    <row r="19" spans="1:6" x14ac:dyDescent="0.25">
      <c r="A19" s="14">
        <f t="shared" si="0"/>
        <v>41656</v>
      </c>
      <c r="B19" s="44">
        <v>41656</v>
      </c>
      <c r="C19" t="s">
        <v>252</v>
      </c>
      <c r="D19" t="s">
        <v>252</v>
      </c>
      <c r="E19" t="s">
        <v>252</v>
      </c>
      <c r="F19" t="s">
        <v>252</v>
      </c>
    </row>
    <row r="20" spans="1:6" x14ac:dyDescent="0.25">
      <c r="A20" s="14">
        <f t="shared" si="0"/>
        <v>41657</v>
      </c>
      <c r="B20" s="44">
        <v>41657</v>
      </c>
      <c r="C20" t="s">
        <v>254</v>
      </c>
      <c r="D20" t="s">
        <v>254</v>
      </c>
      <c r="E20" t="s">
        <v>254</v>
      </c>
      <c r="F20" t="s">
        <v>254</v>
      </c>
    </row>
    <row r="21" spans="1:6" x14ac:dyDescent="0.25">
      <c r="A21" s="14">
        <f t="shared" si="0"/>
        <v>41658</v>
      </c>
      <c r="B21" s="44">
        <v>41658</v>
      </c>
      <c r="C21" t="s">
        <v>254</v>
      </c>
      <c r="D21" t="s">
        <v>254</v>
      </c>
      <c r="E21" t="s">
        <v>254</v>
      </c>
      <c r="F21" t="s">
        <v>254</v>
      </c>
    </row>
    <row r="22" spans="1:6" x14ac:dyDescent="0.25">
      <c r="A22" s="14">
        <f t="shared" si="0"/>
        <v>41659</v>
      </c>
      <c r="B22" s="44">
        <v>41659</v>
      </c>
      <c r="C22" t="s">
        <v>251</v>
      </c>
      <c r="D22" t="s">
        <v>251</v>
      </c>
      <c r="E22" t="s">
        <v>251</v>
      </c>
      <c r="F22" t="s">
        <v>251</v>
      </c>
    </row>
    <row r="23" spans="1:6" x14ac:dyDescent="0.25">
      <c r="A23" s="14">
        <f t="shared" si="0"/>
        <v>41660</v>
      </c>
      <c r="B23" s="44">
        <v>41660</v>
      </c>
      <c r="C23" t="s">
        <v>252</v>
      </c>
      <c r="D23" t="s">
        <v>252</v>
      </c>
      <c r="E23" t="s">
        <v>252</v>
      </c>
      <c r="F23" t="s">
        <v>252</v>
      </c>
    </row>
    <row r="24" spans="1:6" x14ac:dyDescent="0.25">
      <c r="A24" s="14">
        <f t="shared" si="0"/>
        <v>41661</v>
      </c>
      <c r="B24" s="44">
        <v>41661</v>
      </c>
      <c r="C24" t="s">
        <v>252</v>
      </c>
      <c r="D24" t="s">
        <v>252</v>
      </c>
      <c r="E24" t="s">
        <v>252</v>
      </c>
      <c r="F24" t="s">
        <v>252</v>
      </c>
    </row>
    <row r="25" spans="1:6" x14ac:dyDescent="0.25">
      <c r="A25" s="14">
        <f t="shared" si="0"/>
        <v>41662</v>
      </c>
      <c r="B25" s="44">
        <v>41662</v>
      </c>
      <c r="C25" t="s">
        <v>252</v>
      </c>
      <c r="D25" t="s">
        <v>255</v>
      </c>
      <c r="E25" t="s">
        <v>252</v>
      </c>
      <c r="F25" t="s">
        <v>252</v>
      </c>
    </row>
    <row r="26" spans="1:6" x14ac:dyDescent="0.25">
      <c r="A26" s="14">
        <f t="shared" si="0"/>
        <v>41663</v>
      </c>
      <c r="B26" s="44">
        <v>41663</v>
      </c>
      <c r="C26" t="s">
        <v>252</v>
      </c>
      <c r="D26" t="s">
        <v>255</v>
      </c>
      <c r="E26" t="s">
        <v>252</v>
      </c>
      <c r="F26" t="s">
        <v>255</v>
      </c>
    </row>
    <row r="27" spans="1:6" x14ac:dyDescent="0.25">
      <c r="A27" s="14">
        <f t="shared" si="0"/>
        <v>41664</v>
      </c>
      <c r="B27" s="44">
        <v>41664</v>
      </c>
      <c r="C27" t="s">
        <v>254</v>
      </c>
      <c r="D27" t="s">
        <v>254</v>
      </c>
      <c r="E27" t="s">
        <v>254</v>
      </c>
      <c r="F27" t="s">
        <v>254</v>
      </c>
    </row>
    <row r="28" spans="1:6" x14ac:dyDescent="0.25">
      <c r="A28" s="14">
        <f t="shared" si="0"/>
        <v>41665</v>
      </c>
      <c r="B28" s="44">
        <v>41665</v>
      </c>
      <c r="C28" t="s">
        <v>254</v>
      </c>
      <c r="D28" t="s">
        <v>254</v>
      </c>
      <c r="E28" t="s">
        <v>254</v>
      </c>
      <c r="F28" t="s">
        <v>254</v>
      </c>
    </row>
    <row r="29" spans="1:6" x14ac:dyDescent="0.25">
      <c r="A29" s="14">
        <f t="shared" si="0"/>
        <v>41666</v>
      </c>
      <c r="B29" s="44">
        <v>41666</v>
      </c>
      <c r="C29" t="s">
        <v>252</v>
      </c>
      <c r="D29" t="s">
        <v>252</v>
      </c>
      <c r="E29" t="s">
        <v>255</v>
      </c>
      <c r="F29" t="s">
        <v>252</v>
      </c>
    </row>
    <row r="30" spans="1:6" x14ac:dyDescent="0.25">
      <c r="A30" s="14">
        <f t="shared" si="0"/>
        <v>41667</v>
      </c>
      <c r="B30" s="44">
        <v>41667</v>
      </c>
      <c r="C30" t="s">
        <v>252</v>
      </c>
      <c r="D30" t="s">
        <v>253</v>
      </c>
      <c r="E30" t="s">
        <v>252</v>
      </c>
      <c r="F30" t="s">
        <v>252</v>
      </c>
    </row>
    <row r="31" spans="1:6" x14ac:dyDescent="0.25">
      <c r="A31" s="14">
        <f t="shared" si="0"/>
        <v>41668</v>
      </c>
      <c r="B31" s="44">
        <v>41668</v>
      </c>
      <c r="C31" t="s">
        <v>252</v>
      </c>
      <c r="D31" t="s">
        <v>252</v>
      </c>
      <c r="E31" t="s">
        <v>252</v>
      </c>
      <c r="F31" t="s">
        <v>252</v>
      </c>
    </row>
    <row r="32" spans="1:6" x14ac:dyDescent="0.25">
      <c r="A32" s="14">
        <f t="shared" si="0"/>
        <v>41669</v>
      </c>
      <c r="B32" s="44">
        <v>41669</v>
      </c>
      <c r="C32" t="s">
        <v>255</v>
      </c>
      <c r="D32" t="s">
        <v>252</v>
      </c>
      <c r="E32" t="s">
        <v>252</v>
      </c>
      <c r="F32" t="s">
        <v>252</v>
      </c>
    </row>
    <row r="33" spans="1:6" x14ac:dyDescent="0.25">
      <c r="A33" s="14">
        <f t="shared" si="0"/>
        <v>41670</v>
      </c>
      <c r="B33" s="44">
        <v>41670</v>
      </c>
      <c r="C33" t="s">
        <v>252</v>
      </c>
      <c r="D33" t="s">
        <v>252</v>
      </c>
      <c r="E33" t="s">
        <v>252</v>
      </c>
      <c r="F33" t="s">
        <v>252</v>
      </c>
    </row>
    <row r="34" spans="1:6" x14ac:dyDescent="0.25">
      <c r="A34" s="14">
        <f t="shared" si="0"/>
        <v>41671</v>
      </c>
      <c r="B34" s="44">
        <v>41671</v>
      </c>
      <c r="C34" t="s">
        <v>254</v>
      </c>
      <c r="D34" t="s">
        <v>254</v>
      </c>
      <c r="E34" t="s">
        <v>254</v>
      </c>
      <c r="F34" t="s">
        <v>254</v>
      </c>
    </row>
    <row r="35" spans="1:6" x14ac:dyDescent="0.25">
      <c r="A35" s="14">
        <f t="shared" si="0"/>
        <v>41672</v>
      </c>
      <c r="B35" s="44">
        <v>41672</v>
      </c>
      <c r="C35" t="s">
        <v>254</v>
      </c>
      <c r="D35" t="s">
        <v>254</v>
      </c>
      <c r="E35" t="s">
        <v>254</v>
      </c>
      <c r="F35" t="s">
        <v>254</v>
      </c>
    </row>
    <row r="36" spans="1:6" x14ac:dyDescent="0.25">
      <c r="A36" s="14">
        <f t="shared" si="0"/>
        <v>41673</v>
      </c>
      <c r="B36" s="44">
        <v>41673</v>
      </c>
      <c r="C36" t="s">
        <v>252</v>
      </c>
      <c r="D36" t="s">
        <v>252</v>
      </c>
      <c r="E36" t="s">
        <v>252</v>
      </c>
      <c r="F36" t="s">
        <v>252</v>
      </c>
    </row>
    <row r="37" spans="1:6" x14ac:dyDescent="0.25">
      <c r="A37" s="14">
        <f t="shared" si="0"/>
        <v>41674</v>
      </c>
      <c r="B37" s="44">
        <v>41674</v>
      </c>
      <c r="C37" t="s">
        <v>255</v>
      </c>
      <c r="D37" t="s">
        <v>252</v>
      </c>
      <c r="E37" t="s">
        <v>252</v>
      </c>
      <c r="F37" t="s">
        <v>252</v>
      </c>
    </row>
    <row r="38" spans="1:6" x14ac:dyDescent="0.25">
      <c r="A38" s="14">
        <f t="shared" si="0"/>
        <v>41675</v>
      </c>
      <c r="B38" s="44">
        <v>41675</v>
      </c>
      <c r="C38" t="s">
        <v>252</v>
      </c>
      <c r="D38" t="s">
        <v>252</v>
      </c>
      <c r="E38" t="s">
        <v>252</v>
      </c>
      <c r="F38" t="s">
        <v>255</v>
      </c>
    </row>
    <row r="39" spans="1:6" x14ac:dyDescent="0.25">
      <c r="A39" s="14">
        <f t="shared" si="0"/>
        <v>41676</v>
      </c>
      <c r="B39" s="44">
        <v>41676</v>
      </c>
      <c r="C39" t="s">
        <v>252</v>
      </c>
      <c r="D39" t="s">
        <v>252</v>
      </c>
      <c r="E39" t="s">
        <v>252</v>
      </c>
      <c r="F39" t="s">
        <v>252</v>
      </c>
    </row>
    <row r="40" spans="1:6" x14ac:dyDescent="0.25">
      <c r="A40" s="14">
        <f t="shared" si="0"/>
        <v>41677</v>
      </c>
      <c r="B40" s="44">
        <v>41677</v>
      </c>
      <c r="C40" t="s">
        <v>252</v>
      </c>
      <c r="D40" t="s">
        <v>255</v>
      </c>
      <c r="E40" t="s">
        <v>252</v>
      </c>
      <c r="F40" t="s">
        <v>255</v>
      </c>
    </row>
    <row r="41" spans="1:6" x14ac:dyDescent="0.25">
      <c r="A41" s="14">
        <f t="shared" si="0"/>
        <v>41678</v>
      </c>
      <c r="B41" s="44">
        <v>41678</v>
      </c>
      <c r="C41" t="s">
        <v>254</v>
      </c>
      <c r="D41" t="s">
        <v>254</v>
      </c>
      <c r="E41" t="s">
        <v>254</v>
      </c>
      <c r="F41" t="s">
        <v>254</v>
      </c>
    </row>
    <row r="42" spans="1:6" x14ac:dyDescent="0.25">
      <c r="A42" s="14">
        <f t="shared" si="0"/>
        <v>41679</v>
      </c>
      <c r="B42" s="44">
        <v>41679</v>
      </c>
      <c r="C42" t="s">
        <v>254</v>
      </c>
      <c r="D42" t="s">
        <v>254</v>
      </c>
      <c r="E42" t="s">
        <v>254</v>
      </c>
      <c r="F42" t="s">
        <v>254</v>
      </c>
    </row>
    <row r="43" spans="1:6" x14ac:dyDescent="0.25">
      <c r="A43" s="14">
        <f t="shared" si="0"/>
        <v>41680</v>
      </c>
      <c r="B43" s="44">
        <v>41680</v>
      </c>
      <c r="C43" t="s">
        <v>252</v>
      </c>
      <c r="D43" t="s">
        <v>252</v>
      </c>
      <c r="E43" t="s">
        <v>252</v>
      </c>
      <c r="F43" t="s">
        <v>255</v>
      </c>
    </row>
    <row r="44" spans="1:6" x14ac:dyDescent="0.25">
      <c r="A44" s="14">
        <f t="shared" si="0"/>
        <v>41681</v>
      </c>
      <c r="B44" s="44">
        <v>41681</v>
      </c>
      <c r="C44" t="s">
        <v>252</v>
      </c>
      <c r="D44" t="s">
        <v>252</v>
      </c>
      <c r="E44" t="s">
        <v>252</v>
      </c>
      <c r="F44" t="s">
        <v>252</v>
      </c>
    </row>
    <row r="45" spans="1:6" x14ac:dyDescent="0.25">
      <c r="A45" s="14">
        <f t="shared" si="0"/>
        <v>41682</v>
      </c>
      <c r="B45" s="44">
        <v>41682</v>
      </c>
      <c r="C45" t="s">
        <v>255</v>
      </c>
      <c r="D45" t="s">
        <v>252</v>
      </c>
      <c r="E45" t="s">
        <v>252</v>
      </c>
      <c r="F45" t="s">
        <v>252</v>
      </c>
    </row>
    <row r="46" spans="1:6" x14ac:dyDescent="0.25">
      <c r="A46" s="14">
        <f t="shared" si="0"/>
        <v>41683</v>
      </c>
      <c r="B46" s="44">
        <v>41683</v>
      </c>
      <c r="C46" t="s">
        <v>252</v>
      </c>
      <c r="D46" t="s">
        <v>252</v>
      </c>
      <c r="E46" t="s">
        <v>252</v>
      </c>
      <c r="F46" t="s">
        <v>255</v>
      </c>
    </row>
    <row r="47" spans="1:6" x14ac:dyDescent="0.25">
      <c r="A47" s="14">
        <f t="shared" si="0"/>
        <v>41684</v>
      </c>
      <c r="B47" s="44">
        <v>41684</v>
      </c>
      <c r="C47" t="s">
        <v>255</v>
      </c>
      <c r="D47" t="s">
        <v>255</v>
      </c>
      <c r="E47" t="s">
        <v>252</v>
      </c>
      <c r="F47" t="s">
        <v>252</v>
      </c>
    </row>
    <row r="48" spans="1:6" x14ac:dyDescent="0.25">
      <c r="A48" s="14">
        <f t="shared" si="0"/>
        <v>41685</v>
      </c>
      <c r="B48" s="44">
        <v>41685</v>
      </c>
      <c r="C48" t="s">
        <v>254</v>
      </c>
      <c r="D48" t="s">
        <v>254</v>
      </c>
      <c r="E48" t="s">
        <v>254</v>
      </c>
      <c r="F48" t="s">
        <v>254</v>
      </c>
    </row>
    <row r="49" spans="1:6" x14ac:dyDescent="0.25">
      <c r="A49" s="14">
        <f t="shared" si="0"/>
        <v>41686</v>
      </c>
      <c r="B49" s="44">
        <v>41686</v>
      </c>
      <c r="C49" t="s">
        <v>254</v>
      </c>
      <c r="D49" t="s">
        <v>254</v>
      </c>
      <c r="E49" t="s">
        <v>254</v>
      </c>
      <c r="F49" t="s">
        <v>254</v>
      </c>
    </row>
    <row r="50" spans="1:6" x14ac:dyDescent="0.25">
      <c r="A50" s="14">
        <f t="shared" si="0"/>
        <v>41687</v>
      </c>
      <c r="B50" s="44">
        <v>41687</v>
      </c>
      <c r="C50" t="s">
        <v>251</v>
      </c>
      <c r="D50" t="s">
        <v>251</v>
      </c>
      <c r="E50" t="s">
        <v>251</v>
      </c>
      <c r="F50" t="s">
        <v>251</v>
      </c>
    </row>
    <row r="51" spans="1:6" x14ac:dyDescent="0.25">
      <c r="A51" s="14">
        <f t="shared" si="0"/>
        <v>41688</v>
      </c>
      <c r="B51" s="44">
        <v>41688</v>
      </c>
      <c r="C51" t="s">
        <v>252</v>
      </c>
      <c r="D51" t="s">
        <v>252</v>
      </c>
      <c r="E51" t="s">
        <v>252</v>
      </c>
      <c r="F51" t="s">
        <v>252</v>
      </c>
    </row>
    <row r="52" spans="1:6" x14ac:dyDescent="0.25">
      <c r="A52" s="14">
        <f t="shared" si="0"/>
        <v>41689</v>
      </c>
      <c r="B52" s="44">
        <v>41689</v>
      </c>
      <c r="C52" t="s">
        <v>252</v>
      </c>
      <c r="D52" t="s">
        <v>252</v>
      </c>
      <c r="E52" t="s">
        <v>252</v>
      </c>
      <c r="F52" t="s">
        <v>252</v>
      </c>
    </row>
    <row r="53" spans="1:6" x14ac:dyDescent="0.25">
      <c r="A53" s="14">
        <f t="shared" si="0"/>
        <v>41690</v>
      </c>
      <c r="B53" s="44">
        <v>41690</v>
      </c>
      <c r="C53" t="s">
        <v>252</v>
      </c>
      <c r="D53" t="s">
        <v>255</v>
      </c>
      <c r="E53" t="s">
        <v>252</v>
      </c>
      <c r="F53" t="s">
        <v>255</v>
      </c>
    </row>
    <row r="54" spans="1:6" x14ac:dyDescent="0.25">
      <c r="A54" s="14">
        <f t="shared" si="0"/>
        <v>41691</v>
      </c>
      <c r="B54" s="44">
        <v>41691</v>
      </c>
      <c r="C54" t="s">
        <v>252</v>
      </c>
      <c r="D54" t="s">
        <v>252</v>
      </c>
      <c r="E54" t="s">
        <v>252</v>
      </c>
      <c r="F54" t="s">
        <v>252</v>
      </c>
    </row>
    <row r="55" spans="1:6" x14ac:dyDescent="0.25">
      <c r="A55" s="14">
        <f t="shared" si="0"/>
        <v>41692</v>
      </c>
      <c r="B55" s="44">
        <v>41692</v>
      </c>
      <c r="C55" t="s">
        <v>254</v>
      </c>
      <c r="D55" t="s">
        <v>254</v>
      </c>
      <c r="E55" t="s">
        <v>254</v>
      </c>
      <c r="F55" t="s">
        <v>254</v>
      </c>
    </row>
    <row r="56" spans="1:6" x14ac:dyDescent="0.25">
      <c r="A56" s="14">
        <f t="shared" si="0"/>
        <v>41693</v>
      </c>
      <c r="B56" s="44">
        <v>41693</v>
      </c>
      <c r="C56" t="s">
        <v>254</v>
      </c>
      <c r="D56" t="s">
        <v>254</v>
      </c>
      <c r="E56" t="s">
        <v>254</v>
      </c>
      <c r="F56" t="s">
        <v>254</v>
      </c>
    </row>
    <row r="57" spans="1:6" x14ac:dyDescent="0.25">
      <c r="A57" s="14">
        <f t="shared" si="0"/>
        <v>41694</v>
      </c>
      <c r="B57" s="44">
        <v>41694</v>
      </c>
      <c r="C57" t="s">
        <v>255</v>
      </c>
      <c r="D57" t="s">
        <v>252</v>
      </c>
      <c r="E57" t="s">
        <v>255</v>
      </c>
      <c r="F57" t="s">
        <v>252</v>
      </c>
    </row>
    <row r="58" spans="1:6" x14ac:dyDescent="0.25">
      <c r="A58" s="14">
        <f t="shared" si="0"/>
        <v>41695</v>
      </c>
      <c r="B58" s="44">
        <v>41695</v>
      </c>
      <c r="C58" t="s">
        <v>252</v>
      </c>
      <c r="D58" t="s">
        <v>252</v>
      </c>
      <c r="E58" t="s">
        <v>252</v>
      </c>
      <c r="F58" t="s">
        <v>252</v>
      </c>
    </row>
    <row r="59" spans="1:6" x14ac:dyDescent="0.25">
      <c r="A59" s="14">
        <f t="shared" si="0"/>
        <v>41696</v>
      </c>
      <c r="B59" s="44">
        <v>41696</v>
      </c>
      <c r="C59" t="s">
        <v>252</v>
      </c>
      <c r="D59" t="s">
        <v>252</v>
      </c>
      <c r="E59" t="s">
        <v>252</v>
      </c>
      <c r="F59" t="s">
        <v>252</v>
      </c>
    </row>
    <row r="60" spans="1:6" x14ac:dyDescent="0.25">
      <c r="A60" s="14">
        <f t="shared" si="0"/>
        <v>41697</v>
      </c>
      <c r="B60" s="44">
        <v>41697</v>
      </c>
      <c r="C60" t="s">
        <v>252</v>
      </c>
      <c r="D60" t="s">
        <v>252</v>
      </c>
      <c r="E60" t="s">
        <v>252</v>
      </c>
      <c r="F60" t="s">
        <v>252</v>
      </c>
    </row>
    <row r="61" spans="1:6" x14ac:dyDescent="0.25">
      <c r="A61" s="14">
        <f t="shared" si="0"/>
        <v>41698</v>
      </c>
      <c r="B61" s="44">
        <v>41698</v>
      </c>
      <c r="C61" t="s">
        <v>252</v>
      </c>
      <c r="D61" t="s">
        <v>252</v>
      </c>
      <c r="E61" t="s">
        <v>253</v>
      </c>
      <c r="F61" t="s">
        <v>253</v>
      </c>
    </row>
    <row r="62" spans="1:6" x14ac:dyDescent="0.25">
      <c r="A62" s="14">
        <f t="shared" si="0"/>
        <v>41699</v>
      </c>
      <c r="B62" s="44">
        <v>41699</v>
      </c>
      <c r="C62" t="s">
        <v>254</v>
      </c>
      <c r="D62" t="s">
        <v>254</v>
      </c>
      <c r="E62" t="s">
        <v>254</v>
      </c>
      <c r="F62" t="s">
        <v>254</v>
      </c>
    </row>
    <row r="63" spans="1:6" x14ac:dyDescent="0.25">
      <c r="A63" s="14">
        <f t="shared" si="0"/>
        <v>41700</v>
      </c>
      <c r="B63" s="44">
        <v>41700</v>
      </c>
      <c r="C63" t="s">
        <v>254</v>
      </c>
      <c r="D63" t="s">
        <v>254</v>
      </c>
      <c r="E63" t="s">
        <v>254</v>
      </c>
      <c r="F63" t="s">
        <v>254</v>
      </c>
    </row>
    <row r="64" spans="1:6" x14ac:dyDescent="0.25">
      <c r="A64" s="14">
        <f t="shared" si="0"/>
        <v>41701</v>
      </c>
      <c r="B64" s="44">
        <v>41701</v>
      </c>
      <c r="C64" t="s">
        <v>255</v>
      </c>
      <c r="D64" t="s">
        <v>252</v>
      </c>
      <c r="E64" t="s">
        <v>252</v>
      </c>
      <c r="F64" t="s">
        <v>252</v>
      </c>
    </row>
    <row r="65" spans="1:6" x14ac:dyDescent="0.25">
      <c r="A65" s="14">
        <f t="shared" si="0"/>
        <v>41702</v>
      </c>
      <c r="B65" s="44">
        <v>41702</v>
      </c>
      <c r="C65" t="s">
        <v>252</v>
      </c>
      <c r="D65" t="s">
        <v>255</v>
      </c>
      <c r="E65" t="s">
        <v>252</v>
      </c>
      <c r="F65" t="s">
        <v>252</v>
      </c>
    </row>
    <row r="66" spans="1:6" x14ac:dyDescent="0.25">
      <c r="A66" s="14">
        <f t="shared" si="0"/>
        <v>41703</v>
      </c>
      <c r="B66" s="44">
        <v>41703</v>
      </c>
      <c r="C66" t="s">
        <v>252</v>
      </c>
      <c r="D66" t="s">
        <v>252</v>
      </c>
      <c r="E66" t="s">
        <v>252</v>
      </c>
      <c r="F66" t="s">
        <v>252</v>
      </c>
    </row>
    <row r="67" spans="1:6" x14ac:dyDescent="0.25">
      <c r="A67" s="14">
        <f t="shared" si="0"/>
        <v>41704</v>
      </c>
      <c r="B67" s="44">
        <v>41704</v>
      </c>
      <c r="C67" t="s">
        <v>252</v>
      </c>
      <c r="D67" t="s">
        <v>252</v>
      </c>
      <c r="E67" t="s">
        <v>252</v>
      </c>
      <c r="F67" t="s">
        <v>252</v>
      </c>
    </row>
    <row r="68" spans="1:6" x14ac:dyDescent="0.25">
      <c r="A68" s="14">
        <f t="shared" ref="A68:A131" si="1">B68</f>
        <v>41705</v>
      </c>
      <c r="B68" s="44">
        <v>41705</v>
      </c>
      <c r="C68" t="s">
        <v>252</v>
      </c>
      <c r="D68" t="s">
        <v>252</v>
      </c>
      <c r="E68" t="s">
        <v>252</v>
      </c>
      <c r="F68" t="s">
        <v>255</v>
      </c>
    </row>
    <row r="69" spans="1:6" x14ac:dyDescent="0.25">
      <c r="A69" s="14">
        <f t="shared" si="1"/>
        <v>41706</v>
      </c>
      <c r="B69" s="44">
        <v>41706</v>
      </c>
      <c r="C69" t="s">
        <v>254</v>
      </c>
      <c r="D69" t="s">
        <v>254</v>
      </c>
      <c r="E69" t="s">
        <v>254</v>
      </c>
      <c r="F69" t="s">
        <v>254</v>
      </c>
    </row>
    <row r="70" spans="1:6" x14ac:dyDescent="0.25">
      <c r="A70" s="14">
        <f t="shared" si="1"/>
        <v>41707</v>
      </c>
      <c r="B70" s="44">
        <v>41707</v>
      </c>
      <c r="C70" t="s">
        <v>254</v>
      </c>
      <c r="D70" t="s">
        <v>254</v>
      </c>
      <c r="E70" t="s">
        <v>254</v>
      </c>
      <c r="F70" t="s">
        <v>254</v>
      </c>
    </row>
    <row r="71" spans="1:6" x14ac:dyDescent="0.25">
      <c r="A71" s="14">
        <f t="shared" si="1"/>
        <v>41708</v>
      </c>
      <c r="B71" s="44">
        <v>41708</v>
      </c>
      <c r="C71" t="s">
        <v>252</v>
      </c>
      <c r="D71" t="s">
        <v>252</v>
      </c>
      <c r="E71" t="s">
        <v>255</v>
      </c>
      <c r="F71" t="s">
        <v>252</v>
      </c>
    </row>
    <row r="72" spans="1:6" x14ac:dyDescent="0.25">
      <c r="A72" s="14">
        <f t="shared" si="1"/>
        <v>41709</v>
      </c>
      <c r="B72" s="44">
        <v>41709</v>
      </c>
      <c r="C72" t="s">
        <v>252</v>
      </c>
      <c r="D72" t="s">
        <v>252</v>
      </c>
      <c r="E72" t="s">
        <v>252</v>
      </c>
      <c r="F72" t="s">
        <v>252</v>
      </c>
    </row>
    <row r="73" spans="1:6" x14ac:dyDescent="0.25">
      <c r="A73" s="14">
        <f t="shared" si="1"/>
        <v>41710</v>
      </c>
      <c r="B73" s="44">
        <v>41710</v>
      </c>
      <c r="C73" t="s">
        <v>252</v>
      </c>
      <c r="D73" t="s">
        <v>252</v>
      </c>
      <c r="E73" t="s">
        <v>252</v>
      </c>
      <c r="F73" t="s">
        <v>252</v>
      </c>
    </row>
    <row r="74" spans="1:6" x14ac:dyDescent="0.25">
      <c r="A74" s="14">
        <f t="shared" si="1"/>
        <v>41711</v>
      </c>
      <c r="B74" s="44">
        <v>41711</v>
      </c>
      <c r="C74" t="s">
        <v>252</v>
      </c>
      <c r="D74" t="s">
        <v>252</v>
      </c>
      <c r="E74" t="s">
        <v>252</v>
      </c>
      <c r="F74" t="s">
        <v>252</v>
      </c>
    </row>
    <row r="75" spans="1:6" x14ac:dyDescent="0.25">
      <c r="A75" s="14">
        <f t="shared" si="1"/>
        <v>41712</v>
      </c>
      <c r="B75" s="44">
        <v>41712</v>
      </c>
      <c r="C75" t="s">
        <v>252</v>
      </c>
      <c r="D75" t="s">
        <v>252</v>
      </c>
      <c r="E75" t="s">
        <v>255</v>
      </c>
      <c r="F75" t="s">
        <v>252</v>
      </c>
    </row>
    <row r="76" spans="1:6" x14ac:dyDescent="0.25">
      <c r="A76" s="14">
        <f t="shared" si="1"/>
        <v>41713</v>
      </c>
      <c r="B76" s="44">
        <v>41713</v>
      </c>
      <c r="C76" t="s">
        <v>254</v>
      </c>
      <c r="D76" t="s">
        <v>254</v>
      </c>
      <c r="E76" t="s">
        <v>254</v>
      </c>
      <c r="F76" t="s">
        <v>254</v>
      </c>
    </row>
    <row r="77" spans="1:6" x14ac:dyDescent="0.25">
      <c r="A77" s="14">
        <f t="shared" si="1"/>
        <v>41714</v>
      </c>
      <c r="B77" s="44">
        <v>41714</v>
      </c>
      <c r="C77" t="s">
        <v>254</v>
      </c>
      <c r="D77" t="s">
        <v>254</v>
      </c>
      <c r="E77" t="s">
        <v>254</v>
      </c>
      <c r="F77" t="s">
        <v>254</v>
      </c>
    </row>
    <row r="78" spans="1:6" x14ac:dyDescent="0.25">
      <c r="A78" s="14">
        <f t="shared" si="1"/>
        <v>41715</v>
      </c>
      <c r="B78" s="44">
        <v>41715</v>
      </c>
      <c r="C78" t="s">
        <v>252</v>
      </c>
      <c r="D78" t="s">
        <v>252</v>
      </c>
      <c r="E78" t="s">
        <v>252</v>
      </c>
      <c r="F78" t="s">
        <v>252</v>
      </c>
    </row>
    <row r="79" spans="1:6" x14ac:dyDescent="0.25">
      <c r="A79" s="14">
        <f t="shared" si="1"/>
        <v>41716</v>
      </c>
      <c r="B79" s="44">
        <v>41716</v>
      </c>
      <c r="C79" t="s">
        <v>252</v>
      </c>
      <c r="D79" t="s">
        <v>252</v>
      </c>
      <c r="E79" t="s">
        <v>252</v>
      </c>
      <c r="F79" t="s">
        <v>252</v>
      </c>
    </row>
    <row r="80" spans="1:6" x14ac:dyDescent="0.25">
      <c r="A80" s="14">
        <f t="shared" si="1"/>
        <v>41717</v>
      </c>
      <c r="B80" s="44">
        <v>41717</v>
      </c>
      <c r="C80" t="s">
        <v>252</v>
      </c>
      <c r="D80" t="s">
        <v>252</v>
      </c>
      <c r="E80" t="s">
        <v>252</v>
      </c>
      <c r="F80" t="s">
        <v>252</v>
      </c>
    </row>
    <row r="81" spans="1:6" x14ac:dyDescent="0.25">
      <c r="A81" s="14">
        <f t="shared" si="1"/>
        <v>41718</v>
      </c>
      <c r="B81" s="44">
        <v>41718</v>
      </c>
      <c r="C81" t="s">
        <v>252</v>
      </c>
      <c r="D81" t="s">
        <v>255</v>
      </c>
      <c r="E81" t="s">
        <v>252</v>
      </c>
      <c r="F81" t="s">
        <v>252</v>
      </c>
    </row>
    <row r="82" spans="1:6" x14ac:dyDescent="0.25">
      <c r="A82" s="14">
        <f t="shared" si="1"/>
        <v>41719</v>
      </c>
      <c r="B82" s="44">
        <v>41719</v>
      </c>
      <c r="C82" t="s">
        <v>252</v>
      </c>
      <c r="D82" t="s">
        <v>253</v>
      </c>
      <c r="E82" t="s">
        <v>252</v>
      </c>
      <c r="F82" t="s">
        <v>253</v>
      </c>
    </row>
    <row r="83" spans="1:6" x14ac:dyDescent="0.25">
      <c r="A83" s="14">
        <f t="shared" si="1"/>
        <v>41720</v>
      </c>
      <c r="B83" s="44">
        <v>41720</v>
      </c>
      <c r="C83" t="s">
        <v>254</v>
      </c>
      <c r="D83" t="s">
        <v>254</v>
      </c>
      <c r="E83" t="s">
        <v>254</v>
      </c>
      <c r="F83" t="s">
        <v>254</v>
      </c>
    </row>
    <row r="84" spans="1:6" x14ac:dyDescent="0.25">
      <c r="A84" s="14">
        <f t="shared" si="1"/>
        <v>41721</v>
      </c>
      <c r="B84" s="44">
        <v>41721</v>
      </c>
      <c r="C84" t="s">
        <v>254</v>
      </c>
      <c r="D84" t="s">
        <v>254</v>
      </c>
      <c r="E84" t="s">
        <v>254</v>
      </c>
      <c r="F84" t="s">
        <v>254</v>
      </c>
    </row>
    <row r="85" spans="1:6" x14ac:dyDescent="0.25">
      <c r="A85" s="14">
        <f t="shared" si="1"/>
        <v>41722</v>
      </c>
      <c r="B85" s="44">
        <v>41722</v>
      </c>
      <c r="C85" t="s">
        <v>252</v>
      </c>
      <c r="D85" t="s">
        <v>252</v>
      </c>
      <c r="E85" t="s">
        <v>252</v>
      </c>
      <c r="F85" t="s">
        <v>255</v>
      </c>
    </row>
    <row r="86" spans="1:6" x14ac:dyDescent="0.25">
      <c r="A86" s="14">
        <f t="shared" si="1"/>
        <v>41723</v>
      </c>
      <c r="B86" s="44">
        <v>41723</v>
      </c>
      <c r="C86" t="s">
        <v>252</v>
      </c>
      <c r="D86" t="s">
        <v>252</v>
      </c>
      <c r="E86" t="s">
        <v>252</v>
      </c>
      <c r="F86" t="s">
        <v>252</v>
      </c>
    </row>
    <row r="87" spans="1:6" x14ac:dyDescent="0.25">
      <c r="A87" s="14">
        <f t="shared" si="1"/>
        <v>41724</v>
      </c>
      <c r="B87" s="44">
        <v>41724</v>
      </c>
      <c r="C87" t="s">
        <v>252</v>
      </c>
      <c r="D87" t="s">
        <v>252</v>
      </c>
      <c r="E87" t="s">
        <v>252</v>
      </c>
      <c r="F87" t="s">
        <v>252</v>
      </c>
    </row>
    <row r="88" spans="1:6" x14ac:dyDescent="0.25">
      <c r="A88" s="14">
        <f t="shared" si="1"/>
        <v>41725</v>
      </c>
      <c r="B88" s="44">
        <v>41725</v>
      </c>
      <c r="C88" t="s">
        <v>252</v>
      </c>
      <c r="D88" t="s">
        <v>252</v>
      </c>
      <c r="E88" t="s">
        <v>252</v>
      </c>
      <c r="F88" t="s">
        <v>252</v>
      </c>
    </row>
    <row r="89" spans="1:6" x14ac:dyDescent="0.25">
      <c r="A89" s="14">
        <f t="shared" si="1"/>
        <v>41726</v>
      </c>
      <c r="B89" s="44">
        <v>41726</v>
      </c>
      <c r="C89" t="s">
        <v>252</v>
      </c>
      <c r="D89" t="s">
        <v>252</v>
      </c>
      <c r="E89" t="s">
        <v>252</v>
      </c>
      <c r="F89" t="s">
        <v>252</v>
      </c>
    </row>
    <row r="90" spans="1:6" x14ac:dyDescent="0.25">
      <c r="A90" s="14">
        <f t="shared" si="1"/>
        <v>41727</v>
      </c>
      <c r="B90" s="44">
        <v>41727</v>
      </c>
      <c r="C90" t="s">
        <v>254</v>
      </c>
      <c r="D90" t="s">
        <v>254</v>
      </c>
      <c r="E90" t="s">
        <v>254</v>
      </c>
      <c r="F90" t="s">
        <v>254</v>
      </c>
    </row>
    <row r="91" spans="1:6" x14ac:dyDescent="0.25">
      <c r="A91" s="14">
        <f t="shared" si="1"/>
        <v>41728</v>
      </c>
      <c r="B91" s="44">
        <v>41728</v>
      </c>
      <c r="C91" t="s">
        <v>254</v>
      </c>
      <c r="D91" t="s">
        <v>254</v>
      </c>
      <c r="E91" t="s">
        <v>254</v>
      </c>
      <c r="F91" t="s">
        <v>254</v>
      </c>
    </row>
    <row r="92" spans="1:6" x14ac:dyDescent="0.25">
      <c r="A92" s="14">
        <f t="shared" si="1"/>
        <v>41729</v>
      </c>
      <c r="B92" s="44">
        <v>41729</v>
      </c>
      <c r="C92" t="s">
        <v>251</v>
      </c>
      <c r="D92" t="s">
        <v>251</v>
      </c>
      <c r="E92" t="s">
        <v>251</v>
      </c>
      <c r="F92" t="s">
        <v>251</v>
      </c>
    </row>
    <row r="93" spans="1:6" x14ac:dyDescent="0.25">
      <c r="A93" s="14">
        <f t="shared" si="1"/>
        <v>41730</v>
      </c>
      <c r="B93" s="44">
        <v>41730</v>
      </c>
      <c r="C93" t="s">
        <v>252</v>
      </c>
      <c r="D93" t="s">
        <v>252</v>
      </c>
      <c r="E93" t="s">
        <v>256</v>
      </c>
      <c r="F93" t="s">
        <v>256</v>
      </c>
    </row>
    <row r="94" spans="1:6" x14ac:dyDescent="0.25">
      <c r="A94" s="14">
        <f t="shared" si="1"/>
        <v>41731</v>
      </c>
      <c r="B94" s="44">
        <v>41731</v>
      </c>
      <c r="C94" t="s">
        <v>252</v>
      </c>
      <c r="D94" t="s">
        <v>252</v>
      </c>
      <c r="E94" t="s">
        <v>255</v>
      </c>
      <c r="F94" t="s">
        <v>252</v>
      </c>
    </row>
    <row r="95" spans="1:6" x14ac:dyDescent="0.25">
      <c r="A95" s="14">
        <f t="shared" si="1"/>
        <v>41732</v>
      </c>
      <c r="B95" s="44">
        <v>41732</v>
      </c>
      <c r="C95" t="s">
        <v>253</v>
      </c>
      <c r="D95" t="s">
        <v>252</v>
      </c>
      <c r="E95" t="s">
        <v>252</v>
      </c>
      <c r="F95" t="s">
        <v>252</v>
      </c>
    </row>
    <row r="96" spans="1:6" x14ac:dyDescent="0.25">
      <c r="A96" s="14">
        <f t="shared" si="1"/>
        <v>41733</v>
      </c>
      <c r="B96" s="44">
        <v>41733</v>
      </c>
      <c r="C96" t="s">
        <v>252</v>
      </c>
      <c r="D96" t="s">
        <v>255</v>
      </c>
      <c r="E96" t="s">
        <v>252</v>
      </c>
      <c r="F96" t="s">
        <v>252</v>
      </c>
    </row>
    <row r="97" spans="1:6" x14ac:dyDescent="0.25">
      <c r="A97" s="14">
        <f t="shared" si="1"/>
        <v>41734</v>
      </c>
      <c r="B97" s="44">
        <v>41734</v>
      </c>
      <c r="C97" t="s">
        <v>254</v>
      </c>
      <c r="D97" t="s">
        <v>254</v>
      </c>
      <c r="E97" t="s">
        <v>254</v>
      </c>
      <c r="F97" t="s">
        <v>254</v>
      </c>
    </row>
    <row r="98" spans="1:6" x14ac:dyDescent="0.25">
      <c r="A98" s="14">
        <f t="shared" si="1"/>
        <v>41735</v>
      </c>
      <c r="B98" s="44">
        <v>41735</v>
      </c>
      <c r="C98" t="s">
        <v>254</v>
      </c>
      <c r="D98" t="s">
        <v>254</v>
      </c>
      <c r="E98" t="s">
        <v>254</v>
      </c>
      <c r="F98" t="s">
        <v>254</v>
      </c>
    </row>
    <row r="99" spans="1:6" x14ac:dyDescent="0.25">
      <c r="A99" s="14">
        <f t="shared" si="1"/>
        <v>41736</v>
      </c>
      <c r="B99" s="44">
        <v>41736</v>
      </c>
      <c r="C99" t="s">
        <v>255</v>
      </c>
      <c r="D99" t="s">
        <v>252</v>
      </c>
      <c r="E99" t="s">
        <v>252</v>
      </c>
      <c r="F99" t="s">
        <v>252</v>
      </c>
    </row>
    <row r="100" spans="1:6" x14ac:dyDescent="0.25">
      <c r="A100" s="14">
        <f t="shared" si="1"/>
        <v>41737</v>
      </c>
      <c r="B100" s="44">
        <v>41737</v>
      </c>
      <c r="C100" t="s">
        <v>252</v>
      </c>
      <c r="D100" t="s">
        <v>252</v>
      </c>
      <c r="E100" t="s">
        <v>252</v>
      </c>
      <c r="F100" t="s">
        <v>252</v>
      </c>
    </row>
    <row r="101" spans="1:6" x14ac:dyDescent="0.25">
      <c r="A101" s="14">
        <f t="shared" si="1"/>
        <v>41738</v>
      </c>
      <c r="B101" s="44">
        <v>41738</v>
      </c>
      <c r="C101" t="s">
        <v>252</v>
      </c>
      <c r="D101" t="s">
        <v>252</v>
      </c>
      <c r="E101" t="s">
        <v>252</v>
      </c>
      <c r="F101" t="s">
        <v>252</v>
      </c>
    </row>
    <row r="102" spans="1:6" x14ac:dyDescent="0.25">
      <c r="A102" s="14">
        <f t="shared" si="1"/>
        <v>41739</v>
      </c>
      <c r="B102" s="44">
        <v>41739</v>
      </c>
      <c r="C102" t="s">
        <v>252</v>
      </c>
      <c r="D102" t="s">
        <v>253</v>
      </c>
      <c r="E102" t="s">
        <v>255</v>
      </c>
      <c r="F102" t="s">
        <v>252</v>
      </c>
    </row>
    <row r="103" spans="1:6" x14ac:dyDescent="0.25">
      <c r="A103" s="14">
        <f t="shared" si="1"/>
        <v>41740</v>
      </c>
      <c r="B103" s="44">
        <v>41740</v>
      </c>
      <c r="C103" t="s">
        <v>252</v>
      </c>
      <c r="D103" t="s">
        <v>252</v>
      </c>
      <c r="E103" t="s">
        <v>252</v>
      </c>
      <c r="F103" t="s">
        <v>255</v>
      </c>
    </row>
    <row r="104" spans="1:6" x14ac:dyDescent="0.25">
      <c r="A104" s="14">
        <f t="shared" si="1"/>
        <v>41741</v>
      </c>
      <c r="B104" s="44">
        <v>41741</v>
      </c>
      <c r="C104" t="s">
        <v>254</v>
      </c>
      <c r="D104" t="s">
        <v>254</v>
      </c>
      <c r="E104" t="s">
        <v>254</v>
      </c>
      <c r="F104" t="s">
        <v>254</v>
      </c>
    </row>
    <row r="105" spans="1:6" x14ac:dyDescent="0.25">
      <c r="A105" s="14">
        <f t="shared" si="1"/>
        <v>41742</v>
      </c>
      <c r="B105" s="44">
        <v>41742</v>
      </c>
      <c r="C105" t="s">
        <v>254</v>
      </c>
      <c r="D105" t="s">
        <v>254</v>
      </c>
      <c r="E105" t="s">
        <v>254</v>
      </c>
      <c r="F105" t="s">
        <v>254</v>
      </c>
    </row>
    <row r="106" spans="1:6" x14ac:dyDescent="0.25">
      <c r="A106" s="14">
        <f t="shared" si="1"/>
        <v>41743</v>
      </c>
      <c r="B106" s="44">
        <v>41743</v>
      </c>
      <c r="C106" t="s">
        <v>252</v>
      </c>
      <c r="D106" t="s">
        <v>252</v>
      </c>
      <c r="E106" t="s">
        <v>255</v>
      </c>
      <c r="F106" t="s">
        <v>252</v>
      </c>
    </row>
    <row r="107" spans="1:6" x14ac:dyDescent="0.25">
      <c r="A107" s="14">
        <f t="shared" si="1"/>
        <v>41744</v>
      </c>
      <c r="B107" s="44">
        <v>41744</v>
      </c>
      <c r="C107" t="s">
        <v>252</v>
      </c>
      <c r="D107" t="s">
        <v>252</v>
      </c>
      <c r="E107" t="s">
        <v>252</v>
      </c>
      <c r="F107" t="s">
        <v>255</v>
      </c>
    </row>
    <row r="108" spans="1:6" x14ac:dyDescent="0.25">
      <c r="A108" s="14">
        <f t="shared" si="1"/>
        <v>41745</v>
      </c>
      <c r="B108" s="44">
        <v>41745</v>
      </c>
      <c r="C108" t="s">
        <v>252</v>
      </c>
      <c r="D108" t="s">
        <v>252</v>
      </c>
      <c r="E108" t="s">
        <v>252</v>
      </c>
      <c r="F108" t="s">
        <v>252</v>
      </c>
    </row>
    <row r="109" spans="1:6" x14ac:dyDescent="0.25">
      <c r="A109" s="14">
        <f t="shared" si="1"/>
        <v>41746</v>
      </c>
      <c r="B109" s="44">
        <v>41746</v>
      </c>
      <c r="C109" t="s">
        <v>255</v>
      </c>
      <c r="D109" t="s">
        <v>252</v>
      </c>
      <c r="E109" t="s">
        <v>252</v>
      </c>
      <c r="F109" t="s">
        <v>252</v>
      </c>
    </row>
    <row r="110" spans="1:6" x14ac:dyDescent="0.25">
      <c r="A110" s="14">
        <f t="shared" si="1"/>
        <v>41747</v>
      </c>
      <c r="B110" s="44">
        <v>41747</v>
      </c>
      <c r="C110" t="s">
        <v>251</v>
      </c>
      <c r="D110" t="s">
        <v>251</v>
      </c>
      <c r="E110" t="s">
        <v>251</v>
      </c>
      <c r="F110" t="s">
        <v>251</v>
      </c>
    </row>
    <row r="111" spans="1:6" x14ac:dyDescent="0.25">
      <c r="A111" s="14">
        <f t="shared" si="1"/>
        <v>41748</v>
      </c>
      <c r="B111" s="44">
        <v>41748</v>
      </c>
      <c r="C111" t="s">
        <v>254</v>
      </c>
      <c r="D111" t="s">
        <v>254</v>
      </c>
      <c r="E111" t="s">
        <v>254</v>
      </c>
      <c r="F111" t="s">
        <v>254</v>
      </c>
    </row>
    <row r="112" spans="1:6" x14ac:dyDescent="0.25">
      <c r="A112" s="14">
        <f t="shared" si="1"/>
        <v>41749</v>
      </c>
      <c r="B112" s="44">
        <v>41749</v>
      </c>
      <c r="C112" t="s">
        <v>254</v>
      </c>
      <c r="D112" t="s">
        <v>254</v>
      </c>
      <c r="E112" t="s">
        <v>254</v>
      </c>
      <c r="F112" t="s">
        <v>254</v>
      </c>
    </row>
    <row r="113" spans="1:6" x14ac:dyDescent="0.25">
      <c r="A113" s="14">
        <f t="shared" si="1"/>
        <v>41750</v>
      </c>
      <c r="B113" s="44">
        <v>41750</v>
      </c>
      <c r="C113" t="s">
        <v>251</v>
      </c>
      <c r="D113" t="s">
        <v>251</v>
      </c>
      <c r="E113" t="s">
        <v>251</v>
      </c>
      <c r="F113" t="s">
        <v>251</v>
      </c>
    </row>
    <row r="114" spans="1:6" x14ac:dyDescent="0.25">
      <c r="A114" s="14">
        <f t="shared" si="1"/>
        <v>41751</v>
      </c>
      <c r="B114" s="44">
        <v>41751</v>
      </c>
      <c r="C114" t="s">
        <v>255</v>
      </c>
      <c r="D114" t="s">
        <v>252</v>
      </c>
      <c r="E114" t="s">
        <v>252</v>
      </c>
      <c r="F114" t="s">
        <v>252</v>
      </c>
    </row>
    <row r="115" spans="1:6" x14ac:dyDescent="0.25">
      <c r="A115" s="14">
        <f t="shared" si="1"/>
        <v>41752</v>
      </c>
      <c r="B115" s="44">
        <v>41752</v>
      </c>
      <c r="C115" t="s">
        <v>255</v>
      </c>
      <c r="D115" t="s">
        <v>252</v>
      </c>
      <c r="E115" t="s">
        <v>252</v>
      </c>
      <c r="F115" t="s">
        <v>252</v>
      </c>
    </row>
    <row r="116" spans="1:6" x14ac:dyDescent="0.25">
      <c r="A116" s="14">
        <f t="shared" si="1"/>
        <v>41753</v>
      </c>
      <c r="B116" s="44">
        <v>41753</v>
      </c>
      <c r="C116" t="s">
        <v>252</v>
      </c>
      <c r="D116" t="s">
        <v>253</v>
      </c>
      <c r="E116" t="s">
        <v>252</v>
      </c>
      <c r="F116" t="s">
        <v>253</v>
      </c>
    </row>
    <row r="117" spans="1:6" x14ac:dyDescent="0.25">
      <c r="A117" s="14">
        <f t="shared" si="1"/>
        <v>41754</v>
      </c>
      <c r="B117" s="44">
        <v>41754</v>
      </c>
      <c r="C117" t="s">
        <v>253</v>
      </c>
      <c r="D117" t="s">
        <v>253</v>
      </c>
      <c r="E117" t="s">
        <v>252</v>
      </c>
      <c r="F117" t="s">
        <v>252</v>
      </c>
    </row>
    <row r="118" spans="1:6" x14ac:dyDescent="0.25">
      <c r="A118" s="14">
        <f t="shared" si="1"/>
        <v>41755</v>
      </c>
      <c r="B118" s="44">
        <v>41755</v>
      </c>
      <c r="C118" t="s">
        <v>254</v>
      </c>
      <c r="D118" t="s">
        <v>254</v>
      </c>
      <c r="E118" t="s">
        <v>254</v>
      </c>
      <c r="F118" t="s">
        <v>254</v>
      </c>
    </row>
    <row r="119" spans="1:6" x14ac:dyDescent="0.25">
      <c r="A119" s="14">
        <f t="shared" si="1"/>
        <v>41756</v>
      </c>
      <c r="B119" s="44">
        <v>41756</v>
      </c>
      <c r="C119" t="s">
        <v>254</v>
      </c>
      <c r="D119" t="s">
        <v>254</v>
      </c>
      <c r="E119" t="s">
        <v>254</v>
      </c>
      <c r="F119" t="s">
        <v>254</v>
      </c>
    </row>
    <row r="120" spans="1:6" x14ac:dyDescent="0.25">
      <c r="A120" s="14">
        <f t="shared" si="1"/>
        <v>41757</v>
      </c>
      <c r="B120" s="44">
        <v>41757</v>
      </c>
      <c r="C120" t="s">
        <v>255</v>
      </c>
      <c r="D120" t="s">
        <v>252</v>
      </c>
      <c r="E120" t="s">
        <v>252</v>
      </c>
      <c r="F120" t="s">
        <v>252</v>
      </c>
    </row>
    <row r="121" spans="1:6" x14ac:dyDescent="0.25">
      <c r="A121" s="14">
        <f t="shared" si="1"/>
        <v>41758</v>
      </c>
      <c r="B121" s="44">
        <v>41758</v>
      </c>
      <c r="C121" t="s">
        <v>252</v>
      </c>
      <c r="D121" t="s">
        <v>255</v>
      </c>
      <c r="E121" t="s">
        <v>252</v>
      </c>
      <c r="F121" t="s">
        <v>252</v>
      </c>
    </row>
    <row r="122" spans="1:6" x14ac:dyDescent="0.25">
      <c r="A122" s="14">
        <f t="shared" si="1"/>
        <v>41759</v>
      </c>
      <c r="B122" s="44">
        <v>41759</v>
      </c>
      <c r="C122" t="s">
        <v>252</v>
      </c>
      <c r="D122" t="s">
        <v>252</v>
      </c>
      <c r="E122" t="s">
        <v>252</v>
      </c>
      <c r="F122" t="s">
        <v>252</v>
      </c>
    </row>
    <row r="123" spans="1:6" x14ac:dyDescent="0.25">
      <c r="A123" s="14">
        <f t="shared" si="1"/>
        <v>41760</v>
      </c>
      <c r="B123" s="44">
        <v>41760</v>
      </c>
      <c r="C123" t="s">
        <v>252</v>
      </c>
      <c r="D123" t="s">
        <v>252</v>
      </c>
      <c r="E123" t="s">
        <v>252</v>
      </c>
      <c r="F123" t="s">
        <v>255</v>
      </c>
    </row>
    <row r="124" spans="1:6" x14ac:dyDescent="0.25">
      <c r="A124" s="14">
        <f t="shared" si="1"/>
        <v>41761</v>
      </c>
      <c r="B124" s="44">
        <v>41761</v>
      </c>
      <c r="C124" t="s">
        <v>252</v>
      </c>
      <c r="D124" t="s">
        <v>252</v>
      </c>
      <c r="E124" t="s">
        <v>252</v>
      </c>
      <c r="F124" t="s">
        <v>252</v>
      </c>
    </row>
    <row r="125" spans="1:6" x14ac:dyDescent="0.25">
      <c r="A125" s="14">
        <f t="shared" si="1"/>
        <v>41762</v>
      </c>
      <c r="B125" s="44">
        <v>41762</v>
      </c>
      <c r="C125" t="s">
        <v>254</v>
      </c>
      <c r="D125" t="s">
        <v>254</v>
      </c>
      <c r="E125" t="s">
        <v>254</v>
      </c>
      <c r="F125" t="s">
        <v>254</v>
      </c>
    </row>
    <row r="126" spans="1:6" x14ac:dyDescent="0.25">
      <c r="A126" s="14">
        <f t="shared" si="1"/>
        <v>41763</v>
      </c>
      <c r="B126" s="44">
        <v>41763</v>
      </c>
      <c r="C126" t="s">
        <v>254</v>
      </c>
      <c r="D126" t="s">
        <v>254</v>
      </c>
      <c r="E126" t="s">
        <v>254</v>
      </c>
      <c r="F126" t="s">
        <v>254</v>
      </c>
    </row>
    <row r="127" spans="1:6" x14ac:dyDescent="0.25">
      <c r="A127" s="14">
        <f t="shared" si="1"/>
        <v>41764</v>
      </c>
      <c r="B127" s="44">
        <v>41764</v>
      </c>
      <c r="C127" t="s">
        <v>252</v>
      </c>
      <c r="D127" t="s">
        <v>252</v>
      </c>
      <c r="E127" t="s">
        <v>252</v>
      </c>
      <c r="F127" t="s">
        <v>252</v>
      </c>
    </row>
    <row r="128" spans="1:6" x14ac:dyDescent="0.25">
      <c r="A128" s="14">
        <f t="shared" si="1"/>
        <v>41765</v>
      </c>
      <c r="B128" s="44">
        <v>41765</v>
      </c>
      <c r="C128" t="s">
        <v>253</v>
      </c>
      <c r="D128" t="s">
        <v>252</v>
      </c>
      <c r="E128" t="s">
        <v>252</v>
      </c>
      <c r="F128" t="s">
        <v>252</v>
      </c>
    </row>
    <row r="129" spans="1:6" x14ac:dyDescent="0.25">
      <c r="A129" s="14">
        <f t="shared" si="1"/>
        <v>41766</v>
      </c>
      <c r="B129" s="44">
        <v>41766</v>
      </c>
      <c r="C129" t="s">
        <v>252</v>
      </c>
      <c r="D129" t="s">
        <v>252</v>
      </c>
      <c r="E129" t="s">
        <v>252</v>
      </c>
      <c r="F129" t="s">
        <v>252</v>
      </c>
    </row>
    <row r="130" spans="1:6" x14ac:dyDescent="0.25">
      <c r="A130" s="14">
        <f t="shared" si="1"/>
        <v>41767</v>
      </c>
      <c r="B130" s="44">
        <v>41767</v>
      </c>
      <c r="C130" t="s">
        <v>252</v>
      </c>
      <c r="D130" t="s">
        <v>252</v>
      </c>
      <c r="E130" t="s">
        <v>252</v>
      </c>
      <c r="F130" t="s">
        <v>252</v>
      </c>
    </row>
    <row r="131" spans="1:6" x14ac:dyDescent="0.25">
      <c r="A131" s="14">
        <f t="shared" si="1"/>
        <v>41768</v>
      </c>
      <c r="B131" s="44">
        <v>41768</v>
      </c>
      <c r="C131" t="s">
        <v>252</v>
      </c>
      <c r="D131" t="s">
        <v>255</v>
      </c>
      <c r="E131" t="s">
        <v>252</v>
      </c>
      <c r="F131" t="s">
        <v>252</v>
      </c>
    </row>
    <row r="132" spans="1:6" x14ac:dyDescent="0.25">
      <c r="A132" s="14">
        <f t="shared" ref="A132:A153" si="2">B132</f>
        <v>41769</v>
      </c>
      <c r="B132" s="44">
        <v>41769</v>
      </c>
      <c r="C132" t="s">
        <v>254</v>
      </c>
      <c r="D132" t="s">
        <v>254</v>
      </c>
      <c r="E132" t="s">
        <v>254</v>
      </c>
      <c r="F132" t="s">
        <v>254</v>
      </c>
    </row>
    <row r="133" spans="1:6" x14ac:dyDescent="0.25">
      <c r="A133" s="14">
        <f t="shared" si="2"/>
        <v>41770</v>
      </c>
      <c r="B133" s="44">
        <v>41770</v>
      </c>
      <c r="C133" t="s">
        <v>254</v>
      </c>
      <c r="D133" t="s">
        <v>254</v>
      </c>
      <c r="E133" t="s">
        <v>254</v>
      </c>
      <c r="F133" t="s">
        <v>254</v>
      </c>
    </row>
    <row r="134" spans="1:6" x14ac:dyDescent="0.25">
      <c r="A134" s="14">
        <f t="shared" si="2"/>
        <v>41771</v>
      </c>
      <c r="B134" s="44">
        <v>41771</v>
      </c>
      <c r="C134" t="s">
        <v>255</v>
      </c>
      <c r="D134" t="s">
        <v>252</v>
      </c>
      <c r="E134" t="s">
        <v>252</v>
      </c>
      <c r="F134" t="s">
        <v>252</v>
      </c>
    </row>
    <row r="135" spans="1:6" x14ac:dyDescent="0.25">
      <c r="A135" s="14">
        <f t="shared" si="2"/>
        <v>41772</v>
      </c>
      <c r="B135" s="44">
        <v>41772</v>
      </c>
      <c r="C135" t="s">
        <v>252</v>
      </c>
      <c r="D135" t="s">
        <v>252</v>
      </c>
      <c r="E135" t="s">
        <v>252</v>
      </c>
      <c r="F135" t="s">
        <v>255</v>
      </c>
    </row>
    <row r="136" spans="1:6" x14ac:dyDescent="0.25">
      <c r="A136" s="14">
        <f t="shared" si="2"/>
        <v>41773</v>
      </c>
      <c r="B136" s="44">
        <v>41773</v>
      </c>
      <c r="C136" t="s">
        <v>252</v>
      </c>
      <c r="D136" t="s">
        <v>252</v>
      </c>
      <c r="E136" t="s">
        <v>252</v>
      </c>
      <c r="F136" t="s">
        <v>255</v>
      </c>
    </row>
    <row r="137" spans="1:6" x14ac:dyDescent="0.25">
      <c r="A137" s="14">
        <f t="shared" si="2"/>
        <v>41774</v>
      </c>
      <c r="B137" s="44">
        <v>41774</v>
      </c>
      <c r="C137" t="s">
        <v>252</v>
      </c>
      <c r="D137" t="s">
        <v>252</v>
      </c>
      <c r="E137" t="s">
        <v>252</v>
      </c>
      <c r="F137" t="s">
        <v>252</v>
      </c>
    </row>
    <row r="138" spans="1:6" x14ac:dyDescent="0.25">
      <c r="A138" s="14">
        <f t="shared" si="2"/>
        <v>41775</v>
      </c>
      <c r="B138" s="44">
        <v>41775</v>
      </c>
      <c r="C138" t="s">
        <v>252</v>
      </c>
      <c r="D138" t="s">
        <v>252</v>
      </c>
      <c r="E138" t="s">
        <v>252</v>
      </c>
      <c r="F138" t="s">
        <v>255</v>
      </c>
    </row>
    <row r="139" spans="1:6" x14ac:dyDescent="0.25">
      <c r="A139" s="14">
        <f t="shared" si="2"/>
        <v>41776</v>
      </c>
      <c r="B139" s="44">
        <v>41776</v>
      </c>
      <c r="C139" t="s">
        <v>254</v>
      </c>
      <c r="D139" t="s">
        <v>254</v>
      </c>
      <c r="E139" t="s">
        <v>254</v>
      </c>
      <c r="F139" t="s">
        <v>254</v>
      </c>
    </row>
    <row r="140" spans="1:6" x14ac:dyDescent="0.25">
      <c r="A140" s="14">
        <f t="shared" si="2"/>
        <v>41777</v>
      </c>
      <c r="B140" s="44">
        <v>41777</v>
      </c>
      <c r="C140" t="s">
        <v>254</v>
      </c>
      <c r="D140" t="s">
        <v>254</v>
      </c>
      <c r="E140" t="s">
        <v>254</v>
      </c>
      <c r="F140" t="s">
        <v>254</v>
      </c>
    </row>
    <row r="141" spans="1:6" x14ac:dyDescent="0.25">
      <c r="A141" s="14">
        <f t="shared" si="2"/>
        <v>41778</v>
      </c>
      <c r="B141" s="44">
        <v>41778</v>
      </c>
      <c r="C141" t="s">
        <v>252</v>
      </c>
      <c r="D141" t="s">
        <v>253</v>
      </c>
      <c r="E141" t="s">
        <v>252</v>
      </c>
      <c r="F141" t="s">
        <v>253</v>
      </c>
    </row>
    <row r="142" spans="1:6" x14ac:dyDescent="0.25">
      <c r="A142" s="14">
        <f t="shared" si="2"/>
        <v>41779</v>
      </c>
      <c r="B142" s="44">
        <v>41779</v>
      </c>
      <c r="C142" t="s">
        <v>252</v>
      </c>
      <c r="D142" t="s">
        <v>252</v>
      </c>
      <c r="E142" t="s">
        <v>252</v>
      </c>
      <c r="F142" t="s">
        <v>252</v>
      </c>
    </row>
    <row r="143" spans="1:6" x14ac:dyDescent="0.25">
      <c r="A143" s="14">
        <f t="shared" si="2"/>
        <v>41780</v>
      </c>
      <c r="B143" s="44">
        <v>41780</v>
      </c>
      <c r="C143" t="s">
        <v>258</v>
      </c>
      <c r="D143" t="s">
        <v>258</v>
      </c>
      <c r="E143" t="s">
        <v>258</v>
      </c>
      <c r="F143" t="s">
        <v>258</v>
      </c>
    </row>
    <row r="144" spans="1:6" x14ac:dyDescent="0.25">
      <c r="A144" s="14">
        <f t="shared" si="2"/>
        <v>41781</v>
      </c>
      <c r="B144" s="44">
        <v>41781</v>
      </c>
      <c r="C144" t="s">
        <v>258</v>
      </c>
      <c r="D144" t="s">
        <v>258</v>
      </c>
      <c r="E144" t="s">
        <v>258</v>
      </c>
      <c r="F144" t="s">
        <v>258</v>
      </c>
    </row>
    <row r="145" spans="1:6" x14ac:dyDescent="0.25">
      <c r="A145" s="14">
        <f t="shared" si="2"/>
        <v>41782</v>
      </c>
      <c r="B145" s="44">
        <v>41782</v>
      </c>
      <c r="C145" t="s">
        <v>252</v>
      </c>
      <c r="D145" t="s">
        <v>252</v>
      </c>
      <c r="E145" t="s">
        <v>252</v>
      </c>
      <c r="F145" t="s">
        <v>253</v>
      </c>
    </row>
    <row r="146" spans="1:6" x14ac:dyDescent="0.25">
      <c r="A146" s="14">
        <f t="shared" si="2"/>
        <v>41783</v>
      </c>
      <c r="B146" s="44">
        <v>41783</v>
      </c>
      <c r="C146" t="s">
        <v>254</v>
      </c>
      <c r="D146" t="s">
        <v>254</v>
      </c>
      <c r="E146" t="s">
        <v>254</v>
      </c>
      <c r="F146" t="s">
        <v>254</v>
      </c>
    </row>
    <row r="147" spans="1:6" x14ac:dyDescent="0.25">
      <c r="A147" s="14">
        <f t="shared" si="2"/>
        <v>41784</v>
      </c>
      <c r="B147" s="44">
        <v>41784</v>
      </c>
      <c r="C147" t="s">
        <v>254</v>
      </c>
      <c r="D147" t="s">
        <v>254</v>
      </c>
      <c r="E147" t="s">
        <v>254</v>
      </c>
      <c r="F147" t="s">
        <v>254</v>
      </c>
    </row>
    <row r="148" spans="1:6" x14ac:dyDescent="0.25">
      <c r="A148" s="14">
        <f t="shared" si="2"/>
        <v>41785</v>
      </c>
      <c r="B148" s="44">
        <v>41785</v>
      </c>
      <c r="C148" t="s">
        <v>251</v>
      </c>
      <c r="D148" t="s">
        <v>251</v>
      </c>
      <c r="E148" t="s">
        <v>251</v>
      </c>
      <c r="F148" t="s">
        <v>251</v>
      </c>
    </row>
    <row r="149" spans="1:6" x14ac:dyDescent="0.25">
      <c r="A149" s="14">
        <f t="shared" si="2"/>
        <v>41786</v>
      </c>
      <c r="B149" s="44">
        <v>41786</v>
      </c>
      <c r="C149" t="s">
        <v>252</v>
      </c>
      <c r="D149" t="s">
        <v>255</v>
      </c>
      <c r="E149" t="s">
        <v>252</v>
      </c>
      <c r="F149" t="s">
        <v>255</v>
      </c>
    </row>
    <row r="150" spans="1:6" x14ac:dyDescent="0.25">
      <c r="A150" s="14">
        <f t="shared" si="2"/>
        <v>41787</v>
      </c>
      <c r="B150" s="44">
        <v>41787</v>
      </c>
      <c r="C150" t="s">
        <v>252</v>
      </c>
      <c r="D150" t="s">
        <v>252</v>
      </c>
      <c r="E150" t="s">
        <v>252</v>
      </c>
      <c r="F150" t="s">
        <v>252</v>
      </c>
    </row>
    <row r="151" spans="1:6" x14ac:dyDescent="0.25">
      <c r="A151" s="14">
        <f t="shared" si="2"/>
        <v>41788</v>
      </c>
      <c r="B151" s="44">
        <v>41788</v>
      </c>
      <c r="C151" t="s">
        <v>253</v>
      </c>
      <c r="D151" t="s">
        <v>252</v>
      </c>
      <c r="E151" t="s">
        <v>252</v>
      </c>
      <c r="F151" t="s">
        <v>255</v>
      </c>
    </row>
    <row r="152" spans="1:6" x14ac:dyDescent="0.25">
      <c r="A152" s="14">
        <f t="shared" si="2"/>
        <v>41789</v>
      </c>
      <c r="B152" s="44">
        <v>41789</v>
      </c>
      <c r="C152" t="s">
        <v>252</v>
      </c>
      <c r="D152" t="s">
        <v>255</v>
      </c>
      <c r="E152" t="s">
        <v>252</v>
      </c>
      <c r="F152" t="s">
        <v>255</v>
      </c>
    </row>
    <row r="153" spans="1:6" x14ac:dyDescent="0.25">
      <c r="A153" s="14">
        <f t="shared" si="2"/>
        <v>41790</v>
      </c>
      <c r="B153" s="44">
        <v>41790</v>
      </c>
      <c r="C153" t="s">
        <v>254</v>
      </c>
      <c r="D153" t="s">
        <v>254</v>
      </c>
      <c r="E153" t="s">
        <v>254</v>
      </c>
      <c r="F153" t="s">
        <v>254</v>
      </c>
    </row>
    <row r="154" spans="1:6" x14ac:dyDescent="0.25">
      <c r="A154" s="14"/>
      <c r="B154" s="3"/>
    </row>
    <row r="155" spans="1:6" x14ac:dyDescent="0.25">
      <c r="A155" s="14"/>
      <c r="B155" t="s">
        <v>252</v>
      </c>
      <c r="C155" s="45">
        <f t="shared" ref="C155:F161" si="3">COUNTIF(C$3:C$153,$B155)</f>
        <v>82</v>
      </c>
      <c r="D155" s="45">
        <f t="shared" si="3"/>
        <v>81</v>
      </c>
      <c r="E155" s="45">
        <f t="shared" si="3"/>
        <v>87</v>
      </c>
      <c r="F155" s="45">
        <f t="shared" si="3"/>
        <v>71</v>
      </c>
    </row>
    <row r="156" spans="1:6" x14ac:dyDescent="0.25">
      <c r="A156" s="14"/>
      <c r="B156" t="s">
        <v>253</v>
      </c>
      <c r="C156" s="46">
        <f t="shared" si="3"/>
        <v>4</v>
      </c>
      <c r="D156" s="46">
        <f t="shared" si="3"/>
        <v>6</v>
      </c>
      <c r="E156" s="46">
        <f t="shared" si="3"/>
        <v>1</v>
      </c>
      <c r="F156" s="46">
        <f t="shared" si="3"/>
        <v>5</v>
      </c>
    </row>
    <row r="157" spans="1:6" x14ac:dyDescent="0.25">
      <c r="A157" s="14"/>
      <c r="B157" t="s">
        <v>255</v>
      </c>
      <c r="C157" s="47">
        <f t="shared" si="3"/>
        <v>13</v>
      </c>
      <c r="D157" s="47">
        <f t="shared" si="3"/>
        <v>12</v>
      </c>
      <c r="E157" s="47">
        <f t="shared" si="3"/>
        <v>9</v>
      </c>
      <c r="F157" s="47">
        <f t="shared" si="3"/>
        <v>21</v>
      </c>
    </row>
    <row r="158" spans="1:6" s="43" customFormat="1" x14ac:dyDescent="0.25">
      <c r="A158" s="48"/>
      <c r="B158" s="44" t="s">
        <v>257</v>
      </c>
      <c r="C158" s="43">
        <f t="shared" si="3"/>
        <v>2</v>
      </c>
      <c r="D158" s="43">
        <f t="shared" si="3"/>
        <v>2</v>
      </c>
      <c r="E158" s="43">
        <f t="shared" si="3"/>
        <v>2</v>
      </c>
      <c r="F158" s="43">
        <f t="shared" si="3"/>
        <v>2</v>
      </c>
    </row>
    <row r="159" spans="1:6" s="43" customFormat="1" x14ac:dyDescent="0.25">
      <c r="A159" s="48"/>
      <c r="B159" s="44" t="s">
        <v>256</v>
      </c>
      <c r="C159" s="43">
        <f t="shared" si="3"/>
        <v>0</v>
      </c>
      <c r="D159" s="43">
        <f t="shared" si="3"/>
        <v>0</v>
      </c>
      <c r="E159" s="43">
        <f t="shared" si="3"/>
        <v>2</v>
      </c>
      <c r="F159" s="43">
        <f t="shared" si="3"/>
        <v>2</v>
      </c>
    </row>
    <row r="160" spans="1:6" x14ac:dyDescent="0.25">
      <c r="A160" s="14"/>
      <c r="B160" s="3" t="s">
        <v>254</v>
      </c>
      <c r="C160" s="43">
        <f t="shared" si="3"/>
        <v>43</v>
      </c>
      <c r="D160" s="43">
        <f t="shared" si="3"/>
        <v>43</v>
      </c>
      <c r="E160" s="43">
        <f t="shared" si="3"/>
        <v>43</v>
      </c>
      <c r="F160" s="43">
        <f t="shared" si="3"/>
        <v>43</v>
      </c>
    </row>
    <row r="161" spans="1:6" x14ac:dyDescent="0.25">
      <c r="A161" s="14"/>
      <c r="B161" s="3" t="s">
        <v>251</v>
      </c>
      <c r="C161" s="43">
        <f t="shared" si="3"/>
        <v>7</v>
      </c>
      <c r="D161" s="43">
        <f t="shared" si="3"/>
        <v>7</v>
      </c>
      <c r="E161" s="43">
        <f t="shared" si="3"/>
        <v>7</v>
      </c>
      <c r="F161" s="43">
        <f t="shared" si="3"/>
        <v>7</v>
      </c>
    </row>
    <row r="162" spans="1:6" s="41" customFormat="1" x14ac:dyDescent="0.25">
      <c r="A162" s="49"/>
      <c r="B162" s="50" t="s">
        <v>259</v>
      </c>
      <c r="C162" s="51">
        <f>SUM(C155:C161)</f>
        <v>151</v>
      </c>
      <c r="D162" s="51">
        <f>SUM(D155:D161)</f>
        <v>151</v>
      </c>
      <c r="E162" s="51">
        <f>SUM(E155:E161)</f>
        <v>151</v>
      </c>
      <c r="F162" s="51">
        <f>SUM(F155:F161)</f>
        <v>151</v>
      </c>
    </row>
    <row r="163" spans="1:6" s="41" customFormat="1" x14ac:dyDescent="0.25">
      <c r="A163" s="49"/>
      <c r="B163" s="50"/>
      <c r="C163" s="51"/>
      <c r="D163" s="51"/>
      <c r="E163" s="51"/>
      <c r="F163" s="51"/>
    </row>
    <row r="164" spans="1:6" s="41" customFormat="1" x14ac:dyDescent="0.25">
      <c r="A164" s="49"/>
      <c r="B164" s="50"/>
      <c r="C164" s="51"/>
      <c r="D164" s="51"/>
      <c r="E164" s="51"/>
      <c r="F164" s="51"/>
    </row>
    <row r="165" spans="1:6" s="41" customFormat="1" x14ac:dyDescent="0.25">
      <c r="A165" s="49"/>
      <c r="B165" s="50"/>
      <c r="C165" s="51"/>
      <c r="D165" s="51"/>
      <c r="E165" s="51"/>
      <c r="F165" s="51"/>
    </row>
    <row r="166" spans="1:6" s="41" customFormat="1" x14ac:dyDescent="0.25">
      <c r="A166" s="49"/>
      <c r="B166" s="50"/>
      <c r="C166" s="51"/>
      <c r="D166" s="51"/>
      <c r="E166" s="51"/>
      <c r="F166" s="51"/>
    </row>
    <row r="167" spans="1:6" s="41" customFormat="1" x14ac:dyDescent="0.25">
      <c r="A167" s="49"/>
      <c r="B167" s="50"/>
      <c r="C167" s="51"/>
      <c r="D167" s="51"/>
      <c r="E167" s="51"/>
      <c r="F167" s="51"/>
    </row>
    <row r="168" spans="1:6" s="41" customFormat="1" x14ac:dyDescent="0.25">
      <c r="A168" s="49"/>
      <c r="B168" s="50"/>
      <c r="C168" s="51"/>
      <c r="D168" s="51"/>
      <c r="E168" s="51"/>
      <c r="F168" s="51"/>
    </row>
    <row r="169" spans="1:6" x14ac:dyDescent="0.25">
      <c r="A169" s="14"/>
      <c r="B169" s="3"/>
      <c r="C169" s="43"/>
    </row>
    <row r="170" spans="1:6" ht="18.75" x14ac:dyDescent="0.3">
      <c r="A170" s="14"/>
      <c r="B170" s="52" t="s">
        <v>260</v>
      </c>
    </row>
    <row r="171" spans="1:6" x14ac:dyDescent="0.25">
      <c r="A171" s="58"/>
      <c r="B171" s="59" t="s">
        <v>4</v>
      </c>
      <c r="C171" s="59" t="s">
        <v>246</v>
      </c>
      <c r="D171" s="59"/>
      <c r="E171" s="59" t="s">
        <v>247</v>
      </c>
      <c r="F171" s="59"/>
    </row>
    <row r="172" spans="1:6" x14ac:dyDescent="0.25">
      <c r="A172" s="58"/>
      <c r="B172" s="59"/>
      <c r="C172" s="42" t="s">
        <v>248</v>
      </c>
      <c r="D172" s="42" t="s">
        <v>249</v>
      </c>
      <c r="E172" s="42" t="s">
        <v>248</v>
      </c>
      <c r="F172" s="42" t="s">
        <v>249</v>
      </c>
    </row>
    <row r="173" spans="1:6" x14ac:dyDescent="0.25">
      <c r="A173" s="58"/>
      <c r="B173" s="59"/>
      <c r="C173" s="7" t="s">
        <v>250</v>
      </c>
      <c r="D173" s="7" t="s">
        <v>250</v>
      </c>
      <c r="E173" s="7" t="s">
        <v>250</v>
      </c>
      <c r="F173" s="7" t="s">
        <v>250</v>
      </c>
    </row>
    <row r="174" spans="1:6" x14ac:dyDescent="0.25">
      <c r="A174" s="14">
        <f>B174</f>
        <v>41640</v>
      </c>
      <c r="B174" s="3">
        <v>41640</v>
      </c>
      <c r="C174" t="s">
        <v>251</v>
      </c>
      <c r="D174" t="s">
        <v>251</v>
      </c>
      <c r="E174" t="s">
        <v>251</v>
      </c>
      <c r="F174" t="s">
        <v>251</v>
      </c>
    </row>
    <row r="175" spans="1:6" x14ac:dyDescent="0.25">
      <c r="A175" s="14">
        <f t="shared" ref="A175:A183" si="4">B175</f>
        <v>41641</v>
      </c>
      <c r="B175" s="44">
        <v>41641</v>
      </c>
      <c r="C175" t="s">
        <v>252</v>
      </c>
      <c r="D175" t="s">
        <v>252</v>
      </c>
      <c r="E175" t="s">
        <v>252</v>
      </c>
      <c r="F175" t="s">
        <v>252</v>
      </c>
    </row>
    <row r="176" spans="1:6" x14ac:dyDescent="0.25">
      <c r="A176" s="14">
        <f t="shared" si="4"/>
        <v>41642</v>
      </c>
      <c r="B176" s="44">
        <v>41642</v>
      </c>
      <c r="C176" t="s">
        <v>252</v>
      </c>
      <c r="D176" t="s">
        <v>252</v>
      </c>
      <c r="E176" t="s">
        <v>252</v>
      </c>
      <c r="F176" t="s">
        <v>252</v>
      </c>
    </row>
    <row r="177" spans="1:6" x14ac:dyDescent="0.25">
      <c r="A177" s="14">
        <f t="shared" si="4"/>
        <v>41643</v>
      </c>
      <c r="B177" s="44">
        <v>41643</v>
      </c>
      <c r="C177" t="s">
        <v>254</v>
      </c>
      <c r="D177" t="s">
        <v>254</v>
      </c>
      <c r="E177" t="s">
        <v>254</v>
      </c>
      <c r="F177" t="s">
        <v>254</v>
      </c>
    </row>
    <row r="178" spans="1:6" x14ac:dyDescent="0.25">
      <c r="A178" s="14">
        <f t="shared" si="4"/>
        <v>41644</v>
      </c>
      <c r="B178" s="44">
        <v>41644</v>
      </c>
      <c r="C178" t="s">
        <v>254</v>
      </c>
      <c r="D178" t="s">
        <v>254</v>
      </c>
      <c r="E178" t="s">
        <v>254</v>
      </c>
      <c r="F178" t="s">
        <v>254</v>
      </c>
    </row>
    <row r="179" spans="1:6" x14ac:dyDescent="0.25">
      <c r="A179" s="14">
        <f t="shared" si="4"/>
        <v>41645</v>
      </c>
      <c r="B179" s="44">
        <v>41645</v>
      </c>
      <c r="C179" t="s">
        <v>252</v>
      </c>
      <c r="D179" t="s">
        <v>252</v>
      </c>
      <c r="E179" t="s">
        <v>252</v>
      </c>
      <c r="F179" t="s">
        <v>255</v>
      </c>
    </row>
    <row r="180" spans="1:6" x14ac:dyDescent="0.25">
      <c r="A180" s="14">
        <f t="shared" si="4"/>
        <v>41646</v>
      </c>
      <c r="B180" s="44">
        <v>41646</v>
      </c>
      <c r="C180" t="s">
        <v>252</v>
      </c>
      <c r="D180" t="s">
        <v>252</v>
      </c>
      <c r="E180" t="s">
        <v>255</v>
      </c>
      <c r="F180" t="s">
        <v>252</v>
      </c>
    </row>
    <row r="181" spans="1:6" x14ac:dyDescent="0.25">
      <c r="A181" s="14">
        <f t="shared" si="4"/>
        <v>41647</v>
      </c>
      <c r="B181" s="44">
        <v>41647</v>
      </c>
      <c r="C181" t="s">
        <v>252</v>
      </c>
      <c r="D181" t="s">
        <v>252</v>
      </c>
      <c r="E181" t="s">
        <v>252</v>
      </c>
      <c r="F181" t="s">
        <v>255</v>
      </c>
    </row>
    <row r="182" spans="1:6" x14ac:dyDescent="0.25">
      <c r="A182" s="14">
        <f t="shared" si="4"/>
        <v>41648</v>
      </c>
      <c r="B182" s="44">
        <v>41648</v>
      </c>
      <c r="C182" t="s">
        <v>252</v>
      </c>
      <c r="D182" t="s">
        <v>252</v>
      </c>
      <c r="E182" t="s">
        <v>256</v>
      </c>
      <c r="F182" t="s">
        <v>256</v>
      </c>
    </row>
    <row r="183" spans="1:6" x14ac:dyDescent="0.25">
      <c r="A183" s="14">
        <f t="shared" si="4"/>
        <v>41649</v>
      </c>
      <c r="B183" s="44">
        <v>41649</v>
      </c>
      <c r="C183" t="s">
        <v>252</v>
      </c>
      <c r="D183" t="s">
        <v>252</v>
      </c>
      <c r="E183" t="s">
        <v>252</v>
      </c>
      <c r="F183" t="s">
        <v>252</v>
      </c>
    </row>
    <row r="184" spans="1:6" ht="32.25" customHeight="1" x14ac:dyDescent="0.25">
      <c r="A184" s="14"/>
      <c r="B184" s="3"/>
      <c r="C184" s="60" t="s">
        <v>261</v>
      </c>
      <c r="D184" s="60"/>
      <c r="E184" s="60" t="s">
        <v>261</v>
      </c>
      <c r="F184" s="60"/>
    </row>
    <row r="185" spans="1:6" x14ac:dyDescent="0.25">
      <c r="A185" s="14">
        <f t="shared" ref="A185:A190" si="5">B185</f>
        <v>41785</v>
      </c>
      <c r="B185" s="44">
        <v>41785</v>
      </c>
      <c r="C185" t="s">
        <v>251</v>
      </c>
      <c r="D185" t="s">
        <v>251</v>
      </c>
      <c r="E185" t="s">
        <v>251</v>
      </c>
      <c r="F185" t="s">
        <v>251</v>
      </c>
    </row>
    <row r="186" spans="1:6" x14ac:dyDescent="0.25">
      <c r="A186" s="14">
        <f t="shared" si="5"/>
        <v>41786</v>
      </c>
      <c r="B186" s="44">
        <v>41786</v>
      </c>
      <c r="C186" t="s">
        <v>252</v>
      </c>
      <c r="D186" t="s">
        <v>255</v>
      </c>
      <c r="E186" t="s">
        <v>252</v>
      </c>
      <c r="F186" t="s">
        <v>255</v>
      </c>
    </row>
    <row r="187" spans="1:6" x14ac:dyDescent="0.25">
      <c r="A187" s="14">
        <f t="shared" si="5"/>
        <v>41787</v>
      </c>
      <c r="B187" s="44">
        <v>41787</v>
      </c>
      <c r="C187" t="s">
        <v>252</v>
      </c>
      <c r="D187" t="s">
        <v>252</v>
      </c>
      <c r="E187" t="s">
        <v>252</v>
      </c>
      <c r="F187" t="s">
        <v>252</v>
      </c>
    </row>
    <row r="188" spans="1:6" x14ac:dyDescent="0.25">
      <c r="A188" s="14">
        <f t="shared" si="5"/>
        <v>41788</v>
      </c>
      <c r="B188" s="44">
        <v>41788</v>
      </c>
      <c r="C188" t="s">
        <v>253</v>
      </c>
      <c r="D188" t="s">
        <v>252</v>
      </c>
      <c r="E188" t="s">
        <v>252</v>
      </c>
      <c r="F188" t="s">
        <v>255</v>
      </c>
    </row>
    <row r="189" spans="1:6" x14ac:dyDescent="0.25">
      <c r="A189" s="14">
        <f t="shared" si="5"/>
        <v>41789</v>
      </c>
      <c r="B189" s="44">
        <v>41789</v>
      </c>
      <c r="C189" t="s">
        <v>252</v>
      </c>
      <c r="D189" t="s">
        <v>255</v>
      </c>
      <c r="E189" t="s">
        <v>252</v>
      </c>
      <c r="F189" t="s">
        <v>255</v>
      </c>
    </row>
    <row r="190" spans="1:6" x14ac:dyDescent="0.25">
      <c r="A190" s="14">
        <f t="shared" si="5"/>
        <v>41790</v>
      </c>
      <c r="B190" s="44">
        <v>41790</v>
      </c>
      <c r="C190" t="s">
        <v>254</v>
      </c>
      <c r="D190" t="s">
        <v>254</v>
      </c>
      <c r="E190" t="s">
        <v>254</v>
      </c>
      <c r="F190" t="s">
        <v>254</v>
      </c>
    </row>
    <row r="191" spans="1:6" x14ac:dyDescent="0.25">
      <c r="A191" s="14"/>
      <c r="B191" s="3"/>
    </row>
    <row r="192" spans="1:6" x14ac:dyDescent="0.25">
      <c r="A192" s="14"/>
      <c r="B192" t="s">
        <v>252</v>
      </c>
      <c r="C192" s="45">
        <f t="shared" ref="C192:F198" si="6">COUNTIF(C$3:C$153,$B192)</f>
        <v>82</v>
      </c>
      <c r="D192" s="45">
        <f t="shared" si="6"/>
        <v>81</v>
      </c>
      <c r="E192" s="45">
        <f t="shared" si="6"/>
        <v>87</v>
      </c>
      <c r="F192" s="45">
        <f t="shared" si="6"/>
        <v>71</v>
      </c>
    </row>
    <row r="193" spans="1:6" x14ac:dyDescent="0.25">
      <c r="A193" s="14"/>
      <c r="B193" t="s">
        <v>253</v>
      </c>
      <c r="C193" s="46">
        <f t="shared" si="6"/>
        <v>4</v>
      </c>
      <c r="D193" s="46">
        <f t="shared" si="6"/>
        <v>6</v>
      </c>
      <c r="E193" s="46">
        <f t="shared" si="6"/>
        <v>1</v>
      </c>
      <c r="F193" s="46">
        <f t="shared" si="6"/>
        <v>5</v>
      </c>
    </row>
    <row r="194" spans="1:6" x14ac:dyDescent="0.25">
      <c r="A194" s="14"/>
      <c r="B194" t="s">
        <v>255</v>
      </c>
      <c r="C194" s="47">
        <f t="shared" si="6"/>
        <v>13</v>
      </c>
      <c r="D194" s="47">
        <f t="shared" si="6"/>
        <v>12</v>
      </c>
      <c r="E194" s="47">
        <f t="shared" si="6"/>
        <v>9</v>
      </c>
      <c r="F194" s="47">
        <f t="shared" si="6"/>
        <v>21</v>
      </c>
    </row>
    <row r="195" spans="1:6" x14ac:dyDescent="0.25">
      <c r="B195" s="44" t="s">
        <v>257</v>
      </c>
      <c r="C195" s="43">
        <f t="shared" si="6"/>
        <v>2</v>
      </c>
      <c r="D195" s="43">
        <f t="shared" si="6"/>
        <v>2</v>
      </c>
      <c r="E195" s="43">
        <f t="shared" si="6"/>
        <v>2</v>
      </c>
      <c r="F195" s="43">
        <f t="shared" si="6"/>
        <v>2</v>
      </c>
    </row>
    <row r="196" spans="1:6" x14ac:dyDescent="0.25">
      <c r="B196" s="44" t="s">
        <v>256</v>
      </c>
      <c r="C196" s="43">
        <f t="shared" si="6"/>
        <v>0</v>
      </c>
      <c r="D196" s="43">
        <f t="shared" si="6"/>
        <v>0</v>
      </c>
      <c r="E196" s="43">
        <f t="shared" si="6"/>
        <v>2</v>
      </c>
      <c r="F196" s="43">
        <f t="shared" si="6"/>
        <v>2</v>
      </c>
    </row>
    <row r="197" spans="1:6" x14ac:dyDescent="0.25">
      <c r="B197" s="3" t="s">
        <v>254</v>
      </c>
      <c r="C197" s="43">
        <f t="shared" si="6"/>
        <v>43</v>
      </c>
      <c r="D197" s="43">
        <f t="shared" si="6"/>
        <v>43</v>
      </c>
      <c r="E197" s="43">
        <f t="shared" si="6"/>
        <v>43</v>
      </c>
      <c r="F197" s="43">
        <f t="shared" si="6"/>
        <v>43</v>
      </c>
    </row>
    <row r="198" spans="1:6" x14ac:dyDescent="0.25">
      <c r="B198" s="3" t="s">
        <v>251</v>
      </c>
      <c r="C198" s="43">
        <f t="shared" si="6"/>
        <v>7</v>
      </c>
      <c r="D198" s="43">
        <f t="shared" si="6"/>
        <v>7</v>
      </c>
      <c r="E198" s="43">
        <f t="shared" si="6"/>
        <v>7</v>
      </c>
      <c r="F198" s="43">
        <f t="shared" si="6"/>
        <v>7</v>
      </c>
    </row>
    <row r="199" spans="1:6" s="41" customFormat="1" x14ac:dyDescent="0.25">
      <c r="B199" s="50" t="s">
        <v>259</v>
      </c>
      <c r="C199" s="51">
        <f>SUM(C192:C198)</f>
        <v>151</v>
      </c>
      <c r="D199" s="51">
        <f>SUM(D192:D198)</f>
        <v>151</v>
      </c>
      <c r="E199" s="51">
        <f>SUM(E192:E198)</f>
        <v>151</v>
      </c>
      <c r="F199" s="51">
        <f>SUM(F192:F198)</f>
        <v>151</v>
      </c>
    </row>
    <row r="201" spans="1:6" ht="18.75" x14ac:dyDescent="0.3">
      <c r="B201" s="52" t="s">
        <v>260</v>
      </c>
    </row>
    <row r="202" spans="1:6" x14ac:dyDescent="0.25">
      <c r="B202" s="43"/>
      <c r="C202" s="43"/>
      <c r="D202" s="43"/>
      <c r="E202" s="43"/>
    </row>
    <row r="203" spans="1:6" x14ac:dyDescent="0.25">
      <c r="B203" s="43"/>
      <c r="C203" s="43"/>
      <c r="D203" s="43"/>
      <c r="E203" s="43"/>
    </row>
    <row r="204" spans="1:6" x14ac:dyDescent="0.25">
      <c r="B204" s="43"/>
      <c r="C204" s="43"/>
      <c r="D204" s="43"/>
      <c r="E204" s="43"/>
    </row>
    <row r="205" spans="1:6" x14ac:dyDescent="0.25">
      <c r="B205" s="43"/>
      <c r="C205" s="43"/>
      <c r="D205" s="43"/>
      <c r="E205" s="43"/>
    </row>
    <row r="206" spans="1:6" x14ac:dyDescent="0.25">
      <c r="B206" s="43"/>
      <c r="C206" s="43"/>
      <c r="D206" s="43"/>
      <c r="E206" s="43"/>
    </row>
    <row r="207" spans="1:6" x14ac:dyDescent="0.25">
      <c r="B207" s="43"/>
      <c r="C207" s="43"/>
      <c r="D207" s="43"/>
      <c r="E207" s="43"/>
    </row>
  </sheetData>
  <mergeCells count="10">
    <mergeCell ref="A1:A2"/>
    <mergeCell ref="B1:B2"/>
    <mergeCell ref="C1:D1"/>
    <mergeCell ref="E1:F1"/>
    <mergeCell ref="C184:D184"/>
    <mergeCell ref="E184:F184"/>
    <mergeCell ref="A171:A173"/>
    <mergeCell ref="B171:B173"/>
    <mergeCell ref="C171:D171"/>
    <mergeCell ref="E171:F171"/>
  </mergeCells>
  <conditionalFormatting sqref="C184 C162:C170 D158:F170 C200:F1048576 C1:F154">
    <cfRule type="containsText" dxfId="65" priority="115" operator="containsText" text="low">
      <formula>NOT(ISERROR(SEARCH("low",C1)))</formula>
    </cfRule>
    <cfRule type="containsText" dxfId="64" priority="116" operator="containsText" text="medium">
      <formula>NOT(ISERROR(SEARCH("medium",C1)))</formula>
    </cfRule>
    <cfRule type="containsText" dxfId="63" priority="117" operator="containsText" text="high">
      <formula>NOT(ISERROR(SEARCH("high",C1)))</formula>
    </cfRule>
    <cfRule type="containsText" dxfId="62" priority="118" operator="containsText" text="other">
      <formula>NOT(ISERROR(SEARCH("other",C1)))</formula>
    </cfRule>
    <cfRule type="containsText" dxfId="61" priority="119" operator="containsText" text="incident">
      <formula>NOT(ISERROR(SEARCH("incident",C1)))</formula>
    </cfRule>
    <cfRule type="containsText" dxfId="60" priority="120" operator="containsText" text="regular">
      <formula>NOT(ISERROR(SEARCH("regular",C1)))</formula>
    </cfRule>
  </conditionalFormatting>
  <conditionalFormatting sqref="C199 B155:F155 C171:F183 C185:F191 D156:F157 B192:F192 D193:F199">
    <cfRule type="containsText" dxfId="59" priority="109" operator="containsText" text="low">
      <formula>NOT(ISERROR(SEARCH("low",B155)))</formula>
    </cfRule>
    <cfRule type="containsText" dxfId="58" priority="110" operator="containsText" text="medium">
      <formula>NOT(ISERROR(SEARCH("medium",B155)))</formula>
    </cfRule>
    <cfRule type="containsText" dxfId="57" priority="111" operator="containsText" text="high">
      <formula>NOT(ISERROR(SEARCH("high",B155)))</formula>
    </cfRule>
    <cfRule type="containsText" dxfId="56" priority="112" operator="containsText" text="other">
      <formula>NOT(ISERROR(SEARCH("other",B155)))</formula>
    </cfRule>
    <cfRule type="containsText" dxfId="55" priority="113" operator="containsText" text="incident">
      <formula>NOT(ISERROR(SEARCH("incident",B155)))</formula>
    </cfRule>
    <cfRule type="containsText" dxfId="54" priority="114" operator="containsText" text="regular">
      <formula>NOT(ISERROR(SEARCH("regular",B155)))</formula>
    </cfRule>
  </conditionalFormatting>
  <conditionalFormatting sqref="B156:B157">
    <cfRule type="containsText" dxfId="53" priority="103" operator="containsText" text="low">
      <formula>NOT(ISERROR(SEARCH("low",B156)))</formula>
    </cfRule>
    <cfRule type="containsText" dxfId="52" priority="104" operator="containsText" text="medium">
      <formula>NOT(ISERROR(SEARCH("medium",B156)))</formula>
    </cfRule>
    <cfRule type="containsText" dxfId="51" priority="105" operator="containsText" text="high">
      <formula>NOT(ISERROR(SEARCH("high",B156)))</formula>
    </cfRule>
    <cfRule type="containsText" dxfId="50" priority="106" operator="containsText" text="other">
      <formula>NOT(ISERROR(SEARCH("other",B156)))</formula>
    </cfRule>
    <cfRule type="containsText" dxfId="49" priority="107" operator="containsText" text="incident">
      <formula>NOT(ISERROR(SEARCH("incident",B156)))</formula>
    </cfRule>
    <cfRule type="containsText" dxfId="48" priority="108" operator="containsText" text="regular">
      <formula>NOT(ISERROR(SEARCH("regular",B156)))</formula>
    </cfRule>
  </conditionalFormatting>
  <conditionalFormatting sqref="E184">
    <cfRule type="containsText" dxfId="47" priority="79" operator="containsText" text="low">
      <formula>NOT(ISERROR(SEARCH("low",E184)))</formula>
    </cfRule>
    <cfRule type="containsText" dxfId="46" priority="80" operator="containsText" text="medium">
      <formula>NOT(ISERROR(SEARCH("medium",E184)))</formula>
    </cfRule>
    <cfRule type="containsText" dxfId="45" priority="81" operator="containsText" text="high">
      <formula>NOT(ISERROR(SEARCH("high",E184)))</formula>
    </cfRule>
    <cfRule type="containsText" dxfId="44" priority="82" operator="containsText" text="other">
      <formula>NOT(ISERROR(SEARCH("other",E184)))</formula>
    </cfRule>
    <cfRule type="containsText" dxfId="43" priority="83" operator="containsText" text="incident">
      <formula>NOT(ISERROR(SEARCH("incident",E184)))</formula>
    </cfRule>
    <cfRule type="containsText" dxfId="42" priority="84" operator="containsText" text="regular">
      <formula>NOT(ISERROR(SEARCH("regular",E184)))</formula>
    </cfRule>
  </conditionalFormatting>
  <conditionalFormatting sqref="C158:C161">
    <cfRule type="containsText" dxfId="41" priority="61" operator="containsText" text="low">
      <formula>NOT(ISERROR(SEARCH("low",C158)))</formula>
    </cfRule>
    <cfRule type="containsText" dxfId="40" priority="62" operator="containsText" text="medium">
      <formula>NOT(ISERROR(SEARCH("medium",C158)))</formula>
    </cfRule>
    <cfRule type="containsText" dxfId="39" priority="63" operator="containsText" text="high">
      <formula>NOT(ISERROR(SEARCH("high",C158)))</formula>
    </cfRule>
    <cfRule type="containsText" dxfId="38" priority="64" operator="containsText" text="other">
      <formula>NOT(ISERROR(SEARCH("other",C158)))</formula>
    </cfRule>
    <cfRule type="containsText" dxfId="37" priority="65" operator="containsText" text="incident">
      <formula>NOT(ISERROR(SEARCH("incident",C158)))</formula>
    </cfRule>
    <cfRule type="containsText" dxfId="36" priority="66" operator="containsText" text="regular">
      <formula>NOT(ISERROR(SEARCH("regular",C158)))</formula>
    </cfRule>
  </conditionalFormatting>
  <conditionalFormatting sqref="C156">
    <cfRule type="containsText" dxfId="35" priority="55" operator="containsText" text="low">
      <formula>NOT(ISERROR(SEARCH("low",C156)))</formula>
    </cfRule>
    <cfRule type="containsText" dxfId="34" priority="56" operator="containsText" text="medium">
      <formula>NOT(ISERROR(SEARCH("medium",C156)))</formula>
    </cfRule>
    <cfRule type="containsText" dxfId="33" priority="57" operator="containsText" text="high">
      <formula>NOT(ISERROR(SEARCH("high",C156)))</formula>
    </cfRule>
    <cfRule type="containsText" dxfId="32" priority="58" operator="containsText" text="other">
      <formula>NOT(ISERROR(SEARCH("other",C156)))</formula>
    </cfRule>
    <cfRule type="containsText" dxfId="31" priority="59" operator="containsText" text="incident">
      <formula>NOT(ISERROR(SEARCH("incident",C156)))</formula>
    </cfRule>
    <cfRule type="containsText" dxfId="30" priority="60" operator="containsText" text="regular">
      <formula>NOT(ISERROR(SEARCH("regular",C156)))</formula>
    </cfRule>
  </conditionalFormatting>
  <conditionalFormatting sqref="C157">
    <cfRule type="containsText" dxfId="29" priority="49" operator="containsText" text="low">
      <formula>NOT(ISERROR(SEARCH("low",C157)))</formula>
    </cfRule>
    <cfRule type="containsText" dxfId="28" priority="50" operator="containsText" text="medium">
      <formula>NOT(ISERROR(SEARCH("medium",C157)))</formula>
    </cfRule>
    <cfRule type="containsText" dxfId="27" priority="51" operator="containsText" text="high">
      <formula>NOT(ISERROR(SEARCH("high",C157)))</formula>
    </cfRule>
    <cfRule type="containsText" dxfId="26" priority="52" operator="containsText" text="other">
      <formula>NOT(ISERROR(SEARCH("other",C157)))</formula>
    </cfRule>
    <cfRule type="containsText" dxfId="25" priority="53" operator="containsText" text="incident">
      <formula>NOT(ISERROR(SEARCH("incident",C157)))</formula>
    </cfRule>
    <cfRule type="containsText" dxfId="24" priority="54" operator="containsText" text="regular">
      <formula>NOT(ISERROR(SEARCH("regular",C157)))</formula>
    </cfRule>
  </conditionalFormatting>
  <conditionalFormatting sqref="B193:B194">
    <cfRule type="containsText" dxfId="23" priority="31" operator="containsText" text="low">
      <formula>NOT(ISERROR(SEARCH("low",B193)))</formula>
    </cfRule>
    <cfRule type="containsText" dxfId="22" priority="32" operator="containsText" text="medium">
      <formula>NOT(ISERROR(SEARCH("medium",B193)))</formula>
    </cfRule>
    <cfRule type="containsText" dxfId="21" priority="33" operator="containsText" text="high">
      <formula>NOT(ISERROR(SEARCH("high",B193)))</formula>
    </cfRule>
    <cfRule type="containsText" dxfId="20" priority="34" operator="containsText" text="other">
      <formula>NOT(ISERROR(SEARCH("other",B193)))</formula>
    </cfRule>
    <cfRule type="containsText" dxfId="19" priority="35" operator="containsText" text="incident">
      <formula>NOT(ISERROR(SEARCH("incident",B193)))</formula>
    </cfRule>
    <cfRule type="containsText" dxfId="18" priority="36" operator="containsText" text="regular">
      <formula>NOT(ISERROR(SEARCH("regular",B193)))</formula>
    </cfRule>
  </conditionalFormatting>
  <conditionalFormatting sqref="C195:C198">
    <cfRule type="containsText" dxfId="17" priority="13" operator="containsText" text="low">
      <formula>NOT(ISERROR(SEARCH("low",C195)))</formula>
    </cfRule>
    <cfRule type="containsText" dxfId="16" priority="14" operator="containsText" text="medium">
      <formula>NOT(ISERROR(SEARCH("medium",C195)))</formula>
    </cfRule>
    <cfRule type="containsText" dxfId="15" priority="15" operator="containsText" text="high">
      <formula>NOT(ISERROR(SEARCH("high",C195)))</formula>
    </cfRule>
    <cfRule type="containsText" dxfId="14" priority="16" operator="containsText" text="other">
      <formula>NOT(ISERROR(SEARCH("other",C195)))</formula>
    </cfRule>
    <cfRule type="containsText" dxfId="13" priority="17" operator="containsText" text="incident">
      <formula>NOT(ISERROR(SEARCH("incident",C195)))</formula>
    </cfRule>
    <cfRule type="containsText" dxfId="12" priority="18" operator="containsText" text="regular">
      <formula>NOT(ISERROR(SEARCH("regular",C195)))</formula>
    </cfRule>
  </conditionalFormatting>
  <conditionalFormatting sqref="C193">
    <cfRule type="containsText" dxfId="11" priority="7" operator="containsText" text="low">
      <formula>NOT(ISERROR(SEARCH("low",C193)))</formula>
    </cfRule>
    <cfRule type="containsText" dxfId="10" priority="8" operator="containsText" text="medium">
      <formula>NOT(ISERROR(SEARCH("medium",C193)))</formula>
    </cfRule>
    <cfRule type="containsText" dxfId="9" priority="9" operator="containsText" text="high">
      <formula>NOT(ISERROR(SEARCH("high",C193)))</formula>
    </cfRule>
    <cfRule type="containsText" dxfId="8" priority="10" operator="containsText" text="other">
      <formula>NOT(ISERROR(SEARCH("other",C193)))</formula>
    </cfRule>
    <cfRule type="containsText" dxfId="7" priority="11" operator="containsText" text="incident">
      <formula>NOT(ISERROR(SEARCH("incident",C193)))</formula>
    </cfRule>
    <cfRule type="containsText" dxfId="6" priority="12" operator="containsText" text="regular">
      <formula>NOT(ISERROR(SEARCH("regular",C193)))</formula>
    </cfRule>
  </conditionalFormatting>
  <conditionalFormatting sqref="C194">
    <cfRule type="containsText" dxfId="5" priority="1" operator="containsText" text="low">
      <formula>NOT(ISERROR(SEARCH("low",C194)))</formula>
    </cfRule>
    <cfRule type="containsText" dxfId="4" priority="2" operator="containsText" text="medium">
      <formula>NOT(ISERROR(SEARCH("medium",C194)))</formula>
    </cfRule>
    <cfRule type="containsText" dxfId="3" priority="3" operator="containsText" text="high">
      <formula>NOT(ISERROR(SEARCH("high",C194)))</formula>
    </cfRule>
    <cfRule type="containsText" dxfId="2" priority="4" operator="containsText" text="other">
      <formula>NOT(ISERROR(SEARCH("other",C194)))</formula>
    </cfRule>
    <cfRule type="containsText" dxfId="1" priority="5" operator="containsText" text="incident">
      <formula>NOT(ISERROR(SEARCH("incident",C194)))</formula>
    </cfRule>
    <cfRule type="containsText" dxfId="0" priority="6" operator="containsText" text="regular">
      <formula>NOT(ISERROR(SEARCH("regular",C194)))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7"/>
  <sheetViews>
    <sheetView workbookViewId="0">
      <pane ySplit="1" topLeftCell="A2" activePane="bottomLeft" state="frozen"/>
      <selection pane="bottomLeft" activeCell="B460" sqref="B460"/>
    </sheetView>
  </sheetViews>
  <sheetFormatPr defaultRowHeight="15" x14ac:dyDescent="0.25"/>
  <cols>
    <col min="1" max="1" width="9.7109375" bestFit="1" customWidth="1"/>
    <col min="2" max="2" width="16.7109375" bestFit="1" customWidth="1"/>
    <col min="3" max="3" width="10" bestFit="1" customWidth="1"/>
    <col min="5" max="5" width="14.140625" bestFit="1" customWidth="1"/>
    <col min="6" max="6" width="14.42578125" bestFit="1" customWidth="1"/>
    <col min="7" max="7" width="15.7109375" bestFit="1" customWidth="1"/>
    <col min="8" max="8" width="12" bestFit="1" customWidth="1"/>
    <col min="9" max="9" width="11.42578125" bestFit="1" customWidth="1"/>
    <col min="10" max="10" width="8.42578125" bestFit="1" customWidth="1"/>
    <col min="11" max="11" width="8.28515625" bestFit="1" customWidth="1"/>
    <col min="12" max="12" width="15.7109375" bestFit="1" customWidth="1"/>
    <col min="13" max="13" width="15.5703125" bestFit="1" customWidth="1"/>
    <col min="15" max="15" width="24" customWidth="1"/>
    <col min="16" max="16" width="17.85546875" bestFit="1" customWidth="1"/>
    <col min="17" max="17" width="2" customWidth="1"/>
    <col min="18" max="19" width="3" customWidth="1"/>
    <col min="20" max="20" width="4" customWidth="1"/>
    <col min="21" max="21" width="3" customWidth="1"/>
    <col min="22" max="22" width="11.28515625" customWidth="1"/>
    <col min="23" max="23" width="11.28515625" bestFit="1" customWidth="1"/>
  </cols>
  <sheetData>
    <row r="1" spans="1:22" x14ac:dyDescent="0.25">
      <c r="A1" s="41" t="s">
        <v>268</v>
      </c>
      <c r="B1" s="41" t="s">
        <v>269</v>
      </c>
      <c r="C1" s="41" t="s">
        <v>270</v>
      </c>
      <c r="D1" s="41" t="s">
        <v>271</v>
      </c>
      <c r="E1" s="41" t="s">
        <v>273</v>
      </c>
      <c r="F1" s="41" t="s">
        <v>274</v>
      </c>
      <c r="G1" s="41" t="s">
        <v>272</v>
      </c>
      <c r="H1" s="41" t="s">
        <v>275</v>
      </c>
      <c r="I1" s="41" t="s">
        <v>276</v>
      </c>
      <c r="J1" s="41" t="s">
        <v>277</v>
      </c>
      <c r="K1" s="41" t="s">
        <v>278</v>
      </c>
      <c r="L1" s="41" t="s">
        <v>279</v>
      </c>
      <c r="M1" s="41" t="s">
        <v>280</v>
      </c>
      <c r="O1" s="56" t="s">
        <v>279</v>
      </c>
      <c r="P1" t="s">
        <v>299</v>
      </c>
    </row>
    <row r="2" spans="1:22" x14ac:dyDescent="0.25">
      <c r="A2" s="36">
        <f>'Incident Details WB'!C3</f>
        <v>41640</v>
      </c>
      <c r="B2" s="32">
        <f>'Incident Details WB'!X3</f>
        <v>0</v>
      </c>
      <c r="C2" s="25">
        <f>'Incident Details WB'!L3</f>
        <v>0.4597222222222222</v>
      </c>
      <c r="D2" s="25">
        <f>'Incident Details WB'!M3</f>
        <v>0.49305555555555552</v>
      </c>
      <c r="E2" s="55">
        <f>'Incident Details WB'!N3</f>
        <v>48</v>
      </c>
      <c r="F2" s="31">
        <f>'Incident Details WB'!O3</f>
        <v>25.6</v>
      </c>
      <c r="G2">
        <f>B2*E2</f>
        <v>0</v>
      </c>
      <c r="H2" t="str">
        <f>IF(E2&lt;15,"0-15",IF(E2&lt;45,"15-45",IF(E2&lt;75,"45-75","75+")))</f>
        <v>45-75</v>
      </c>
      <c r="I2">
        <f>IF(F2&lt;=parameters!$B$6,IF(F2&gt;=parameters!$B$5,1,0),0)</f>
        <v>1</v>
      </c>
      <c r="J2">
        <f>IF(C2&lt;parameters!$B$2,IF(D2&gt;parameters!$B$1,1,0),0)</f>
        <v>0</v>
      </c>
      <c r="K2">
        <f>IF(C2&lt;parameters!$B$4,IF(D2&gt;parameters!$B$3,1,0),0)</f>
        <v>0</v>
      </c>
      <c r="L2">
        <f>IF(I2=1,IF(J2=1,1,0),0)</f>
        <v>0</v>
      </c>
      <c r="M2">
        <f>IF(I2=1,IF(K2=1,1,0),0)</f>
        <v>0</v>
      </c>
      <c r="O2" s="56" t="s">
        <v>280</v>
      </c>
      <c r="P2" t="s">
        <v>299</v>
      </c>
    </row>
    <row r="3" spans="1:22" x14ac:dyDescent="0.25">
      <c r="A3" s="36">
        <f>'Incident Details WB'!C4</f>
        <v>41640</v>
      </c>
      <c r="B3" s="32">
        <f>'Incident Details WB'!X4</f>
        <v>1</v>
      </c>
      <c r="C3" s="25">
        <f>'Incident Details WB'!L4</f>
        <v>0.52222222222222225</v>
      </c>
      <c r="D3" s="25">
        <f>'Incident Details WB'!M4</f>
        <v>0.56388888888888888</v>
      </c>
      <c r="E3" s="55">
        <f>'Incident Details WB'!N4</f>
        <v>60</v>
      </c>
      <c r="F3" s="31">
        <f>'Incident Details WB'!O4</f>
        <v>36.700000000000003</v>
      </c>
      <c r="G3">
        <f t="shared" ref="G3:G66" si="0">B3*E3</f>
        <v>60</v>
      </c>
      <c r="H3" t="str">
        <f t="shared" ref="H3:H66" si="1">IF(E3&lt;15,"0-15",IF(E3&lt;45,"15-45",IF(E3&lt;75,"45-75","75+")))</f>
        <v>45-75</v>
      </c>
      <c r="I3">
        <f>IF(F3&lt;=parameters!$B$6,IF(F3&gt;=parameters!$B$5,1,0),0)</f>
        <v>0</v>
      </c>
      <c r="J3">
        <f>IF(C3&lt;parameters!$B$2,IF(D3&gt;parameters!$B$1,1,0),0)</f>
        <v>0</v>
      </c>
      <c r="K3">
        <f>IF(C3&lt;parameters!$B$4,IF(D3&gt;parameters!$B$3,1,0),0)</f>
        <v>0</v>
      </c>
      <c r="L3">
        <f t="shared" ref="L3:L66" si="2">IF(I3=1,IF(J3=1,1,0),0)</f>
        <v>0</v>
      </c>
      <c r="M3">
        <f t="shared" ref="M3:M66" si="3">IF(I3=1,IF(K3=1,1,0),0)</f>
        <v>0</v>
      </c>
      <c r="O3" s="56" t="s">
        <v>273</v>
      </c>
      <c r="P3" t="s">
        <v>305</v>
      </c>
    </row>
    <row r="4" spans="1:22" x14ac:dyDescent="0.25">
      <c r="A4" s="36">
        <f>'Incident Details WB'!C5</f>
        <v>41640</v>
      </c>
      <c r="B4" s="32">
        <f>'Incident Details WB'!X5</f>
        <v>1</v>
      </c>
      <c r="C4" s="25">
        <f>'Incident Details WB'!L5</f>
        <v>0.57986111111111105</v>
      </c>
      <c r="D4" s="25">
        <f>'Incident Details WB'!M5</f>
        <v>0.62291666666666656</v>
      </c>
      <c r="E4" s="55">
        <f>'Incident Details WB'!N5</f>
        <v>62</v>
      </c>
      <c r="F4" s="31">
        <f>'Incident Details WB'!O5</f>
        <v>43.5</v>
      </c>
      <c r="G4">
        <f t="shared" si="0"/>
        <v>62</v>
      </c>
      <c r="H4" t="str">
        <f t="shared" si="1"/>
        <v>45-75</v>
      </c>
      <c r="I4">
        <f>IF(F4&lt;=parameters!$B$6,IF(F4&gt;=parameters!$B$5,1,0),0)</f>
        <v>0</v>
      </c>
      <c r="J4">
        <f>IF(C4&lt;parameters!$B$2,IF(D4&gt;parameters!$B$1,1,0),0)</f>
        <v>0</v>
      </c>
      <c r="K4">
        <f>IF(C4&lt;parameters!$B$4,IF(D4&gt;parameters!$B$3,1,0),0)</f>
        <v>0</v>
      </c>
      <c r="L4">
        <f t="shared" si="2"/>
        <v>0</v>
      </c>
      <c r="M4">
        <f t="shared" si="3"/>
        <v>0</v>
      </c>
    </row>
    <row r="5" spans="1:22" x14ac:dyDescent="0.25">
      <c r="A5" s="36">
        <f>'Incident Details WB'!C6</f>
        <v>41640</v>
      </c>
      <c r="B5" s="32">
        <f>'Incident Details WB'!X6</f>
        <v>2</v>
      </c>
      <c r="C5" s="25">
        <f>'Incident Details WB'!L6</f>
        <v>0.25833333333333336</v>
      </c>
      <c r="D5" s="25">
        <f>'Incident Details WB'!M6</f>
        <v>0.28402777777777782</v>
      </c>
      <c r="E5" s="55">
        <f>'Incident Details WB'!N6</f>
        <v>37</v>
      </c>
      <c r="F5" s="31">
        <f>'Incident Details WB'!O6</f>
        <v>0</v>
      </c>
      <c r="G5">
        <f t="shared" si="0"/>
        <v>74</v>
      </c>
      <c r="H5" t="str">
        <f t="shared" si="1"/>
        <v>15-45</v>
      </c>
      <c r="I5">
        <f>IF(F5&lt;=parameters!$B$6,IF(F5&gt;=parameters!$B$5,1,0),0)</f>
        <v>0</v>
      </c>
      <c r="J5">
        <f>IF(C5&lt;parameters!$B$2,IF(D5&gt;parameters!$B$1,1,0),0)</f>
        <v>1</v>
      </c>
      <c r="K5">
        <f>IF(C5&lt;parameters!$B$4,IF(D5&gt;parameters!$B$3,1,0),0)</f>
        <v>0</v>
      </c>
      <c r="L5">
        <f t="shared" si="2"/>
        <v>0</v>
      </c>
      <c r="M5">
        <f t="shared" si="3"/>
        <v>0</v>
      </c>
      <c r="O5" s="56" t="s">
        <v>300</v>
      </c>
      <c r="P5" s="56" t="s">
        <v>290</v>
      </c>
    </row>
    <row r="6" spans="1:22" x14ac:dyDescent="0.25">
      <c r="A6" s="36">
        <f>'Incident Details WB'!C7</f>
        <v>41641</v>
      </c>
      <c r="B6" s="32">
        <f>'Incident Details WB'!X7</f>
        <v>1</v>
      </c>
      <c r="C6" s="25">
        <f>'Incident Details WB'!L7</f>
        <v>0.60069444444444442</v>
      </c>
      <c r="D6" s="25">
        <f>'Incident Details WB'!M7</f>
        <v>0.62847222222222221</v>
      </c>
      <c r="E6" s="55">
        <f>'Incident Details WB'!N7</f>
        <v>40</v>
      </c>
      <c r="F6" s="31">
        <f>'Incident Details WB'!O7</f>
        <v>38.1</v>
      </c>
      <c r="G6">
        <f t="shared" si="0"/>
        <v>40</v>
      </c>
      <c r="H6" t="str">
        <f t="shared" si="1"/>
        <v>15-45</v>
      </c>
      <c r="I6">
        <f>IF(F6&lt;=parameters!$B$6,IF(F6&gt;=parameters!$B$5,1,0),0)</f>
        <v>0</v>
      </c>
      <c r="J6">
        <f>IF(C6&lt;parameters!$B$2,IF(D6&gt;parameters!$B$1,1,0),0)</f>
        <v>0</v>
      </c>
      <c r="K6">
        <f>IF(C6&lt;parameters!$B$4,IF(D6&gt;parameters!$B$3,1,0),0)</f>
        <v>1</v>
      </c>
      <c r="L6">
        <f t="shared" si="2"/>
        <v>0</v>
      </c>
      <c r="M6">
        <f t="shared" si="3"/>
        <v>0</v>
      </c>
      <c r="O6" s="56" t="s">
        <v>288</v>
      </c>
      <c r="P6">
        <v>5</v>
      </c>
      <c r="Q6">
        <v>4</v>
      </c>
      <c r="R6">
        <v>3</v>
      </c>
      <c r="S6">
        <v>2</v>
      </c>
      <c r="T6">
        <v>1</v>
      </c>
      <c r="U6">
        <v>0</v>
      </c>
      <c r="V6" t="s">
        <v>289</v>
      </c>
    </row>
    <row r="7" spans="1:22" x14ac:dyDescent="0.25">
      <c r="A7" s="36">
        <f>'Incident Details WB'!C8</f>
        <v>41641</v>
      </c>
      <c r="B7" s="32">
        <f>'Incident Details WB'!X8</f>
        <v>2</v>
      </c>
      <c r="C7" s="25">
        <f>'Incident Details WB'!L8</f>
        <v>0.4770833333333333</v>
      </c>
      <c r="D7" s="25">
        <f>'Incident Details WB'!M8</f>
        <v>0.51666666666666661</v>
      </c>
      <c r="E7" s="55">
        <f>'Incident Details WB'!N8</f>
        <v>57</v>
      </c>
      <c r="F7" s="31">
        <f>'Incident Details WB'!O8</f>
        <v>33.200000000000003</v>
      </c>
      <c r="G7">
        <f t="shared" si="0"/>
        <v>114</v>
      </c>
      <c r="H7" t="str">
        <f t="shared" si="1"/>
        <v>45-75</v>
      </c>
      <c r="I7">
        <f>IF(F7&lt;=parameters!$B$6,IF(F7&gt;=parameters!$B$5,1,0),0)</f>
        <v>1</v>
      </c>
      <c r="J7">
        <f>IF(C7&lt;parameters!$B$2,IF(D7&gt;parameters!$B$1,1,0),0)</f>
        <v>0</v>
      </c>
      <c r="K7">
        <f>IF(C7&lt;parameters!$B$4,IF(D7&gt;parameters!$B$3,1,0),0)</f>
        <v>0</v>
      </c>
      <c r="L7">
        <f t="shared" si="2"/>
        <v>0</v>
      </c>
      <c r="M7">
        <f t="shared" si="3"/>
        <v>0</v>
      </c>
      <c r="O7" s="27" t="s">
        <v>294</v>
      </c>
      <c r="P7" s="55"/>
      <c r="Q7" s="55"/>
      <c r="R7" s="55"/>
      <c r="S7" s="55"/>
      <c r="T7" s="55">
        <v>1</v>
      </c>
      <c r="U7" s="55">
        <v>2</v>
      </c>
      <c r="V7" s="55">
        <v>3</v>
      </c>
    </row>
    <row r="8" spans="1:22" x14ac:dyDescent="0.25">
      <c r="A8" s="36">
        <f>'Incident Details WB'!C9</f>
        <v>41641</v>
      </c>
      <c r="B8" s="32">
        <f>'Incident Details WB'!X9</f>
        <v>1</v>
      </c>
      <c r="C8" s="25">
        <f>'Incident Details WB'!L9</f>
        <v>0.625</v>
      </c>
      <c r="D8" s="25">
        <f>'Incident Details WB'!M9</f>
        <v>0.66319444444444442</v>
      </c>
      <c r="E8" s="55">
        <f>'Incident Details WB'!N9</f>
        <v>55</v>
      </c>
      <c r="F8" s="31">
        <f>'Incident Details WB'!O9</f>
        <v>41.9</v>
      </c>
      <c r="G8">
        <f t="shared" si="0"/>
        <v>55</v>
      </c>
      <c r="H8" t="str">
        <f t="shared" si="1"/>
        <v>45-75</v>
      </c>
      <c r="I8">
        <f>IF(F8&lt;=parameters!$B$6,IF(F8&gt;=parameters!$B$5,1,0),0)</f>
        <v>0</v>
      </c>
      <c r="J8">
        <f>IF(C8&lt;parameters!$B$2,IF(D8&gt;parameters!$B$1,1,0),0)</f>
        <v>0</v>
      </c>
      <c r="K8">
        <f>IF(C8&lt;parameters!$B$4,IF(D8&gt;parameters!$B$3,1,0),0)</f>
        <v>1</v>
      </c>
      <c r="L8">
        <f t="shared" si="2"/>
        <v>0</v>
      </c>
      <c r="M8">
        <f t="shared" si="3"/>
        <v>0</v>
      </c>
      <c r="O8" s="27" t="s">
        <v>295</v>
      </c>
      <c r="P8" s="55">
        <v>3</v>
      </c>
      <c r="Q8" s="55">
        <v>1</v>
      </c>
      <c r="R8" s="55">
        <v>5</v>
      </c>
      <c r="S8" s="55">
        <v>33</v>
      </c>
      <c r="T8" s="55">
        <v>201</v>
      </c>
      <c r="U8" s="55">
        <v>8</v>
      </c>
      <c r="V8" s="55">
        <v>251</v>
      </c>
    </row>
    <row r="9" spans="1:22" x14ac:dyDescent="0.25">
      <c r="A9" s="36">
        <f>'Incident Details WB'!C10</f>
        <v>41641</v>
      </c>
      <c r="B9" s="32">
        <f>'Incident Details WB'!X10</f>
        <v>1</v>
      </c>
      <c r="C9" s="25">
        <f>'Incident Details WB'!L10</f>
        <v>0.59236111111111112</v>
      </c>
      <c r="D9" s="25">
        <f>'Incident Details WB'!M10</f>
        <v>0.65</v>
      </c>
      <c r="E9" s="55">
        <f>'Incident Details WB'!N10</f>
        <v>83</v>
      </c>
      <c r="F9" s="31">
        <f>'Incident Details WB'!O10</f>
        <v>25.3</v>
      </c>
      <c r="G9">
        <f t="shared" si="0"/>
        <v>83</v>
      </c>
      <c r="H9" t="str">
        <f t="shared" si="1"/>
        <v>75+</v>
      </c>
      <c r="I9">
        <f>IF(F9&lt;=parameters!$B$6,IF(F9&gt;=parameters!$B$5,1,0),0)</f>
        <v>1</v>
      </c>
      <c r="J9">
        <f>IF(C9&lt;parameters!$B$2,IF(D9&gt;parameters!$B$1,1,0),0)</f>
        <v>0</v>
      </c>
      <c r="K9">
        <f>IF(C9&lt;parameters!$B$4,IF(D9&gt;parameters!$B$3,1,0),0)</f>
        <v>1</v>
      </c>
      <c r="L9">
        <f t="shared" si="2"/>
        <v>0</v>
      </c>
      <c r="M9">
        <f t="shared" si="3"/>
        <v>1</v>
      </c>
      <c r="O9" s="27" t="s">
        <v>296</v>
      </c>
      <c r="P9" s="55">
        <v>1</v>
      </c>
      <c r="Q9" s="55">
        <v>1</v>
      </c>
      <c r="R9" s="55">
        <v>2</v>
      </c>
      <c r="S9" s="55">
        <v>18</v>
      </c>
      <c r="T9" s="55">
        <v>71</v>
      </c>
      <c r="U9" s="55">
        <v>4</v>
      </c>
      <c r="V9" s="55">
        <v>97</v>
      </c>
    </row>
    <row r="10" spans="1:22" x14ac:dyDescent="0.25">
      <c r="A10" s="36">
        <f>'Incident Details WB'!C11</f>
        <v>41641</v>
      </c>
      <c r="B10" s="32">
        <f>'Incident Details WB'!X11</f>
        <v>1</v>
      </c>
      <c r="C10" s="25">
        <f>'Incident Details WB'!L11</f>
        <v>0.24930555555555556</v>
      </c>
      <c r="D10" s="25">
        <f>'Incident Details WB'!M11</f>
        <v>0.27083333333333331</v>
      </c>
      <c r="E10" s="55">
        <f>'Incident Details WB'!N11</f>
        <v>31</v>
      </c>
      <c r="F10" s="31">
        <f>'Incident Details WB'!O11</f>
        <v>34.200000000000003</v>
      </c>
      <c r="G10">
        <f t="shared" si="0"/>
        <v>31</v>
      </c>
      <c r="H10" t="str">
        <f t="shared" si="1"/>
        <v>15-45</v>
      </c>
      <c r="I10">
        <f>IF(F10&lt;=parameters!$B$6,IF(F10&gt;=parameters!$B$5,1,0),0)</f>
        <v>1</v>
      </c>
      <c r="J10">
        <f>IF(C10&lt;parameters!$B$2,IF(D10&gt;parameters!$B$1,1,0),0)</f>
        <v>1</v>
      </c>
      <c r="K10">
        <f>IF(C10&lt;parameters!$B$4,IF(D10&gt;parameters!$B$3,1,0),0)</f>
        <v>0</v>
      </c>
      <c r="L10">
        <f t="shared" si="2"/>
        <v>1</v>
      </c>
      <c r="M10">
        <f t="shared" si="3"/>
        <v>0</v>
      </c>
      <c r="O10" s="27" t="s">
        <v>297</v>
      </c>
      <c r="P10" s="55">
        <v>4</v>
      </c>
      <c r="Q10" s="55">
        <v>1</v>
      </c>
      <c r="R10" s="55">
        <v>3</v>
      </c>
      <c r="S10" s="55">
        <v>20</v>
      </c>
      <c r="T10" s="55">
        <v>56</v>
      </c>
      <c r="U10" s="55">
        <v>7</v>
      </c>
      <c r="V10" s="55">
        <v>91</v>
      </c>
    </row>
    <row r="11" spans="1:22" x14ac:dyDescent="0.25">
      <c r="A11" s="36">
        <f>'Incident Details WB'!C12</f>
        <v>41642</v>
      </c>
      <c r="B11" s="32">
        <f>'Incident Details WB'!X12</f>
        <v>1</v>
      </c>
      <c r="C11" s="25">
        <f>'Incident Details WB'!L12</f>
        <v>0.70416666666666661</v>
      </c>
      <c r="D11" s="25">
        <f>'Incident Details WB'!M12</f>
        <v>0.7270833333333333</v>
      </c>
      <c r="E11" s="55">
        <f>'Incident Details WB'!N12</f>
        <v>33</v>
      </c>
      <c r="F11" s="31">
        <f>'Incident Details WB'!O12</f>
        <v>18.899999999999999</v>
      </c>
      <c r="G11">
        <f t="shared" si="0"/>
        <v>33</v>
      </c>
      <c r="H11" t="str">
        <f t="shared" si="1"/>
        <v>15-45</v>
      </c>
      <c r="I11">
        <f>IF(F11&lt;=parameters!$B$6,IF(F11&gt;=parameters!$B$5,1,0),0)</f>
        <v>0</v>
      </c>
      <c r="J11">
        <f>IF(C11&lt;parameters!$B$2,IF(D11&gt;parameters!$B$1,1,0),0)</f>
        <v>0</v>
      </c>
      <c r="K11">
        <f>IF(C11&lt;parameters!$B$4,IF(D11&gt;parameters!$B$3,1,0),0)</f>
        <v>1</v>
      </c>
      <c r="L11">
        <f t="shared" si="2"/>
        <v>0</v>
      </c>
      <c r="M11">
        <f t="shared" si="3"/>
        <v>0</v>
      </c>
      <c r="O11" s="27" t="s">
        <v>289</v>
      </c>
      <c r="P11" s="55">
        <v>8</v>
      </c>
      <c r="Q11" s="55">
        <v>3</v>
      </c>
      <c r="R11" s="55">
        <v>10</v>
      </c>
      <c r="S11" s="55">
        <v>71</v>
      </c>
      <c r="T11" s="55">
        <v>329</v>
      </c>
      <c r="U11" s="55">
        <v>21</v>
      </c>
      <c r="V11" s="55">
        <v>442</v>
      </c>
    </row>
    <row r="12" spans="1:22" x14ac:dyDescent="0.25">
      <c r="A12" s="36">
        <f>'Incident Details WB'!C13</f>
        <v>41642</v>
      </c>
      <c r="B12" s="32">
        <f>'Incident Details WB'!X13</f>
        <v>2</v>
      </c>
      <c r="C12" s="25">
        <f>'Incident Details WB'!L13</f>
        <v>9.3055555555555558E-2</v>
      </c>
      <c r="D12" s="25">
        <f>'Incident Details WB'!M13</f>
        <v>0.11944444444444445</v>
      </c>
      <c r="E12" s="55">
        <f>'Incident Details WB'!N13</f>
        <v>38</v>
      </c>
      <c r="F12" s="31">
        <f>'Incident Details WB'!O13</f>
        <v>32.9</v>
      </c>
      <c r="G12">
        <f t="shared" si="0"/>
        <v>76</v>
      </c>
      <c r="H12" t="str">
        <f t="shared" si="1"/>
        <v>15-45</v>
      </c>
      <c r="I12">
        <f>IF(F12&lt;=parameters!$B$6,IF(F12&gt;=parameters!$B$5,1,0),0)</f>
        <v>1</v>
      </c>
      <c r="J12">
        <f>IF(C12&lt;parameters!$B$2,IF(D12&gt;parameters!$B$1,1,0),0)</f>
        <v>0</v>
      </c>
      <c r="K12">
        <f>IF(C12&lt;parameters!$B$4,IF(D12&gt;parameters!$B$3,1,0),0)</f>
        <v>0</v>
      </c>
      <c r="L12">
        <f t="shared" si="2"/>
        <v>0</v>
      </c>
      <c r="M12">
        <f t="shared" si="3"/>
        <v>0</v>
      </c>
    </row>
    <row r="13" spans="1:22" x14ac:dyDescent="0.25">
      <c r="A13" s="36">
        <f>'Incident Details WB'!C14</f>
        <v>41642</v>
      </c>
      <c r="B13" s="32">
        <f>'Incident Details WB'!X14</f>
        <v>1</v>
      </c>
      <c r="C13" s="25">
        <f>'Incident Details WB'!L14</f>
        <v>8.819444444444445E-2</v>
      </c>
      <c r="D13" s="25">
        <f>'Incident Details WB'!M14</f>
        <v>0.10486111111111111</v>
      </c>
      <c r="E13" s="55">
        <f>'Incident Details WB'!N14</f>
        <v>24</v>
      </c>
      <c r="F13" s="31">
        <f>'Incident Details WB'!O14</f>
        <v>11.1</v>
      </c>
      <c r="G13">
        <f t="shared" si="0"/>
        <v>24</v>
      </c>
      <c r="H13" t="str">
        <f t="shared" si="1"/>
        <v>15-45</v>
      </c>
      <c r="I13">
        <f>IF(F13&lt;=parameters!$B$6,IF(F13&gt;=parameters!$B$5,1,0),0)</f>
        <v>0</v>
      </c>
      <c r="J13">
        <f>IF(C13&lt;parameters!$B$2,IF(D13&gt;parameters!$B$1,1,0),0)</f>
        <v>0</v>
      </c>
      <c r="K13">
        <f>IF(C13&lt;parameters!$B$4,IF(D13&gt;parameters!$B$3,1,0),0)</f>
        <v>0</v>
      </c>
      <c r="L13">
        <f t="shared" si="2"/>
        <v>0</v>
      </c>
      <c r="M13">
        <f t="shared" si="3"/>
        <v>0</v>
      </c>
    </row>
    <row r="14" spans="1:22" x14ac:dyDescent="0.25">
      <c r="A14" s="36">
        <f>'Incident Details WB'!C15</f>
        <v>41642</v>
      </c>
      <c r="B14" s="32">
        <f>'Incident Details WB'!X15</f>
        <v>1</v>
      </c>
      <c r="C14" s="25">
        <f>'Incident Details WB'!L15</f>
        <v>0.47500000000000003</v>
      </c>
      <c r="D14" s="25">
        <f>'Incident Details WB'!M15</f>
        <v>0.50486111111111109</v>
      </c>
      <c r="E14" s="55">
        <f>'Incident Details WB'!N15</f>
        <v>43</v>
      </c>
      <c r="F14" s="31">
        <f>'Incident Details WB'!O15</f>
        <v>14.2</v>
      </c>
      <c r="G14">
        <f t="shared" si="0"/>
        <v>43</v>
      </c>
      <c r="H14" t="str">
        <f t="shared" si="1"/>
        <v>15-45</v>
      </c>
      <c r="I14">
        <f>IF(F14&lt;=parameters!$B$6,IF(F14&gt;=parameters!$B$5,1,0),0)</f>
        <v>0</v>
      </c>
      <c r="J14">
        <f>IF(C14&lt;parameters!$B$2,IF(D14&gt;parameters!$B$1,1,0),0)</f>
        <v>0</v>
      </c>
      <c r="K14">
        <f>IF(C14&lt;parameters!$B$4,IF(D14&gt;parameters!$B$3,1,0),0)</f>
        <v>0</v>
      </c>
      <c r="L14">
        <f t="shared" si="2"/>
        <v>0</v>
      </c>
      <c r="M14">
        <f t="shared" si="3"/>
        <v>0</v>
      </c>
    </row>
    <row r="15" spans="1:22" x14ac:dyDescent="0.25">
      <c r="A15" s="36">
        <f>'Incident Details WB'!C16</f>
        <v>41643</v>
      </c>
      <c r="B15" s="32">
        <f>'Incident Details WB'!X16</f>
        <v>2</v>
      </c>
      <c r="C15" s="25">
        <f>'Incident Details WB'!L16</f>
        <v>0.72083333333333333</v>
      </c>
      <c r="D15" s="25">
        <f>'Incident Details WB'!M16</f>
        <v>0.74097222222222225</v>
      </c>
      <c r="E15" s="55">
        <f>'Incident Details WB'!N16</f>
        <v>29</v>
      </c>
      <c r="F15" s="31">
        <f>'Incident Details WB'!O16</f>
        <v>41.9</v>
      </c>
      <c r="G15">
        <f t="shared" si="0"/>
        <v>58</v>
      </c>
      <c r="H15" t="str">
        <f t="shared" si="1"/>
        <v>15-45</v>
      </c>
      <c r="I15">
        <f>IF(F15&lt;=parameters!$B$6,IF(F15&gt;=parameters!$B$5,1,0),0)</f>
        <v>0</v>
      </c>
      <c r="J15">
        <f>IF(C15&lt;parameters!$B$2,IF(D15&gt;parameters!$B$1,1,0),0)</f>
        <v>0</v>
      </c>
      <c r="K15">
        <f>IF(C15&lt;parameters!$B$4,IF(D15&gt;parameters!$B$3,1,0),0)</f>
        <v>1</v>
      </c>
      <c r="L15">
        <f t="shared" si="2"/>
        <v>0</v>
      </c>
      <c r="M15">
        <f t="shared" si="3"/>
        <v>0</v>
      </c>
    </row>
    <row r="16" spans="1:22" x14ac:dyDescent="0.25">
      <c r="A16" s="36">
        <f>'Incident Details WB'!C17</f>
        <v>41645</v>
      </c>
      <c r="B16" s="32">
        <f>'Incident Details WB'!X17</f>
        <v>1</v>
      </c>
      <c r="C16" s="25">
        <f>'Incident Details WB'!L17</f>
        <v>0.3527777777777778</v>
      </c>
      <c r="D16" s="25">
        <f>'Incident Details WB'!M17</f>
        <v>0.37916666666666671</v>
      </c>
      <c r="E16" s="55">
        <f>'Incident Details WB'!N17</f>
        <v>38</v>
      </c>
      <c r="F16" s="31">
        <f>'Incident Details WB'!O17</f>
        <v>29.8</v>
      </c>
      <c r="G16">
        <f t="shared" si="0"/>
        <v>38</v>
      </c>
      <c r="H16" t="str">
        <f t="shared" si="1"/>
        <v>15-45</v>
      </c>
      <c r="I16">
        <f>IF(F16&lt;=parameters!$B$6,IF(F16&gt;=parameters!$B$5,1,0),0)</f>
        <v>1</v>
      </c>
      <c r="J16">
        <f>IF(C16&lt;parameters!$B$2,IF(D16&gt;parameters!$B$1,1,0),0)</f>
        <v>1</v>
      </c>
      <c r="K16">
        <f>IF(C16&lt;parameters!$B$4,IF(D16&gt;parameters!$B$3,1,0),0)</f>
        <v>0</v>
      </c>
      <c r="L16">
        <f t="shared" si="2"/>
        <v>1</v>
      </c>
      <c r="M16">
        <f t="shared" si="3"/>
        <v>0</v>
      </c>
    </row>
    <row r="17" spans="1:13" x14ac:dyDescent="0.25">
      <c r="A17" s="36">
        <f>'Incident Details WB'!C18</f>
        <v>41645</v>
      </c>
      <c r="B17" s="32">
        <f>'Incident Details WB'!X18</f>
        <v>0</v>
      </c>
      <c r="C17" s="25">
        <f>'Incident Details WB'!L18</f>
        <v>0.83819444444444446</v>
      </c>
      <c r="D17" s="25">
        <f>'Incident Details WB'!M18</f>
        <v>0.93055555555555558</v>
      </c>
      <c r="E17" s="55">
        <f>'Incident Details WB'!N18</f>
        <v>133</v>
      </c>
      <c r="F17" s="31">
        <f>'Incident Details WB'!O18</f>
        <v>22.5</v>
      </c>
      <c r="G17">
        <f t="shared" si="0"/>
        <v>0</v>
      </c>
      <c r="H17" t="str">
        <f t="shared" si="1"/>
        <v>75+</v>
      </c>
      <c r="I17">
        <f>IF(F17&lt;=parameters!$B$6,IF(F17&gt;=parameters!$B$5,1,0),0)</f>
        <v>0</v>
      </c>
      <c r="J17">
        <f>IF(C17&lt;parameters!$B$2,IF(D17&gt;parameters!$B$1,1,0),0)</f>
        <v>0</v>
      </c>
      <c r="K17">
        <f>IF(C17&lt;parameters!$B$4,IF(D17&gt;parameters!$B$3,1,0),0)</f>
        <v>0</v>
      </c>
      <c r="L17">
        <f t="shared" si="2"/>
        <v>0</v>
      </c>
      <c r="M17">
        <f t="shared" si="3"/>
        <v>0</v>
      </c>
    </row>
    <row r="18" spans="1:13" x14ac:dyDescent="0.25">
      <c r="A18" s="36">
        <f>'Incident Details WB'!C19</f>
        <v>41645</v>
      </c>
      <c r="B18" s="32">
        <f>'Incident Details WB'!X19</f>
        <v>1</v>
      </c>
      <c r="C18" s="25">
        <f>'Incident Details WB'!L19</f>
        <v>0.42152777777777778</v>
      </c>
      <c r="D18" s="25">
        <f>'Incident Details WB'!M19</f>
        <v>0.44861111111111113</v>
      </c>
      <c r="E18" s="55">
        <f>'Incident Details WB'!N19</f>
        <v>39</v>
      </c>
      <c r="F18" s="31">
        <f>'Incident Details WB'!O19</f>
        <v>32.200000000000003</v>
      </c>
      <c r="G18">
        <f t="shared" si="0"/>
        <v>39</v>
      </c>
      <c r="H18" t="str">
        <f t="shared" si="1"/>
        <v>15-45</v>
      </c>
      <c r="I18">
        <f>IF(F18&lt;=parameters!$B$6,IF(F18&gt;=parameters!$B$5,1,0),0)</f>
        <v>1</v>
      </c>
      <c r="J18">
        <f>IF(C18&lt;parameters!$B$2,IF(D18&gt;parameters!$B$1,1,0),0)</f>
        <v>0</v>
      </c>
      <c r="K18">
        <f>IF(C18&lt;parameters!$B$4,IF(D18&gt;parameters!$B$3,1,0),0)</f>
        <v>0</v>
      </c>
      <c r="L18">
        <f t="shared" si="2"/>
        <v>0</v>
      </c>
      <c r="M18">
        <f t="shared" si="3"/>
        <v>0</v>
      </c>
    </row>
    <row r="19" spans="1:13" x14ac:dyDescent="0.25">
      <c r="A19" s="36">
        <f>'Incident Details WB'!C20</f>
        <v>41648</v>
      </c>
      <c r="B19" s="32">
        <f>'Incident Details WB'!X20</f>
        <v>1</v>
      </c>
      <c r="C19" s="25">
        <f>'Incident Details WB'!L20</f>
        <v>0.58611111111111114</v>
      </c>
      <c r="D19" s="25">
        <f>'Incident Details WB'!M20</f>
        <v>0.60277777777777786</v>
      </c>
      <c r="E19" s="55">
        <f>'Incident Details WB'!N20</f>
        <v>24</v>
      </c>
      <c r="F19" s="31">
        <f>'Incident Details WB'!O20</f>
        <v>35.200000000000003</v>
      </c>
      <c r="G19">
        <f t="shared" si="0"/>
        <v>24</v>
      </c>
      <c r="H19" t="str">
        <f t="shared" si="1"/>
        <v>15-45</v>
      </c>
      <c r="I19">
        <f>IF(F19&lt;=parameters!$B$6,IF(F19&gt;=parameters!$B$5,1,0),0)</f>
        <v>1</v>
      </c>
      <c r="J19">
        <f>IF(C19&lt;parameters!$B$2,IF(D19&gt;parameters!$B$1,1,0),0)</f>
        <v>0</v>
      </c>
      <c r="K19">
        <f>IF(C19&lt;parameters!$B$4,IF(D19&gt;parameters!$B$3,1,0),0)</f>
        <v>0</v>
      </c>
      <c r="L19">
        <f t="shared" si="2"/>
        <v>0</v>
      </c>
      <c r="M19">
        <f t="shared" si="3"/>
        <v>0</v>
      </c>
    </row>
    <row r="20" spans="1:13" x14ac:dyDescent="0.25">
      <c r="A20" s="36">
        <f>'Incident Details WB'!C21</f>
        <v>41649</v>
      </c>
      <c r="B20" s="32">
        <f>'Incident Details WB'!X21</f>
        <v>1</v>
      </c>
      <c r="C20" s="25">
        <f>'Incident Details WB'!L21</f>
        <v>0.37013888888888885</v>
      </c>
      <c r="D20" s="25">
        <f>'Incident Details WB'!M21</f>
        <v>0.38680555555555551</v>
      </c>
      <c r="E20" s="55">
        <f>'Incident Details WB'!N21</f>
        <v>24</v>
      </c>
      <c r="F20" s="31">
        <f>'Incident Details WB'!O21</f>
        <v>39.9</v>
      </c>
      <c r="G20">
        <f t="shared" si="0"/>
        <v>24</v>
      </c>
      <c r="H20" t="str">
        <f t="shared" si="1"/>
        <v>15-45</v>
      </c>
      <c r="I20">
        <f>IF(F20&lt;=parameters!$B$6,IF(F20&gt;=parameters!$B$5,1,0),0)</f>
        <v>0</v>
      </c>
      <c r="J20">
        <f>IF(C20&lt;parameters!$B$2,IF(D20&gt;parameters!$B$1,1,0),0)</f>
        <v>1</v>
      </c>
      <c r="K20">
        <f>IF(C20&lt;parameters!$B$4,IF(D20&gt;parameters!$B$3,1,0),0)</f>
        <v>0</v>
      </c>
      <c r="L20">
        <f t="shared" si="2"/>
        <v>0</v>
      </c>
      <c r="M20">
        <f t="shared" si="3"/>
        <v>0</v>
      </c>
    </row>
    <row r="21" spans="1:13" x14ac:dyDescent="0.25">
      <c r="A21" s="36">
        <f>'Incident Details WB'!C22</f>
        <v>41650</v>
      </c>
      <c r="B21" s="32">
        <f>'Incident Details WB'!X22</f>
        <v>1</v>
      </c>
      <c r="C21" s="25">
        <f>'Incident Details WB'!L22</f>
        <v>0.32916666666666666</v>
      </c>
      <c r="D21" s="25">
        <f>'Incident Details WB'!M22</f>
        <v>0.36180555555555555</v>
      </c>
      <c r="E21" s="55">
        <f>'Incident Details WB'!N22</f>
        <v>47</v>
      </c>
      <c r="F21" s="31">
        <f>'Incident Details WB'!O22</f>
        <v>4.9000000000000004</v>
      </c>
      <c r="G21">
        <f t="shared" si="0"/>
        <v>47</v>
      </c>
      <c r="H21" t="str">
        <f t="shared" si="1"/>
        <v>45-75</v>
      </c>
      <c r="I21">
        <f>IF(F21&lt;=parameters!$B$6,IF(F21&gt;=parameters!$B$5,1,0),0)</f>
        <v>0</v>
      </c>
      <c r="J21">
        <f>IF(C21&lt;parameters!$B$2,IF(D21&gt;parameters!$B$1,1,0),0)</f>
        <v>1</v>
      </c>
      <c r="K21">
        <f>IF(C21&lt;parameters!$B$4,IF(D21&gt;parameters!$B$3,1,0),0)</f>
        <v>0</v>
      </c>
      <c r="L21">
        <f t="shared" si="2"/>
        <v>0</v>
      </c>
      <c r="M21">
        <f t="shared" si="3"/>
        <v>0</v>
      </c>
    </row>
    <row r="22" spans="1:13" x14ac:dyDescent="0.25">
      <c r="A22" s="36">
        <f>'Incident Details WB'!C23</f>
        <v>41650</v>
      </c>
      <c r="B22" s="32">
        <f>'Incident Details WB'!X23</f>
        <v>1</v>
      </c>
      <c r="C22" s="25">
        <f>'Incident Details WB'!L23</f>
        <v>0.76736111111111116</v>
      </c>
      <c r="D22" s="25">
        <f>'Incident Details WB'!M23</f>
        <v>0.78541666666666676</v>
      </c>
      <c r="E22" s="55">
        <f>'Incident Details WB'!N23</f>
        <v>26</v>
      </c>
      <c r="F22" s="31">
        <f>'Incident Details WB'!O23</f>
        <v>25.3</v>
      </c>
      <c r="G22">
        <f t="shared" si="0"/>
        <v>26</v>
      </c>
      <c r="H22" t="str">
        <f t="shared" si="1"/>
        <v>15-45</v>
      </c>
      <c r="I22">
        <f>IF(F22&lt;=parameters!$B$6,IF(F22&gt;=parameters!$B$5,1,0),0)</f>
        <v>1</v>
      </c>
      <c r="J22">
        <f>IF(C22&lt;parameters!$B$2,IF(D22&gt;parameters!$B$1,1,0),0)</f>
        <v>0</v>
      </c>
      <c r="K22">
        <f>IF(C22&lt;parameters!$B$4,IF(D22&gt;parameters!$B$3,1,0),0)</f>
        <v>1</v>
      </c>
      <c r="L22">
        <f t="shared" si="2"/>
        <v>0</v>
      </c>
      <c r="M22">
        <f t="shared" si="3"/>
        <v>1</v>
      </c>
    </row>
    <row r="23" spans="1:13" x14ac:dyDescent="0.25">
      <c r="A23" s="36">
        <f>'Incident Details WB'!C24</f>
        <v>41650</v>
      </c>
      <c r="B23" s="32">
        <f>'Incident Details WB'!X24</f>
        <v>2</v>
      </c>
      <c r="C23" s="25">
        <f>'Incident Details WB'!L24</f>
        <v>0.3215277777777778</v>
      </c>
      <c r="D23" s="25">
        <f>'Incident Details WB'!M24</f>
        <v>0.38541666666666669</v>
      </c>
      <c r="E23" s="55">
        <f>'Incident Details WB'!N24</f>
        <v>92</v>
      </c>
      <c r="F23" s="31">
        <f>'Incident Details WB'!O24</f>
        <v>42.4</v>
      </c>
      <c r="G23">
        <f t="shared" si="0"/>
        <v>184</v>
      </c>
      <c r="H23" t="str">
        <f t="shared" si="1"/>
        <v>75+</v>
      </c>
      <c r="I23">
        <f>IF(F23&lt;=parameters!$B$6,IF(F23&gt;=parameters!$B$5,1,0),0)</f>
        <v>0</v>
      </c>
      <c r="J23">
        <f>IF(C23&lt;parameters!$B$2,IF(D23&gt;parameters!$B$1,1,0),0)</f>
        <v>1</v>
      </c>
      <c r="K23">
        <f>IF(C23&lt;parameters!$B$4,IF(D23&gt;parameters!$B$3,1,0),0)</f>
        <v>0</v>
      </c>
      <c r="L23">
        <f t="shared" si="2"/>
        <v>0</v>
      </c>
      <c r="M23">
        <f t="shared" si="3"/>
        <v>0</v>
      </c>
    </row>
    <row r="24" spans="1:13" x14ac:dyDescent="0.25">
      <c r="A24" s="36">
        <f>'Incident Details WB'!C25</f>
        <v>41651</v>
      </c>
      <c r="B24" s="32">
        <f>'Incident Details WB'!X25</f>
        <v>1</v>
      </c>
      <c r="C24" s="25">
        <f>'Incident Details WB'!L25</f>
        <v>0.32430555555555557</v>
      </c>
      <c r="D24" s="25">
        <f>'Incident Details WB'!M25</f>
        <v>0.3354166666666667</v>
      </c>
      <c r="E24" s="55">
        <f>'Incident Details WB'!N25</f>
        <v>16</v>
      </c>
      <c r="F24" s="31">
        <f>'Incident Details WB'!O25</f>
        <v>0.8</v>
      </c>
      <c r="G24">
        <f t="shared" si="0"/>
        <v>16</v>
      </c>
      <c r="H24" t="str">
        <f t="shared" si="1"/>
        <v>15-45</v>
      </c>
      <c r="I24">
        <f>IF(F24&lt;=parameters!$B$6,IF(F24&gt;=parameters!$B$5,1,0),0)</f>
        <v>0</v>
      </c>
      <c r="J24">
        <f>IF(C24&lt;parameters!$B$2,IF(D24&gt;parameters!$B$1,1,0),0)</f>
        <v>1</v>
      </c>
      <c r="K24">
        <f>IF(C24&lt;parameters!$B$4,IF(D24&gt;parameters!$B$3,1,0),0)</f>
        <v>0</v>
      </c>
      <c r="L24">
        <f t="shared" si="2"/>
        <v>0</v>
      </c>
      <c r="M24">
        <f t="shared" si="3"/>
        <v>0</v>
      </c>
    </row>
    <row r="25" spans="1:13" x14ac:dyDescent="0.25">
      <c r="A25" s="36">
        <f>'Incident Details WB'!C26</f>
        <v>41651</v>
      </c>
      <c r="B25" s="32">
        <f>'Incident Details WB'!X26</f>
        <v>2</v>
      </c>
      <c r="C25" s="25">
        <f>'Incident Details WB'!L26</f>
        <v>0.83680555555555547</v>
      </c>
      <c r="D25" s="25">
        <f>'Incident Details WB'!M26</f>
        <v>0.88124999999999987</v>
      </c>
      <c r="E25" s="55">
        <f>'Incident Details WB'!N26</f>
        <v>64</v>
      </c>
      <c r="F25" s="31">
        <f>'Incident Details WB'!O26</f>
        <v>35.799999999999997</v>
      </c>
      <c r="G25">
        <f t="shared" si="0"/>
        <v>128</v>
      </c>
      <c r="H25" t="str">
        <f t="shared" si="1"/>
        <v>45-75</v>
      </c>
      <c r="I25">
        <f>IF(F25&lt;=parameters!$B$6,IF(F25&gt;=parameters!$B$5,1,0),0)</f>
        <v>1</v>
      </c>
      <c r="J25">
        <f>IF(C25&lt;parameters!$B$2,IF(D25&gt;parameters!$B$1,1,0),0)</f>
        <v>0</v>
      </c>
      <c r="K25">
        <f>IF(C25&lt;parameters!$B$4,IF(D25&gt;parameters!$B$3,1,0),0)</f>
        <v>0</v>
      </c>
      <c r="L25">
        <f t="shared" si="2"/>
        <v>0</v>
      </c>
      <c r="M25">
        <f t="shared" si="3"/>
        <v>0</v>
      </c>
    </row>
    <row r="26" spans="1:13" x14ac:dyDescent="0.25">
      <c r="A26" s="36">
        <f>'Incident Details WB'!C27</f>
        <v>41652</v>
      </c>
      <c r="B26" s="32">
        <f>'Incident Details WB'!X27</f>
        <v>1</v>
      </c>
      <c r="C26" s="25">
        <f>'Incident Details WB'!L27</f>
        <v>0.35625000000000001</v>
      </c>
      <c r="D26" s="25">
        <f>'Incident Details WB'!M27</f>
        <v>0.44374999999999998</v>
      </c>
      <c r="E26" s="55">
        <f>'Incident Details WB'!N27</f>
        <v>126</v>
      </c>
      <c r="F26" s="31">
        <f>'Incident Details WB'!O27</f>
        <v>40.9</v>
      </c>
      <c r="G26">
        <f t="shared" si="0"/>
        <v>126</v>
      </c>
      <c r="H26" t="str">
        <f t="shared" si="1"/>
        <v>75+</v>
      </c>
      <c r="I26">
        <f>IF(F26&lt;=parameters!$B$6,IF(F26&gt;=parameters!$B$5,1,0),0)</f>
        <v>0</v>
      </c>
      <c r="J26">
        <f>IF(C26&lt;parameters!$B$2,IF(D26&gt;parameters!$B$1,1,0),0)</f>
        <v>1</v>
      </c>
      <c r="K26">
        <f>IF(C26&lt;parameters!$B$4,IF(D26&gt;parameters!$B$3,1,0),0)</f>
        <v>0</v>
      </c>
      <c r="L26">
        <f t="shared" si="2"/>
        <v>0</v>
      </c>
      <c r="M26">
        <f t="shared" si="3"/>
        <v>0</v>
      </c>
    </row>
    <row r="27" spans="1:13" x14ac:dyDescent="0.25">
      <c r="A27" s="36">
        <f>'Incident Details WB'!C28</f>
        <v>41652</v>
      </c>
      <c r="B27" s="32">
        <f>'Incident Details WB'!X28</f>
        <v>1</v>
      </c>
      <c r="C27" s="25">
        <f>'Incident Details WB'!L28</f>
        <v>0.28888888888888892</v>
      </c>
      <c r="D27" s="25">
        <f>'Incident Details WB'!M28</f>
        <v>0.31388888888888894</v>
      </c>
      <c r="E27" s="55">
        <f>'Incident Details WB'!N28</f>
        <v>36</v>
      </c>
      <c r="F27" s="31">
        <f>'Incident Details WB'!O28</f>
        <v>34.200000000000003</v>
      </c>
      <c r="G27">
        <f t="shared" si="0"/>
        <v>36</v>
      </c>
      <c r="H27" t="str">
        <f t="shared" si="1"/>
        <v>15-45</v>
      </c>
      <c r="I27">
        <f>IF(F27&lt;=parameters!$B$6,IF(F27&gt;=parameters!$B$5,1,0),0)</f>
        <v>1</v>
      </c>
      <c r="J27">
        <f>IF(C27&lt;parameters!$B$2,IF(D27&gt;parameters!$B$1,1,0),0)</f>
        <v>1</v>
      </c>
      <c r="K27">
        <f>IF(C27&lt;parameters!$B$4,IF(D27&gt;parameters!$B$3,1,0),0)</f>
        <v>0</v>
      </c>
      <c r="L27">
        <f t="shared" si="2"/>
        <v>1</v>
      </c>
      <c r="M27">
        <f t="shared" si="3"/>
        <v>0</v>
      </c>
    </row>
    <row r="28" spans="1:13" x14ac:dyDescent="0.25">
      <c r="A28" s="36">
        <f>'Incident Details WB'!C29</f>
        <v>41652</v>
      </c>
      <c r="B28" s="32">
        <f>'Incident Details WB'!X29</f>
        <v>1</v>
      </c>
      <c r="C28" s="25">
        <f>'Incident Details WB'!L29</f>
        <v>0.90416666666666667</v>
      </c>
      <c r="D28" s="25">
        <f>'Incident Details WB'!M29</f>
        <v>0.91805555555555551</v>
      </c>
      <c r="E28" s="55">
        <f>'Incident Details WB'!N29</f>
        <v>20</v>
      </c>
      <c r="F28" s="31">
        <f>'Incident Details WB'!O29</f>
        <v>32.200000000000003</v>
      </c>
      <c r="G28">
        <f t="shared" si="0"/>
        <v>20</v>
      </c>
      <c r="H28" t="str">
        <f t="shared" si="1"/>
        <v>15-45</v>
      </c>
      <c r="I28">
        <f>IF(F28&lt;=parameters!$B$6,IF(F28&gt;=parameters!$B$5,1,0),0)</f>
        <v>1</v>
      </c>
      <c r="J28">
        <f>IF(C28&lt;parameters!$B$2,IF(D28&gt;parameters!$B$1,1,0),0)</f>
        <v>0</v>
      </c>
      <c r="K28">
        <f>IF(C28&lt;parameters!$B$4,IF(D28&gt;parameters!$B$3,1,0),0)</f>
        <v>0</v>
      </c>
      <c r="L28">
        <f t="shared" si="2"/>
        <v>0</v>
      </c>
      <c r="M28">
        <f t="shared" si="3"/>
        <v>0</v>
      </c>
    </row>
    <row r="29" spans="1:13" x14ac:dyDescent="0.25">
      <c r="A29" s="36">
        <f>'Incident Details WB'!C30</f>
        <v>41653</v>
      </c>
      <c r="B29" s="32">
        <f>'Incident Details WB'!X30</f>
        <v>1</v>
      </c>
      <c r="C29" s="25">
        <f>'Incident Details WB'!L30</f>
        <v>0.39027777777777778</v>
      </c>
      <c r="D29" s="25">
        <f>'Incident Details WB'!M30</f>
        <v>0.41388888888888886</v>
      </c>
      <c r="E29" s="55">
        <f>'Incident Details WB'!N30</f>
        <v>34</v>
      </c>
      <c r="F29" s="31">
        <f>'Incident Details WB'!O30</f>
        <v>33.200000000000003</v>
      </c>
      <c r="G29">
        <f t="shared" si="0"/>
        <v>34</v>
      </c>
      <c r="H29" t="str">
        <f t="shared" si="1"/>
        <v>15-45</v>
      </c>
      <c r="I29">
        <f>IF(F29&lt;=parameters!$B$6,IF(F29&gt;=parameters!$B$5,1,0),0)</f>
        <v>1</v>
      </c>
      <c r="J29">
        <f>IF(C29&lt;parameters!$B$2,IF(D29&gt;parameters!$B$1,1,0),0)</f>
        <v>1</v>
      </c>
      <c r="K29">
        <f>IF(C29&lt;parameters!$B$4,IF(D29&gt;parameters!$B$3,1,0),0)</f>
        <v>0</v>
      </c>
      <c r="L29">
        <f t="shared" si="2"/>
        <v>1</v>
      </c>
      <c r="M29">
        <f t="shared" si="3"/>
        <v>0</v>
      </c>
    </row>
    <row r="30" spans="1:13" x14ac:dyDescent="0.25">
      <c r="A30" s="36">
        <f>'Incident Details WB'!C31</f>
        <v>41653</v>
      </c>
      <c r="B30" s="32">
        <f>'Incident Details WB'!X31</f>
        <v>1</v>
      </c>
      <c r="C30" s="25">
        <f>'Incident Details WB'!L31</f>
        <v>0.60138888888888886</v>
      </c>
      <c r="D30" s="25">
        <f>'Incident Details WB'!M31</f>
        <v>0.63194444444444442</v>
      </c>
      <c r="E30" s="55">
        <f>'Incident Details WB'!N31</f>
        <v>44</v>
      </c>
      <c r="F30" s="31">
        <f>'Incident Details WB'!O31</f>
        <v>45.8</v>
      </c>
      <c r="G30">
        <f t="shared" si="0"/>
        <v>44</v>
      </c>
      <c r="H30" t="str">
        <f t="shared" si="1"/>
        <v>15-45</v>
      </c>
      <c r="I30">
        <f>IF(F30&lt;=parameters!$B$6,IF(F30&gt;=parameters!$B$5,1,0),0)</f>
        <v>0</v>
      </c>
      <c r="J30">
        <f>IF(C30&lt;parameters!$B$2,IF(D30&gt;parameters!$B$1,1,0),0)</f>
        <v>0</v>
      </c>
      <c r="K30">
        <f>IF(C30&lt;parameters!$B$4,IF(D30&gt;parameters!$B$3,1,0),0)</f>
        <v>1</v>
      </c>
      <c r="L30">
        <f t="shared" si="2"/>
        <v>0</v>
      </c>
      <c r="M30">
        <f t="shared" si="3"/>
        <v>0</v>
      </c>
    </row>
    <row r="31" spans="1:13" x14ac:dyDescent="0.25">
      <c r="A31" s="36">
        <f>'Incident Details WB'!C32</f>
        <v>41653</v>
      </c>
      <c r="B31" s="32">
        <f>'Incident Details WB'!X32</f>
        <v>1</v>
      </c>
      <c r="C31" s="25">
        <f>'Incident Details WB'!L32</f>
        <v>0.58194444444444449</v>
      </c>
      <c r="D31" s="25">
        <f>'Incident Details WB'!M32</f>
        <v>0.65277777777777779</v>
      </c>
      <c r="E31" s="55">
        <f>'Incident Details WB'!N32</f>
        <v>102</v>
      </c>
      <c r="F31" s="31">
        <f>'Incident Details WB'!O32</f>
        <v>27.4</v>
      </c>
      <c r="G31">
        <f t="shared" si="0"/>
        <v>102</v>
      </c>
      <c r="H31" t="str">
        <f t="shared" si="1"/>
        <v>75+</v>
      </c>
      <c r="I31">
        <f>IF(F31&lt;=parameters!$B$6,IF(F31&gt;=parameters!$B$5,1,0),0)</f>
        <v>1</v>
      </c>
      <c r="J31">
        <f>IF(C31&lt;parameters!$B$2,IF(D31&gt;parameters!$B$1,1,0),0)</f>
        <v>0</v>
      </c>
      <c r="K31">
        <f>IF(C31&lt;parameters!$B$4,IF(D31&gt;parameters!$B$3,1,0),0)</f>
        <v>1</v>
      </c>
      <c r="L31">
        <f t="shared" si="2"/>
        <v>0</v>
      </c>
      <c r="M31">
        <f t="shared" si="3"/>
        <v>1</v>
      </c>
    </row>
    <row r="32" spans="1:13" x14ac:dyDescent="0.25">
      <c r="A32" s="36">
        <f>'Incident Details WB'!C33</f>
        <v>41653</v>
      </c>
      <c r="B32" s="32">
        <f>'Incident Details WB'!X33</f>
        <v>0</v>
      </c>
      <c r="C32" s="25">
        <f>'Incident Details WB'!L33</f>
        <v>0.48749999999999999</v>
      </c>
      <c r="D32" s="25">
        <f>'Incident Details WB'!M33</f>
        <v>0.49861111111111112</v>
      </c>
      <c r="E32" s="55">
        <f>'Incident Details WB'!N33</f>
        <v>16</v>
      </c>
      <c r="F32" s="31">
        <f>'Incident Details WB'!O33</f>
        <v>23.2</v>
      </c>
      <c r="G32">
        <f t="shared" si="0"/>
        <v>0</v>
      </c>
      <c r="H32" t="str">
        <f t="shared" si="1"/>
        <v>15-45</v>
      </c>
      <c r="I32">
        <f>IF(F32&lt;=parameters!$B$6,IF(F32&gt;=parameters!$B$5,1,0),0)</f>
        <v>0</v>
      </c>
      <c r="J32">
        <f>IF(C32&lt;parameters!$B$2,IF(D32&gt;parameters!$B$1,1,0),0)</f>
        <v>0</v>
      </c>
      <c r="K32">
        <f>IF(C32&lt;parameters!$B$4,IF(D32&gt;parameters!$B$3,1,0),0)</f>
        <v>0</v>
      </c>
      <c r="L32">
        <f t="shared" si="2"/>
        <v>0</v>
      </c>
      <c r="M32">
        <f t="shared" si="3"/>
        <v>0</v>
      </c>
    </row>
    <row r="33" spans="1:13" x14ac:dyDescent="0.25">
      <c r="A33" s="36">
        <f>'Incident Details WB'!C34</f>
        <v>41654</v>
      </c>
      <c r="B33" s="32">
        <f>'Incident Details WB'!X34</f>
        <v>1</v>
      </c>
      <c r="C33" s="25">
        <f>'Incident Details WB'!L34</f>
        <v>0.27499999999999997</v>
      </c>
      <c r="D33" s="25">
        <f>'Incident Details WB'!M34</f>
        <v>0.30208333333333331</v>
      </c>
      <c r="E33" s="55">
        <f>'Incident Details WB'!N34</f>
        <v>39</v>
      </c>
      <c r="F33" s="31">
        <f>'Incident Details WB'!O34</f>
        <v>41.9</v>
      </c>
      <c r="G33">
        <f t="shared" si="0"/>
        <v>39</v>
      </c>
      <c r="H33" t="str">
        <f t="shared" si="1"/>
        <v>15-45</v>
      </c>
      <c r="I33">
        <f>IF(F33&lt;=parameters!$B$6,IF(F33&gt;=parameters!$B$5,1,0),0)</f>
        <v>0</v>
      </c>
      <c r="J33">
        <f>IF(C33&lt;parameters!$B$2,IF(D33&gt;parameters!$B$1,1,0),0)</f>
        <v>1</v>
      </c>
      <c r="K33">
        <f>IF(C33&lt;parameters!$B$4,IF(D33&gt;parameters!$B$3,1,0),0)</f>
        <v>0</v>
      </c>
      <c r="L33">
        <f t="shared" si="2"/>
        <v>0</v>
      </c>
      <c r="M33">
        <f t="shared" si="3"/>
        <v>0</v>
      </c>
    </row>
    <row r="34" spans="1:13" x14ac:dyDescent="0.25">
      <c r="A34" s="36">
        <f>'Incident Details WB'!C35</f>
        <v>41654</v>
      </c>
      <c r="B34" s="32">
        <f>'Incident Details WB'!X35</f>
        <v>2</v>
      </c>
      <c r="C34" s="25">
        <f>'Incident Details WB'!L35</f>
        <v>0.63888888888888895</v>
      </c>
      <c r="D34" s="25">
        <f>'Incident Details WB'!M35</f>
        <v>0.66250000000000009</v>
      </c>
      <c r="E34" s="55">
        <f>'Incident Details WB'!N35</f>
        <v>34</v>
      </c>
      <c r="F34" s="31">
        <f>'Incident Details WB'!O35</f>
        <v>11.1</v>
      </c>
      <c r="G34">
        <f t="shared" si="0"/>
        <v>68</v>
      </c>
      <c r="H34" t="str">
        <f t="shared" si="1"/>
        <v>15-45</v>
      </c>
      <c r="I34">
        <f>IF(F34&lt;=parameters!$B$6,IF(F34&gt;=parameters!$B$5,1,0),0)</f>
        <v>0</v>
      </c>
      <c r="J34">
        <f>IF(C34&lt;parameters!$B$2,IF(D34&gt;parameters!$B$1,1,0),0)</f>
        <v>0</v>
      </c>
      <c r="K34">
        <f>IF(C34&lt;parameters!$B$4,IF(D34&gt;parameters!$B$3,1,0),0)</f>
        <v>1</v>
      </c>
      <c r="L34">
        <f t="shared" si="2"/>
        <v>0</v>
      </c>
      <c r="M34">
        <f t="shared" si="3"/>
        <v>0</v>
      </c>
    </row>
    <row r="35" spans="1:13" x14ac:dyDescent="0.25">
      <c r="A35" s="36">
        <f>'Incident Details WB'!C36</f>
        <v>41654</v>
      </c>
      <c r="B35" s="32">
        <f>'Incident Details WB'!X36</f>
        <v>1</v>
      </c>
      <c r="C35" s="25">
        <f>'Incident Details WB'!L36</f>
        <v>0.71250000000000002</v>
      </c>
      <c r="D35" s="25">
        <f>'Incident Details WB'!M36</f>
        <v>0.75416666666666665</v>
      </c>
      <c r="E35" s="55">
        <f>'Incident Details WB'!N36</f>
        <v>60</v>
      </c>
      <c r="F35" s="31">
        <f>'Incident Details WB'!O36</f>
        <v>18.899999999999999</v>
      </c>
      <c r="G35">
        <f t="shared" si="0"/>
        <v>60</v>
      </c>
      <c r="H35" t="str">
        <f t="shared" si="1"/>
        <v>45-75</v>
      </c>
      <c r="I35">
        <f>IF(F35&lt;=parameters!$B$6,IF(F35&gt;=parameters!$B$5,1,0),0)</f>
        <v>0</v>
      </c>
      <c r="J35">
        <f>IF(C35&lt;parameters!$B$2,IF(D35&gt;parameters!$B$1,1,0),0)</f>
        <v>0</v>
      </c>
      <c r="K35">
        <f>IF(C35&lt;parameters!$B$4,IF(D35&gt;parameters!$B$3,1,0),0)</f>
        <v>1</v>
      </c>
      <c r="L35">
        <f t="shared" si="2"/>
        <v>0</v>
      </c>
      <c r="M35">
        <f t="shared" si="3"/>
        <v>0</v>
      </c>
    </row>
    <row r="36" spans="1:13" x14ac:dyDescent="0.25">
      <c r="A36" s="36">
        <f>'Incident Details WB'!C37</f>
        <v>41655</v>
      </c>
      <c r="B36" s="32">
        <f>'Incident Details WB'!X37</f>
        <v>1</v>
      </c>
      <c r="C36" s="25">
        <f>'Incident Details WB'!L37</f>
        <v>0.57291666666666663</v>
      </c>
      <c r="D36" s="25">
        <f>'Incident Details WB'!M37</f>
        <v>0.59444444444444444</v>
      </c>
      <c r="E36" s="55">
        <f>'Incident Details WB'!N37</f>
        <v>31</v>
      </c>
      <c r="F36" s="31">
        <f>'Incident Details WB'!O37</f>
        <v>6</v>
      </c>
      <c r="G36">
        <f t="shared" si="0"/>
        <v>31</v>
      </c>
      <c r="H36" t="str">
        <f t="shared" si="1"/>
        <v>15-45</v>
      </c>
      <c r="I36">
        <f>IF(F36&lt;=parameters!$B$6,IF(F36&gt;=parameters!$B$5,1,0),0)</f>
        <v>0</v>
      </c>
      <c r="J36">
        <f>IF(C36&lt;parameters!$B$2,IF(D36&gt;parameters!$B$1,1,0),0)</f>
        <v>0</v>
      </c>
      <c r="K36">
        <f>IF(C36&lt;parameters!$B$4,IF(D36&gt;parameters!$B$3,1,0),0)</f>
        <v>0</v>
      </c>
      <c r="L36">
        <f t="shared" si="2"/>
        <v>0</v>
      </c>
      <c r="M36">
        <f t="shared" si="3"/>
        <v>0</v>
      </c>
    </row>
    <row r="37" spans="1:13" x14ac:dyDescent="0.25">
      <c r="A37" s="36">
        <f>'Incident Details WB'!C38</f>
        <v>41655</v>
      </c>
      <c r="B37" s="32">
        <f>'Incident Details WB'!X38</f>
        <v>1</v>
      </c>
      <c r="C37" s="25">
        <f>'Incident Details WB'!L38</f>
        <v>0.74305555555555547</v>
      </c>
      <c r="D37" s="25">
        <f>'Incident Details WB'!M38</f>
        <v>0.76111111111111107</v>
      </c>
      <c r="E37" s="55">
        <f>'Incident Details WB'!N38</f>
        <v>26</v>
      </c>
      <c r="F37" s="31">
        <f>'Incident Details WB'!O38</f>
        <v>38.200000000000003</v>
      </c>
      <c r="G37">
        <f t="shared" si="0"/>
        <v>26</v>
      </c>
      <c r="H37" t="str">
        <f t="shared" si="1"/>
        <v>15-45</v>
      </c>
      <c r="I37">
        <f>IF(F37&lt;=parameters!$B$6,IF(F37&gt;=parameters!$B$5,1,0),0)</f>
        <v>0</v>
      </c>
      <c r="J37">
        <f>IF(C37&lt;parameters!$B$2,IF(D37&gt;parameters!$B$1,1,0),0)</f>
        <v>0</v>
      </c>
      <c r="K37">
        <f>IF(C37&lt;parameters!$B$4,IF(D37&gt;parameters!$B$3,1,0),0)</f>
        <v>1</v>
      </c>
      <c r="L37">
        <f t="shared" si="2"/>
        <v>0</v>
      </c>
      <c r="M37">
        <f t="shared" si="3"/>
        <v>0</v>
      </c>
    </row>
    <row r="38" spans="1:13" x14ac:dyDescent="0.25">
      <c r="A38" s="36">
        <f>'Incident Details WB'!C39</f>
        <v>41655</v>
      </c>
      <c r="B38" s="32">
        <f>'Incident Details WB'!X39</f>
        <v>2</v>
      </c>
      <c r="C38" s="25">
        <f>'Incident Details WB'!L39</f>
        <v>0.74513888888888891</v>
      </c>
      <c r="D38" s="25">
        <f>'Incident Details WB'!M39</f>
        <v>0.77222222222222225</v>
      </c>
      <c r="E38" s="55">
        <f>'Incident Details WB'!N39</f>
        <v>39</v>
      </c>
      <c r="F38" s="31">
        <f>'Incident Details WB'!O39</f>
        <v>32.200000000000003</v>
      </c>
      <c r="G38">
        <f t="shared" si="0"/>
        <v>78</v>
      </c>
      <c r="H38" t="str">
        <f t="shared" si="1"/>
        <v>15-45</v>
      </c>
      <c r="I38">
        <f>IF(F38&lt;=parameters!$B$6,IF(F38&gt;=parameters!$B$5,1,0),0)</f>
        <v>1</v>
      </c>
      <c r="J38">
        <f>IF(C38&lt;parameters!$B$2,IF(D38&gt;parameters!$B$1,1,0),0)</f>
        <v>0</v>
      </c>
      <c r="K38">
        <f>IF(C38&lt;parameters!$B$4,IF(D38&gt;parameters!$B$3,1,0),0)</f>
        <v>1</v>
      </c>
      <c r="L38">
        <f t="shared" si="2"/>
        <v>0</v>
      </c>
      <c r="M38">
        <f t="shared" si="3"/>
        <v>1</v>
      </c>
    </row>
    <row r="39" spans="1:13" x14ac:dyDescent="0.25">
      <c r="A39" s="36">
        <f>'Incident Details WB'!C40</f>
        <v>41656</v>
      </c>
      <c r="B39" s="32">
        <f>'Incident Details WB'!X40</f>
        <v>1</v>
      </c>
      <c r="C39" s="25">
        <f>'Incident Details WB'!L40</f>
        <v>0.25833333333333336</v>
      </c>
      <c r="D39" s="25">
        <f>'Incident Details WB'!M40</f>
        <v>0.29236111111111113</v>
      </c>
      <c r="E39" s="55">
        <f>'Incident Details WB'!N40</f>
        <v>49</v>
      </c>
      <c r="F39" s="31">
        <f>'Incident Details WB'!O40</f>
        <v>8.1</v>
      </c>
      <c r="G39">
        <f t="shared" si="0"/>
        <v>49</v>
      </c>
      <c r="H39" t="str">
        <f t="shared" si="1"/>
        <v>45-75</v>
      </c>
      <c r="I39">
        <f>IF(F39&lt;=parameters!$B$6,IF(F39&gt;=parameters!$B$5,1,0),0)</f>
        <v>0</v>
      </c>
      <c r="J39">
        <f>IF(C39&lt;parameters!$B$2,IF(D39&gt;parameters!$B$1,1,0),0)</f>
        <v>1</v>
      </c>
      <c r="K39">
        <f>IF(C39&lt;parameters!$B$4,IF(D39&gt;parameters!$B$3,1,0),0)</f>
        <v>0</v>
      </c>
      <c r="L39">
        <f t="shared" si="2"/>
        <v>0</v>
      </c>
      <c r="M39">
        <f t="shared" si="3"/>
        <v>0</v>
      </c>
    </row>
    <row r="40" spans="1:13" x14ac:dyDescent="0.25">
      <c r="A40" s="36">
        <f>'Incident Details WB'!C41</f>
        <v>41656</v>
      </c>
      <c r="B40" s="32">
        <f>'Incident Details WB'!X41</f>
        <v>1</v>
      </c>
      <c r="C40" s="25">
        <f>'Incident Details WB'!L41</f>
        <v>0.2590277777777778</v>
      </c>
      <c r="D40" s="25">
        <f>'Incident Details WB'!M41</f>
        <v>0.27847222222222223</v>
      </c>
      <c r="E40" s="55">
        <f>'Incident Details WB'!N41</f>
        <v>28</v>
      </c>
      <c r="F40" s="31">
        <f>'Incident Details WB'!O41</f>
        <v>41.9</v>
      </c>
      <c r="G40">
        <f t="shared" si="0"/>
        <v>28</v>
      </c>
      <c r="H40" t="str">
        <f t="shared" si="1"/>
        <v>15-45</v>
      </c>
      <c r="I40">
        <f>IF(F40&lt;=parameters!$B$6,IF(F40&gt;=parameters!$B$5,1,0),0)</f>
        <v>0</v>
      </c>
      <c r="J40">
        <f>IF(C40&lt;parameters!$B$2,IF(D40&gt;parameters!$B$1,1,0),0)</f>
        <v>1</v>
      </c>
      <c r="K40">
        <f>IF(C40&lt;parameters!$B$4,IF(D40&gt;parameters!$B$3,1,0),0)</f>
        <v>0</v>
      </c>
      <c r="L40">
        <f t="shared" si="2"/>
        <v>0</v>
      </c>
      <c r="M40">
        <f t="shared" si="3"/>
        <v>0</v>
      </c>
    </row>
    <row r="41" spans="1:13" x14ac:dyDescent="0.25">
      <c r="A41" s="36">
        <f>'Incident Details WB'!C42</f>
        <v>41656</v>
      </c>
      <c r="B41" s="32">
        <f>'Incident Details WB'!X42</f>
        <v>2</v>
      </c>
      <c r="C41" s="25">
        <f>'Incident Details WB'!L42</f>
        <v>0.62152777777777779</v>
      </c>
      <c r="D41" s="25">
        <f>'Incident Details WB'!M42</f>
        <v>0.63958333333333339</v>
      </c>
      <c r="E41" s="55">
        <f>'Incident Details WB'!N42</f>
        <v>26</v>
      </c>
      <c r="F41" s="31">
        <f>'Incident Details WB'!O42</f>
        <v>40.9</v>
      </c>
      <c r="G41">
        <f t="shared" si="0"/>
        <v>52</v>
      </c>
      <c r="H41" t="str">
        <f t="shared" si="1"/>
        <v>15-45</v>
      </c>
      <c r="I41">
        <f>IF(F41&lt;=parameters!$B$6,IF(F41&gt;=parameters!$B$5,1,0),0)</f>
        <v>0</v>
      </c>
      <c r="J41">
        <f>IF(C41&lt;parameters!$B$2,IF(D41&gt;parameters!$B$1,1,0),0)</f>
        <v>0</v>
      </c>
      <c r="K41">
        <f>IF(C41&lt;parameters!$B$4,IF(D41&gt;parameters!$B$3,1,0),0)</f>
        <v>1</v>
      </c>
      <c r="L41">
        <f t="shared" si="2"/>
        <v>0</v>
      </c>
      <c r="M41">
        <f t="shared" si="3"/>
        <v>0</v>
      </c>
    </row>
    <row r="42" spans="1:13" x14ac:dyDescent="0.25">
      <c r="A42" s="36">
        <f>'Incident Details WB'!C43</f>
        <v>41656</v>
      </c>
      <c r="B42" s="32">
        <f>'Incident Details WB'!X43</f>
        <v>1</v>
      </c>
      <c r="C42" s="25">
        <f>'Incident Details WB'!L43</f>
        <v>0.69652777777777775</v>
      </c>
      <c r="D42" s="25">
        <f>'Incident Details WB'!M43</f>
        <v>0.71388888888888891</v>
      </c>
      <c r="E42" s="55">
        <f>'Incident Details WB'!N43</f>
        <v>25</v>
      </c>
      <c r="F42" s="31">
        <f>'Incident Details WB'!O43</f>
        <v>29.8</v>
      </c>
      <c r="G42">
        <f t="shared" si="0"/>
        <v>25</v>
      </c>
      <c r="H42" t="str">
        <f t="shared" si="1"/>
        <v>15-45</v>
      </c>
      <c r="I42">
        <f>IF(F42&lt;=parameters!$B$6,IF(F42&gt;=parameters!$B$5,1,0),0)</f>
        <v>1</v>
      </c>
      <c r="J42">
        <f>IF(C42&lt;parameters!$B$2,IF(D42&gt;parameters!$B$1,1,0),0)</f>
        <v>0</v>
      </c>
      <c r="K42">
        <f>IF(C42&lt;parameters!$B$4,IF(D42&gt;parameters!$B$3,1,0),0)</f>
        <v>1</v>
      </c>
      <c r="L42">
        <f t="shared" si="2"/>
        <v>0</v>
      </c>
      <c r="M42">
        <f t="shared" si="3"/>
        <v>1</v>
      </c>
    </row>
    <row r="43" spans="1:13" x14ac:dyDescent="0.25">
      <c r="A43" s="36">
        <f>'Incident Details WB'!C44</f>
        <v>41656</v>
      </c>
      <c r="B43" s="32">
        <f>'Incident Details WB'!X44</f>
        <v>1</v>
      </c>
      <c r="C43" s="25">
        <f>'Incident Details WB'!L44</f>
        <v>0.84375</v>
      </c>
      <c r="D43" s="25">
        <f>'Incident Details WB'!M44</f>
        <v>0.91319444444444442</v>
      </c>
      <c r="E43" s="55">
        <f>'Incident Details WB'!N44</f>
        <v>100</v>
      </c>
      <c r="F43" s="31">
        <f>'Incident Details WB'!O44</f>
        <v>44.5</v>
      </c>
      <c r="G43">
        <f t="shared" si="0"/>
        <v>100</v>
      </c>
      <c r="H43" t="str">
        <f t="shared" si="1"/>
        <v>75+</v>
      </c>
      <c r="I43">
        <f>IF(F43&lt;=parameters!$B$6,IF(F43&gt;=parameters!$B$5,1,0),0)</f>
        <v>0</v>
      </c>
      <c r="J43">
        <f>IF(C43&lt;parameters!$B$2,IF(D43&gt;parameters!$B$1,1,0),0)</f>
        <v>0</v>
      </c>
      <c r="K43">
        <f>IF(C43&lt;parameters!$B$4,IF(D43&gt;parameters!$B$3,1,0),0)</f>
        <v>0</v>
      </c>
      <c r="L43">
        <f t="shared" si="2"/>
        <v>0</v>
      </c>
      <c r="M43">
        <f t="shared" si="3"/>
        <v>0</v>
      </c>
    </row>
    <row r="44" spans="1:13" x14ac:dyDescent="0.25">
      <c r="A44" s="36">
        <f>'Incident Details WB'!C45</f>
        <v>41657</v>
      </c>
      <c r="B44" s="32">
        <f>'Incident Details WB'!X45</f>
        <v>1</v>
      </c>
      <c r="C44" s="25">
        <f>'Incident Details WB'!L45</f>
        <v>0.40833333333333338</v>
      </c>
      <c r="D44" s="25">
        <f>'Incident Details WB'!M45</f>
        <v>0.64444444444444449</v>
      </c>
      <c r="E44" s="55">
        <f>'Incident Details WB'!N45</f>
        <v>340</v>
      </c>
      <c r="F44" s="31">
        <f>'Incident Details WB'!O45</f>
        <v>22.5</v>
      </c>
      <c r="G44">
        <f t="shared" si="0"/>
        <v>340</v>
      </c>
      <c r="H44" t="str">
        <f t="shared" si="1"/>
        <v>75+</v>
      </c>
      <c r="I44">
        <f>IF(F44&lt;=parameters!$B$6,IF(F44&gt;=parameters!$B$5,1,0),0)</f>
        <v>0</v>
      </c>
      <c r="J44">
        <f>IF(C44&lt;parameters!$B$2,IF(D44&gt;parameters!$B$1,1,0),0)</f>
        <v>1</v>
      </c>
      <c r="K44">
        <f>IF(C44&lt;parameters!$B$4,IF(D44&gt;parameters!$B$3,1,0),0)</f>
        <v>1</v>
      </c>
      <c r="L44">
        <f t="shared" si="2"/>
        <v>0</v>
      </c>
      <c r="M44">
        <f t="shared" si="3"/>
        <v>0</v>
      </c>
    </row>
    <row r="45" spans="1:13" x14ac:dyDescent="0.25">
      <c r="A45" s="36">
        <f>'Incident Details WB'!C46</f>
        <v>41657</v>
      </c>
      <c r="B45" s="32">
        <f>'Incident Details WB'!X46</f>
        <v>2</v>
      </c>
      <c r="C45" s="25">
        <f>'Incident Details WB'!L46</f>
        <v>0.45763888888888887</v>
      </c>
      <c r="D45" s="25">
        <f>'Incident Details WB'!M46</f>
        <v>0.47499999999999998</v>
      </c>
      <c r="E45" s="55">
        <f>'Incident Details WB'!N46</f>
        <v>25</v>
      </c>
      <c r="F45" s="31">
        <f>'Incident Details WB'!O46</f>
        <v>36.700000000000003</v>
      </c>
      <c r="G45">
        <f t="shared" si="0"/>
        <v>50</v>
      </c>
      <c r="H45" t="str">
        <f t="shared" si="1"/>
        <v>15-45</v>
      </c>
      <c r="I45">
        <f>IF(F45&lt;=parameters!$B$6,IF(F45&gt;=parameters!$B$5,1,0),0)</f>
        <v>0</v>
      </c>
      <c r="J45">
        <f>IF(C45&lt;parameters!$B$2,IF(D45&gt;parameters!$B$1,1,0),0)</f>
        <v>0</v>
      </c>
      <c r="K45">
        <f>IF(C45&lt;parameters!$B$4,IF(D45&gt;parameters!$B$3,1,0),0)</f>
        <v>0</v>
      </c>
      <c r="L45">
        <f t="shared" si="2"/>
        <v>0</v>
      </c>
      <c r="M45">
        <f t="shared" si="3"/>
        <v>0</v>
      </c>
    </row>
    <row r="46" spans="1:13" x14ac:dyDescent="0.25">
      <c r="A46" s="36">
        <f>'Incident Details WB'!C47</f>
        <v>41657</v>
      </c>
      <c r="B46" s="32">
        <f>'Incident Details WB'!X47</f>
        <v>1</v>
      </c>
      <c r="C46" s="25">
        <f>'Incident Details WB'!L47</f>
        <v>0.52083333333333337</v>
      </c>
      <c r="D46" s="25">
        <f>'Incident Details WB'!M47</f>
        <v>0.61736111111111114</v>
      </c>
      <c r="E46" s="55">
        <f>'Incident Details WB'!N47</f>
        <v>139</v>
      </c>
      <c r="F46" s="31">
        <f>'Incident Details WB'!O47</f>
        <v>22.5</v>
      </c>
      <c r="G46">
        <f t="shared" si="0"/>
        <v>139</v>
      </c>
      <c r="H46" t="str">
        <f t="shared" si="1"/>
        <v>75+</v>
      </c>
      <c r="I46">
        <f>IF(F46&lt;=parameters!$B$6,IF(F46&gt;=parameters!$B$5,1,0),0)</f>
        <v>0</v>
      </c>
      <c r="J46">
        <f>IF(C46&lt;parameters!$B$2,IF(D46&gt;parameters!$B$1,1,0),0)</f>
        <v>0</v>
      </c>
      <c r="K46">
        <f>IF(C46&lt;parameters!$B$4,IF(D46&gt;parameters!$B$3,1,0),0)</f>
        <v>0</v>
      </c>
      <c r="L46">
        <f t="shared" si="2"/>
        <v>0</v>
      </c>
      <c r="M46">
        <f t="shared" si="3"/>
        <v>0</v>
      </c>
    </row>
    <row r="47" spans="1:13" x14ac:dyDescent="0.25">
      <c r="A47" s="36">
        <f>'Incident Details WB'!C48</f>
        <v>41657</v>
      </c>
      <c r="B47" s="32">
        <f>'Incident Details WB'!X48</f>
        <v>1</v>
      </c>
      <c r="C47" s="25">
        <f>'Incident Details WB'!L48</f>
        <v>0.64374999999999993</v>
      </c>
      <c r="D47" s="25">
        <f>'Incident Details WB'!M48</f>
        <v>0.65555555555555545</v>
      </c>
      <c r="E47" s="55">
        <f>'Incident Details WB'!N48</f>
        <v>17</v>
      </c>
      <c r="F47" s="31">
        <f>'Incident Details WB'!O48</f>
        <v>22.5</v>
      </c>
      <c r="G47">
        <f t="shared" si="0"/>
        <v>17</v>
      </c>
      <c r="H47" t="str">
        <f t="shared" si="1"/>
        <v>15-45</v>
      </c>
      <c r="I47">
        <f>IF(F47&lt;=parameters!$B$6,IF(F47&gt;=parameters!$B$5,1,0),0)</f>
        <v>0</v>
      </c>
      <c r="J47">
        <f>IF(C47&lt;parameters!$B$2,IF(D47&gt;parameters!$B$1,1,0),0)</f>
        <v>0</v>
      </c>
      <c r="K47">
        <f>IF(C47&lt;parameters!$B$4,IF(D47&gt;parameters!$B$3,1,0),0)</f>
        <v>1</v>
      </c>
      <c r="L47">
        <f t="shared" si="2"/>
        <v>0</v>
      </c>
      <c r="M47">
        <f t="shared" si="3"/>
        <v>0</v>
      </c>
    </row>
    <row r="48" spans="1:13" x14ac:dyDescent="0.25">
      <c r="A48" s="36">
        <f>'Incident Details WB'!C49</f>
        <v>41658</v>
      </c>
      <c r="B48" s="32">
        <f>'Incident Details WB'!X49</f>
        <v>1</v>
      </c>
      <c r="C48" s="25">
        <f>'Incident Details WB'!L49</f>
        <v>0.25208333333333333</v>
      </c>
      <c r="D48" s="25">
        <f>'Incident Details WB'!M49</f>
        <v>0.29444444444444445</v>
      </c>
      <c r="E48" s="55">
        <f>'Incident Details WB'!N49</f>
        <v>61</v>
      </c>
      <c r="F48" s="31">
        <f>'Incident Details WB'!O49</f>
        <v>29.8</v>
      </c>
      <c r="G48">
        <f t="shared" si="0"/>
        <v>61</v>
      </c>
      <c r="H48" t="str">
        <f t="shared" si="1"/>
        <v>45-75</v>
      </c>
      <c r="I48">
        <f>IF(F48&lt;=parameters!$B$6,IF(F48&gt;=parameters!$B$5,1,0),0)</f>
        <v>1</v>
      </c>
      <c r="J48">
        <f>IF(C48&lt;parameters!$B$2,IF(D48&gt;parameters!$B$1,1,0),0)</f>
        <v>1</v>
      </c>
      <c r="K48">
        <f>IF(C48&lt;parameters!$B$4,IF(D48&gt;parameters!$B$3,1,0),0)</f>
        <v>0</v>
      </c>
      <c r="L48">
        <f t="shared" si="2"/>
        <v>1</v>
      </c>
      <c r="M48">
        <f t="shared" si="3"/>
        <v>0</v>
      </c>
    </row>
    <row r="49" spans="1:13" x14ac:dyDescent="0.25">
      <c r="A49" s="36">
        <f>'Incident Details WB'!C50</f>
        <v>41658</v>
      </c>
      <c r="B49" s="32">
        <f>'Incident Details WB'!X50</f>
        <v>2</v>
      </c>
      <c r="C49" s="25">
        <f>'Incident Details WB'!L50</f>
        <v>0.62083333333333335</v>
      </c>
      <c r="D49" s="25">
        <f>'Incident Details WB'!M50</f>
        <v>0.63124999999999998</v>
      </c>
      <c r="E49" s="55">
        <f>'Incident Details WB'!N50</f>
        <v>15</v>
      </c>
      <c r="F49" s="31">
        <f>'Incident Details WB'!O50</f>
        <v>11.1</v>
      </c>
      <c r="G49">
        <f t="shared" si="0"/>
        <v>30</v>
      </c>
      <c r="H49" t="str">
        <f t="shared" si="1"/>
        <v>15-45</v>
      </c>
      <c r="I49">
        <f>IF(F49&lt;=parameters!$B$6,IF(F49&gt;=parameters!$B$5,1,0),0)</f>
        <v>0</v>
      </c>
      <c r="J49">
        <f>IF(C49&lt;parameters!$B$2,IF(D49&gt;parameters!$B$1,1,0),0)</f>
        <v>0</v>
      </c>
      <c r="K49">
        <f>IF(C49&lt;parameters!$B$4,IF(D49&gt;parameters!$B$3,1,0),0)</f>
        <v>1</v>
      </c>
      <c r="L49">
        <f t="shared" si="2"/>
        <v>0</v>
      </c>
      <c r="M49">
        <f t="shared" si="3"/>
        <v>0</v>
      </c>
    </row>
    <row r="50" spans="1:13" x14ac:dyDescent="0.25">
      <c r="A50" s="36">
        <f>'Incident Details WB'!C51</f>
        <v>41659</v>
      </c>
      <c r="B50" s="32">
        <f>'Incident Details WB'!X51</f>
        <v>1</v>
      </c>
      <c r="C50" s="25">
        <f>'Incident Details WB'!L51</f>
        <v>0.41250000000000003</v>
      </c>
      <c r="D50" s="25">
        <f>'Incident Details WB'!M51</f>
        <v>0.44583333333333336</v>
      </c>
      <c r="E50" s="55">
        <f>'Incident Details WB'!N51</f>
        <v>48</v>
      </c>
      <c r="F50" s="31">
        <f>'Incident Details WB'!O51</f>
        <v>39.9</v>
      </c>
      <c r="G50">
        <f t="shared" si="0"/>
        <v>48</v>
      </c>
      <c r="H50" t="str">
        <f t="shared" si="1"/>
        <v>45-75</v>
      </c>
      <c r="I50">
        <f>IF(F50&lt;=parameters!$B$6,IF(F50&gt;=parameters!$B$5,1,0),0)</f>
        <v>0</v>
      </c>
      <c r="J50">
        <f>IF(C50&lt;parameters!$B$2,IF(D50&gt;parameters!$B$1,1,0),0)</f>
        <v>1</v>
      </c>
      <c r="K50">
        <f>IF(C50&lt;parameters!$B$4,IF(D50&gt;parameters!$B$3,1,0),0)</f>
        <v>0</v>
      </c>
      <c r="L50">
        <f t="shared" si="2"/>
        <v>0</v>
      </c>
      <c r="M50">
        <f t="shared" si="3"/>
        <v>0</v>
      </c>
    </row>
    <row r="51" spans="1:13" x14ac:dyDescent="0.25">
      <c r="A51" s="36">
        <f>'Incident Details WB'!C52</f>
        <v>41660</v>
      </c>
      <c r="B51" s="32">
        <f>'Incident Details WB'!X52</f>
        <v>1</v>
      </c>
      <c r="C51" s="25">
        <f>'Incident Details WB'!L52</f>
        <v>0.42638888888888887</v>
      </c>
      <c r="D51" s="25">
        <f>'Incident Details WB'!M52</f>
        <v>0.44722222222222219</v>
      </c>
      <c r="E51" s="55">
        <f>'Incident Details WB'!N52</f>
        <v>30</v>
      </c>
      <c r="F51" s="31">
        <f>'Incident Details WB'!O52</f>
        <v>33.299999999999997</v>
      </c>
      <c r="G51">
        <f t="shared" si="0"/>
        <v>30</v>
      </c>
      <c r="H51" t="str">
        <f t="shared" si="1"/>
        <v>15-45</v>
      </c>
      <c r="I51">
        <f>IF(F51&lt;=parameters!$B$6,IF(F51&gt;=parameters!$B$5,1,0),0)</f>
        <v>1</v>
      </c>
      <c r="J51">
        <f>IF(C51&lt;parameters!$B$2,IF(D51&gt;parameters!$B$1,1,0),0)</f>
        <v>0</v>
      </c>
      <c r="K51">
        <f>IF(C51&lt;parameters!$B$4,IF(D51&gt;parameters!$B$3,1,0),0)</f>
        <v>0</v>
      </c>
      <c r="L51">
        <f t="shared" si="2"/>
        <v>0</v>
      </c>
      <c r="M51">
        <f t="shared" si="3"/>
        <v>0</v>
      </c>
    </row>
    <row r="52" spans="1:13" x14ac:dyDescent="0.25">
      <c r="A52" s="36">
        <f>'Incident Details WB'!C53</f>
        <v>41661</v>
      </c>
      <c r="B52" s="32">
        <f>'Incident Details WB'!X53</f>
        <v>2</v>
      </c>
      <c r="C52" s="25">
        <f>'Incident Details WB'!L53</f>
        <v>0.69791666666666663</v>
      </c>
      <c r="D52" s="25">
        <f>'Incident Details WB'!M53</f>
        <v>0.71180555555555547</v>
      </c>
      <c r="E52" s="55">
        <f>'Incident Details WB'!N53</f>
        <v>20</v>
      </c>
      <c r="F52" s="31">
        <f>'Incident Details WB'!O53</f>
        <v>18.899999999999999</v>
      </c>
      <c r="G52">
        <f t="shared" si="0"/>
        <v>40</v>
      </c>
      <c r="H52" t="str">
        <f t="shared" si="1"/>
        <v>15-45</v>
      </c>
      <c r="I52">
        <f>IF(F52&lt;=parameters!$B$6,IF(F52&gt;=parameters!$B$5,1,0),0)</f>
        <v>0</v>
      </c>
      <c r="J52">
        <f>IF(C52&lt;parameters!$B$2,IF(D52&gt;parameters!$B$1,1,0),0)</f>
        <v>0</v>
      </c>
      <c r="K52">
        <f>IF(C52&lt;parameters!$B$4,IF(D52&gt;parameters!$B$3,1,0),0)</f>
        <v>1</v>
      </c>
      <c r="L52">
        <f t="shared" si="2"/>
        <v>0</v>
      </c>
      <c r="M52">
        <f t="shared" si="3"/>
        <v>0</v>
      </c>
    </row>
    <row r="53" spans="1:13" x14ac:dyDescent="0.25">
      <c r="A53" s="36">
        <f>'Incident Details WB'!C54</f>
        <v>41661</v>
      </c>
      <c r="B53" s="32">
        <f>'Incident Details WB'!X54</f>
        <v>2</v>
      </c>
      <c r="C53" s="25">
        <f>'Incident Details WB'!L54</f>
        <v>0.7597222222222223</v>
      </c>
      <c r="D53" s="25">
        <f>'Incident Details WB'!M54</f>
        <v>0.78819444444444453</v>
      </c>
      <c r="E53" s="55">
        <f>'Incident Details WB'!N54</f>
        <v>41</v>
      </c>
      <c r="F53" s="31">
        <f>'Incident Details WB'!O54</f>
        <v>36.700000000000003</v>
      </c>
      <c r="G53">
        <f t="shared" si="0"/>
        <v>82</v>
      </c>
      <c r="H53" t="str">
        <f t="shared" si="1"/>
        <v>15-45</v>
      </c>
      <c r="I53">
        <f>IF(F53&lt;=parameters!$B$6,IF(F53&gt;=parameters!$B$5,1,0),0)</f>
        <v>0</v>
      </c>
      <c r="J53">
        <f>IF(C53&lt;parameters!$B$2,IF(D53&gt;parameters!$B$1,1,0),0)</f>
        <v>0</v>
      </c>
      <c r="K53">
        <f>IF(C53&lt;parameters!$B$4,IF(D53&gt;parameters!$B$3,1,0),0)</f>
        <v>1</v>
      </c>
      <c r="L53">
        <f t="shared" si="2"/>
        <v>0</v>
      </c>
      <c r="M53">
        <f t="shared" si="3"/>
        <v>0</v>
      </c>
    </row>
    <row r="54" spans="1:13" x14ac:dyDescent="0.25">
      <c r="A54" s="36">
        <f>'Incident Details WB'!C55</f>
        <v>41661</v>
      </c>
      <c r="B54" s="32">
        <f>'Incident Details WB'!X55</f>
        <v>1</v>
      </c>
      <c r="C54" s="25">
        <f>'Incident Details WB'!L55</f>
        <v>0.76388888888888884</v>
      </c>
      <c r="D54" s="25">
        <f>'Incident Details WB'!M55</f>
        <v>0.80624999999999991</v>
      </c>
      <c r="E54" s="55">
        <f>'Incident Details WB'!N55</f>
        <v>61</v>
      </c>
      <c r="F54" s="31">
        <f>'Incident Details WB'!O55</f>
        <v>39.9</v>
      </c>
      <c r="G54">
        <f t="shared" si="0"/>
        <v>61</v>
      </c>
      <c r="H54" t="str">
        <f t="shared" si="1"/>
        <v>45-75</v>
      </c>
      <c r="I54">
        <f>IF(F54&lt;=parameters!$B$6,IF(F54&gt;=parameters!$B$5,1,0),0)</f>
        <v>0</v>
      </c>
      <c r="J54">
        <f>IF(C54&lt;parameters!$B$2,IF(D54&gt;parameters!$B$1,1,0),0)</f>
        <v>0</v>
      </c>
      <c r="K54">
        <f>IF(C54&lt;parameters!$B$4,IF(D54&gt;parameters!$B$3,1,0),0)</f>
        <v>1</v>
      </c>
      <c r="L54">
        <f t="shared" si="2"/>
        <v>0</v>
      </c>
      <c r="M54">
        <f t="shared" si="3"/>
        <v>0</v>
      </c>
    </row>
    <row r="55" spans="1:13" x14ac:dyDescent="0.25">
      <c r="A55" s="36">
        <f>'Incident Details WB'!C56</f>
        <v>41661</v>
      </c>
      <c r="B55" s="32">
        <f>'Incident Details WB'!X56</f>
        <v>1</v>
      </c>
      <c r="C55" s="25">
        <f>'Incident Details WB'!L56</f>
        <v>0.76527777777777783</v>
      </c>
      <c r="D55" s="25">
        <f>'Incident Details WB'!M56</f>
        <v>0.79513888888888895</v>
      </c>
      <c r="E55" s="55">
        <f>'Incident Details WB'!N56</f>
        <v>43</v>
      </c>
      <c r="F55" s="31">
        <f>'Incident Details WB'!O56</f>
        <v>35.6</v>
      </c>
      <c r="G55">
        <f t="shared" si="0"/>
        <v>43</v>
      </c>
      <c r="H55" t="str">
        <f t="shared" si="1"/>
        <v>15-45</v>
      </c>
      <c r="I55">
        <f>IF(F55&lt;=parameters!$B$6,IF(F55&gt;=parameters!$B$5,1,0),0)</f>
        <v>1</v>
      </c>
      <c r="J55">
        <f>IF(C55&lt;parameters!$B$2,IF(D55&gt;parameters!$B$1,1,0),0)</f>
        <v>0</v>
      </c>
      <c r="K55">
        <f>IF(C55&lt;parameters!$B$4,IF(D55&gt;parameters!$B$3,1,0),0)</f>
        <v>1</v>
      </c>
      <c r="L55">
        <f t="shared" si="2"/>
        <v>0</v>
      </c>
      <c r="M55">
        <f t="shared" si="3"/>
        <v>1</v>
      </c>
    </row>
    <row r="56" spans="1:13" x14ac:dyDescent="0.25">
      <c r="A56" s="36">
        <f>'Incident Details WB'!C57</f>
        <v>41662</v>
      </c>
      <c r="B56" s="32">
        <f>'Incident Details WB'!X57</f>
        <v>0</v>
      </c>
      <c r="C56" s="25" t="str">
        <f>'Incident Details WB'!L57</f>
        <v>not found</v>
      </c>
      <c r="D56" s="25"/>
      <c r="E56" s="55"/>
      <c r="F56" s="31"/>
      <c r="G56">
        <f t="shared" si="0"/>
        <v>0</v>
      </c>
      <c r="H56" t="str">
        <f t="shared" si="1"/>
        <v>0-15</v>
      </c>
      <c r="I56">
        <f>IF(F56&lt;=parameters!$B$6,IF(F56&gt;=parameters!$B$5,1,0),0)</f>
        <v>0</v>
      </c>
      <c r="J56">
        <f>IF(C56&lt;parameters!$B$2,IF(D56&gt;parameters!$B$1,1,0),0)</f>
        <v>0</v>
      </c>
      <c r="K56">
        <f>IF(C56&lt;parameters!$B$4,IF(D56&gt;parameters!$B$3,1,0),0)</f>
        <v>0</v>
      </c>
      <c r="L56">
        <f t="shared" si="2"/>
        <v>0</v>
      </c>
      <c r="M56">
        <f t="shared" si="3"/>
        <v>0</v>
      </c>
    </row>
    <row r="57" spans="1:13" x14ac:dyDescent="0.25">
      <c r="A57" s="36">
        <f>'Incident Details WB'!C58</f>
        <v>41662</v>
      </c>
      <c r="B57" s="32">
        <f>'Incident Details WB'!X58</f>
        <v>1</v>
      </c>
      <c r="C57" s="25">
        <f>'Incident Details WB'!L58</f>
        <v>1.5972222222222224E-2</v>
      </c>
      <c r="D57" s="25">
        <f>'Incident Details WB'!M58</f>
        <v>3.4722222222222224E-2</v>
      </c>
      <c r="E57" s="55">
        <f>'Incident Details WB'!N58</f>
        <v>27</v>
      </c>
      <c r="F57" s="31">
        <f>'Incident Details WB'!O58</f>
        <v>36.700000000000003</v>
      </c>
      <c r="G57">
        <f t="shared" si="0"/>
        <v>27</v>
      </c>
      <c r="H57" t="str">
        <f t="shared" si="1"/>
        <v>15-45</v>
      </c>
      <c r="I57">
        <f>IF(F57&lt;=parameters!$B$6,IF(F57&gt;=parameters!$B$5,1,0),0)</f>
        <v>0</v>
      </c>
      <c r="J57">
        <f>IF(C57&lt;parameters!$B$2,IF(D57&gt;parameters!$B$1,1,0),0)</f>
        <v>0</v>
      </c>
      <c r="K57">
        <f>IF(C57&lt;parameters!$B$4,IF(D57&gt;parameters!$B$3,1,0),0)</f>
        <v>0</v>
      </c>
      <c r="L57">
        <f t="shared" si="2"/>
        <v>0</v>
      </c>
      <c r="M57">
        <f t="shared" si="3"/>
        <v>0</v>
      </c>
    </row>
    <row r="58" spans="1:13" x14ac:dyDescent="0.25">
      <c r="A58" s="36">
        <f>'Incident Details WB'!C59</f>
        <v>41662</v>
      </c>
      <c r="B58" s="32">
        <f>'Incident Details WB'!X59</f>
        <v>0</v>
      </c>
      <c r="C58" s="25">
        <f>'Incident Details WB'!L59</f>
        <v>0.29444444444444445</v>
      </c>
      <c r="D58" s="25">
        <f>'Incident Details WB'!M59</f>
        <v>0.3979166666666667</v>
      </c>
      <c r="E58" s="55">
        <f>'Incident Details WB'!N59</f>
        <v>149</v>
      </c>
      <c r="F58" s="31">
        <f>'Incident Details WB'!O59</f>
        <v>9.4</v>
      </c>
      <c r="G58">
        <f t="shared" si="0"/>
        <v>0</v>
      </c>
      <c r="H58" t="str">
        <f t="shared" si="1"/>
        <v>75+</v>
      </c>
      <c r="I58">
        <f>IF(F58&lt;=parameters!$B$6,IF(F58&gt;=parameters!$B$5,1,0),0)</f>
        <v>0</v>
      </c>
      <c r="J58">
        <f>IF(C58&lt;parameters!$B$2,IF(D58&gt;parameters!$B$1,1,0),0)</f>
        <v>1</v>
      </c>
      <c r="K58">
        <f>IF(C58&lt;parameters!$B$4,IF(D58&gt;parameters!$B$3,1,0),0)</f>
        <v>0</v>
      </c>
      <c r="L58">
        <f t="shared" si="2"/>
        <v>0</v>
      </c>
      <c r="M58">
        <f t="shared" si="3"/>
        <v>0</v>
      </c>
    </row>
    <row r="59" spans="1:13" x14ac:dyDescent="0.25">
      <c r="A59" s="36">
        <f>'Incident Details WB'!C60</f>
        <v>41662</v>
      </c>
      <c r="B59" s="32">
        <f>'Incident Details WB'!X60</f>
        <v>1</v>
      </c>
      <c r="C59" s="25">
        <f>'Incident Details WB'!L60</f>
        <v>0.61527777777777781</v>
      </c>
      <c r="D59" s="25">
        <f>'Incident Details WB'!M60</f>
        <v>0.62708333333333333</v>
      </c>
      <c r="E59" s="55">
        <f>'Incident Details WB'!N60</f>
        <v>17</v>
      </c>
      <c r="F59" s="31">
        <f>'Incident Details WB'!O60</f>
        <v>28.5</v>
      </c>
      <c r="G59">
        <f t="shared" si="0"/>
        <v>17</v>
      </c>
      <c r="H59" t="str">
        <f t="shared" si="1"/>
        <v>15-45</v>
      </c>
      <c r="I59">
        <f>IF(F59&lt;=parameters!$B$6,IF(F59&gt;=parameters!$B$5,1,0),0)</f>
        <v>1</v>
      </c>
      <c r="J59">
        <f>IF(C59&lt;parameters!$B$2,IF(D59&gt;parameters!$B$1,1,0),0)</f>
        <v>0</v>
      </c>
      <c r="K59">
        <f>IF(C59&lt;parameters!$B$4,IF(D59&gt;parameters!$B$3,1,0),0)</f>
        <v>1</v>
      </c>
      <c r="L59">
        <f t="shared" si="2"/>
        <v>0</v>
      </c>
      <c r="M59">
        <f t="shared" si="3"/>
        <v>1</v>
      </c>
    </row>
    <row r="60" spans="1:13" x14ac:dyDescent="0.25">
      <c r="A60" s="36">
        <f>'Incident Details WB'!C61</f>
        <v>41663</v>
      </c>
      <c r="B60" s="32">
        <f>'Incident Details WB'!X61</f>
        <v>1</v>
      </c>
      <c r="C60" s="25">
        <f>'Incident Details WB'!L61</f>
        <v>0.72986111111111107</v>
      </c>
      <c r="D60" s="25">
        <f>'Incident Details WB'!M61</f>
        <v>0.75624999999999998</v>
      </c>
      <c r="E60" s="55">
        <f>'Incident Details WB'!N61</f>
        <v>38</v>
      </c>
      <c r="F60" s="31">
        <f>'Incident Details WB'!O61</f>
        <v>29.3</v>
      </c>
      <c r="G60">
        <f t="shared" si="0"/>
        <v>38</v>
      </c>
      <c r="H60" t="str">
        <f t="shared" si="1"/>
        <v>15-45</v>
      </c>
      <c r="I60">
        <f>IF(F60&lt;=parameters!$B$6,IF(F60&gt;=parameters!$B$5,1,0),0)</f>
        <v>1</v>
      </c>
      <c r="J60">
        <f>IF(C60&lt;parameters!$B$2,IF(D60&gt;parameters!$B$1,1,0),0)</f>
        <v>0</v>
      </c>
      <c r="K60">
        <f>IF(C60&lt;parameters!$B$4,IF(D60&gt;parameters!$B$3,1,0),0)</f>
        <v>1</v>
      </c>
      <c r="L60">
        <f t="shared" si="2"/>
        <v>0</v>
      </c>
      <c r="M60">
        <f t="shared" si="3"/>
        <v>1</v>
      </c>
    </row>
    <row r="61" spans="1:13" x14ac:dyDescent="0.25">
      <c r="A61" s="36">
        <f>'Incident Details WB'!C62</f>
        <v>41663</v>
      </c>
      <c r="B61" s="32">
        <f>'Incident Details WB'!X62</f>
        <v>1</v>
      </c>
      <c r="C61" s="25">
        <f>'Incident Details WB'!L62</f>
        <v>0.60625000000000007</v>
      </c>
      <c r="D61" s="25">
        <f>'Incident Details WB'!M62</f>
        <v>0.67083333333333339</v>
      </c>
      <c r="E61" s="55">
        <f>'Incident Details WB'!N62</f>
        <v>93</v>
      </c>
      <c r="F61" s="31">
        <f>'Incident Details WB'!O62</f>
        <v>17.399999999999999</v>
      </c>
      <c r="G61">
        <f t="shared" si="0"/>
        <v>93</v>
      </c>
      <c r="H61" t="str">
        <f t="shared" si="1"/>
        <v>75+</v>
      </c>
      <c r="I61">
        <f>IF(F61&lt;=parameters!$B$6,IF(F61&gt;=parameters!$B$5,1,0),0)</f>
        <v>0</v>
      </c>
      <c r="J61">
        <f>IF(C61&lt;parameters!$B$2,IF(D61&gt;parameters!$B$1,1,0),0)</f>
        <v>0</v>
      </c>
      <c r="K61">
        <f>IF(C61&lt;parameters!$B$4,IF(D61&gt;parameters!$B$3,1,0),0)</f>
        <v>1</v>
      </c>
      <c r="L61">
        <f t="shared" si="2"/>
        <v>0</v>
      </c>
      <c r="M61">
        <f t="shared" si="3"/>
        <v>0</v>
      </c>
    </row>
    <row r="62" spans="1:13" x14ac:dyDescent="0.25">
      <c r="A62" s="36">
        <f>'Incident Details WB'!C63</f>
        <v>41664</v>
      </c>
      <c r="B62" s="32">
        <f>'Incident Details WB'!X63</f>
        <v>1</v>
      </c>
      <c r="C62" s="25">
        <f>'Incident Details WB'!L63</f>
        <v>0.74652777777777779</v>
      </c>
      <c r="D62" s="25">
        <f>'Incident Details WB'!M63</f>
        <v>0.75694444444444442</v>
      </c>
      <c r="E62" s="55">
        <f>'Incident Details WB'!N63</f>
        <v>15</v>
      </c>
      <c r="F62" s="31">
        <f>'Incident Details WB'!O63</f>
        <v>26.3</v>
      </c>
      <c r="G62">
        <f t="shared" si="0"/>
        <v>15</v>
      </c>
      <c r="H62" t="str">
        <f t="shared" si="1"/>
        <v>15-45</v>
      </c>
      <c r="I62">
        <f>IF(F62&lt;=parameters!$B$6,IF(F62&gt;=parameters!$B$5,1,0),0)</f>
        <v>1</v>
      </c>
      <c r="J62">
        <f>IF(C62&lt;parameters!$B$2,IF(D62&gt;parameters!$B$1,1,0),0)</f>
        <v>0</v>
      </c>
      <c r="K62">
        <f>IF(C62&lt;parameters!$B$4,IF(D62&gt;parameters!$B$3,1,0),0)</f>
        <v>1</v>
      </c>
      <c r="L62">
        <f t="shared" si="2"/>
        <v>0</v>
      </c>
      <c r="M62">
        <f t="shared" si="3"/>
        <v>1</v>
      </c>
    </row>
    <row r="63" spans="1:13" x14ac:dyDescent="0.25">
      <c r="A63" s="36">
        <f>'Incident Details WB'!C64</f>
        <v>41665</v>
      </c>
      <c r="B63" s="32">
        <f>'Incident Details WB'!X64</f>
        <v>1</v>
      </c>
      <c r="C63" s="25">
        <f>'Incident Details WB'!L64</f>
        <v>0.26527777777777778</v>
      </c>
      <c r="D63" s="25">
        <f>'Incident Details WB'!M64</f>
        <v>0.28333333333333333</v>
      </c>
      <c r="E63" s="55">
        <f>'Incident Details WB'!N64</f>
        <v>26</v>
      </c>
      <c r="F63" s="31">
        <f>'Incident Details WB'!O64</f>
        <v>29.3</v>
      </c>
      <c r="G63">
        <f t="shared" si="0"/>
        <v>26</v>
      </c>
      <c r="H63" t="str">
        <f t="shared" si="1"/>
        <v>15-45</v>
      </c>
      <c r="I63">
        <f>IF(F63&lt;=parameters!$B$6,IF(F63&gt;=parameters!$B$5,1,0),0)</f>
        <v>1</v>
      </c>
      <c r="J63">
        <f>IF(C63&lt;parameters!$B$2,IF(D63&gt;parameters!$B$1,1,0),0)</f>
        <v>1</v>
      </c>
      <c r="K63">
        <f>IF(C63&lt;parameters!$B$4,IF(D63&gt;parameters!$B$3,1,0),0)</f>
        <v>0</v>
      </c>
      <c r="L63">
        <f t="shared" si="2"/>
        <v>1</v>
      </c>
      <c r="M63">
        <f t="shared" si="3"/>
        <v>0</v>
      </c>
    </row>
    <row r="64" spans="1:13" x14ac:dyDescent="0.25">
      <c r="A64" s="36">
        <f>'Incident Details WB'!C65</f>
        <v>41666</v>
      </c>
      <c r="B64" s="32">
        <f>'Incident Details WB'!X65</f>
        <v>0</v>
      </c>
      <c r="C64" s="25">
        <f>'Incident Details WB'!L65</f>
        <v>0.95694444444444438</v>
      </c>
      <c r="D64" s="25">
        <f>'Incident Details WB'!M65</f>
        <v>1.0576388888888888</v>
      </c>
      <c r="E64" s="55">
        <f>'Incident Details WB'!N65</f>
        <v>145</v>
      </c>
      <c r="F64" s="31">
        <f>'Incident Details WB'!O65</f>
        <v>38.4</v>
      </c>
      <c r="G64">
        <f t="shared" si="0"/>
        <v>0</v>
      </c>
      <c r="H64" t="str">
        <f t="shared" si="1"/>
        <v>75+</v>
      </c>
      <c r="I64">
        <f>IF(F64&lt;=parameters!$B$6,IF(F64&gt;=parameters!$B$5,1,0),0)</f>
        <v>0</v>
      </c>
      <c r="J64">
        <f>IF(C64&lt;parameters!$B$2,IF(D64&gt;parameters!$B$1,1,0),0)</f>
        <v>0</v>
      </c>
      <c r="K64">
        <f>IF(C64&lt;parameters!$B$4,IF(D64&gt;parameters!$B$3,1,0),0)</f>
        <v>0</v>
      </c>
      <c r="L64">
        <f t="shared" si="2"/>
        <v>0</v>
      </c>
      <c r="M64">
        <f t="shared" si="3"/>
        <v>0</v>
      </c>
    </row>
    <row r="65" spans="1:13" x14ac:dyDescent="0.25">
      <c r="A65" s="36">
        <f>'Incident Details WB'!C66</f>
        <v>41667</v>
      </c>
      <c r="B65" s="32">
        <f>'Incident Details WB'!X66</f>
        <v>1</v>
      </c>
      <c r="C65" s="25">
        <f>'Incident Details WB'!L66</f>
        <v>0.7270833333333333</v>
      </c>
      <c r="D65" s="25">
        <f>'Incident Details WB'!M66</f>
        <v>0.77986111111111112</v>
      </c>
      <c r="E65" s="55">
        <f>'Incident Details WB'!N66</f>
        <v>76</v>
      </c>
      <c r="F65" s="31">
        <f>'Incident Details WB'!O66</f>
        <v>34.200000000000003</v>
      </c>
      <c r="G65">
        <f t="shared" si="0"/>
        <v>76</v>
      </c>
      <c r="H65" t="str">
        <f t="shared" si="1"/>
        <v>75+</v>
      </c>
      <c r="I65">
        <f>IF(F65&lt;=parameters!$B$6,IF(F65&gt;=parameters!$B$5,1,0),0)</f>
        <v>1</v>
      </c>
      <c r="J65">
        <f>IF(C65&lt;parameters!$B$2,IF(D65&gt;parameters!$B$1,1,0),0)</f>
        <v>0</v>
      </c>
      <c r="K65">
        <f>IF(C65&lt;parameters!$B$4,IF(D65&gt;parameters!$B$3,1,0),0)</f>
        <v>1</v>
      </c>
      <c r="L65">
        <f t="shared" si="2"/>
        <v>0</v>
      </c>
      <c r="M65">
        <f t="shared" si="3"/>
        <v>1</v>
      </c>
    </row>
    <row r="66" spans="1:13" x14ac:dyDescent="0.25">
      <c r="A66" s="36">
        <f>'Incident Details WB'!C67</f>
        <v>41667</v>
      </c>
      <c r="B66" s="32">
        <f>'Incident Details WB'!X67</f>
        <v>2</v>
      </c>
      <c r="C66" s="25">
        <f>'Incident Details WB'!L67</f>
        <v>0.62222222222222223</v>
      </c>
      <c r="D66" s="25">
        <f>'Incident Details WB'!M67</f>
        <v>1.0659722222222223</v>
      </c>
      <c r="E66" s="55">
        <f>'Incident Details WB'!N67</f>
        <v>639</v>
      </c>
      <c r="F66" s="31">
        <f>'Incident Details WB'!O67</f>
        <v>15.6</v>
      </c>
      <c r="G66">
        <f t="shared" si="0"/>
        <v>1278</v>
      </c>
      <c r="H66" t="str">
        <f t="shared" si="1"/>
        <v>75+</v>
      </c>
      <c r="I66">
        <f>IF(F66&lt;=parameters!$B$6,IF(F66&gt;=parameters!$B$5,1,0),0)</f>
        <v>0</v>
      </c>
      <c r="J66">
        <f>IF(C66&lt;parameters!$B$2,IF(D66&gt;parameters!$B$1,1,0),0)</f>
        <v>0</v>
      </c>
      <c r="K66">
        <f>IF(C66&lt;parameters!$B$4,IF(D66&gt;parameters!$B$3,1,0),0)</f>
        <v>1</v>
      </c>
      <c r="L66">
        <f t="shared" si="2"/>
        <v>0</v>
      </c>
      <c r="M66">
        <f t="shared" si="3"/>
        <v>0</v>
      </c>
    </row>
    <row r="67" spans="1:13" x14ac:dyDescent="0.25">
      <c r="A67" s="36">
        <f>'Incident Details WB'!C68</f>
        <v>41667</v>
      </c>
      <c r="B67" s="32">
        <f>'Incident Details WB'!X68</f>
        <v>2</v>
      </c>
      <c r="C67" s="25">
        <f>'Incident Details WB'!L68</f>
        <v>0.28333333333333333</v>
      </c>
      <c r="D67" s="25">
        <f>'Incident Details WB'!M68</f>
        <v>0.33958333333333335</v>
      </c>
      <c r="E67" s="55">
        <f>'Incident Details WB'!N68</f>
        <v>81</v>
      </c>
      <c r="F67" s="31">
        <f>'Incident Details WB'!O68</f>
        <v>32.200000000000003</v>
      </c>
      <c r="G67">
        <f t="shared" ref="G67:G130" si="4">B67*E67</f>
        <v>162</v>
      </c>
      <c r="H67" t="str">
        <f t="shared" ref="H67:H130" si="5">IF(E67&lt;15,"0-15",IF(E67&lt;45,"15-45",IF(E67&lt;75,"45-75","75+")))</f>
        <v>75+</v>
      </c>
      <c r="I67">
        <f>IF(F67&lt;=parameters!$B$6,IF(F67&gt;=parameters!$B$5,1,0),0)</f>
        <v>1</v>
      </c>
      <c r="J67">
        <f>IF(C67&lt;parameters!$B$2,IF(D67&gt;parameters!$B$1,1,0),0)</f>
        <v>1</v>
      </c>
      <c r="K67">
        <f>IF(C67&lt;parameters!$B$4,IF(D67&gt;parameters!$B$3,1,0),0)</f>
        <v>0</v>
      </c>
      <c r="L67">
        <f t="shared" ref="L67:L130" si="6">IF(I67=1,IF(J67=1,1,0),0)</f>
        <v>1</v>
      </c>
      <c r="M67">
        <f t="shared" ref="M67:M130" si="7">IF(I67=1,IF(K67=1,1,0),0)</f>
        <v>0</v>
      </c>
    </row>
    <row r="68" spans="1:13" x14ac:dyDescent="0.25">
      <c r="A68" s="36">
        <f>'Incident Details WB'!C69</f>
        <v>41667</v>
      </c>
      <c r="B68" s="32">
        <f>'Incident Details WB'!X69</f>
        <v>0</v>
      </c>
      <c r="C68" s="25">
        <f>'Incident Details WB'!L69</f>
        <v>0.63055555555555554</v>
      </c>
      <c r="D68" s="25">
        <f>'Incident Details WB'!M69</f>
        <v>0.65138888888888891</v>
      </c>
      <c r="E68" s="55">
        <f>'Incident Details WB'!N69</f>
        <v>30</v>
      </c>
      <c r="F68" s="31">
        <f>'Incident Details WB'!O69</f>
        <v>16.5</v>
      </c>
      <c r="G68">
        <f t="shared" si="4"/>
        <v>0</v>
      </c>
      <c r="H68" t="str">
        <f t="shared" si="5"/>
        <v>15-45</v>
      </c>
      <c r="I68">
        <f>IF(F68&lt;=parameters!$B$6,IF(F68&gt;=parameters!$B$5,1,0),0)</f>
        <v>0</v>
      </c>
      <c r="J68">
        <f>IF(C68&lt;parameters!$B$2,IF(D68&gt;parameters!$B$1,1,0),0)</f>
        <v>0</v>
      </c>
      <c r="K68">
        <f>IF(C68&lt;parameters!$B$4,IF(D68&gt;parameters!$B$3,1,0),0)</f>
        <v>1</v>
      </c>
      <c r="L68">
        <f t="shared" si="6"/>
        <v>0</v>
      </c>
      <c r="M68">
        <f t="shared" si="7"/>
        <v>0</v>
      </c>
    </row>
    <row r="69" spans="1:13" x14ac:dyDescent="0.25">
      <c r="A69" s="36">
        <f>'Incident Details WB'!C70</f>
        <v>41668</v>
      </c>
      <c r="B69" s="32">
        <f>'Incident Details WB'!X70</f>
        <v>0</v>
      </c>
      <c r="C69" s="25">
        <f>'Incident Details WB'!L70</f>
        <v>0.37222222222222223</v>
      </c>
      <c r="D69" s="25">
        <f>'Incident Details WB'!M70</f>
        <v>0.40902777777777777</v>
      </c>
      <c r="E69" s="55">
        <f>'Incident Details WB'!N70</f>
        <v>53</v>
      </c>
      <c r="F69" s="31">
        <f>'Incident Details WB'!O70</f>
        <v>38.4</v>
      </c>
      <c r="G69">
        <f t="shared" si="4"/>
        <v>0</v>
      </c>
      <c r="H69" t="str">
        <f t="shared" si="5"/>
        <v>45-75</v>
      </c>
      <c r="I69">
        <f>IF(F69&lt;=parameters!$B$6,IF(F69&gt;=parameters!$B$5,1,0),0)</f>
        <v>0</v>
      </c>
      <c r="J69">
        <f>IF(C69&lt;parameters!$B$2,IF(D69&gt;parameters!$B$1,1,0),0)</f>
        <v>1</v>
      </c>
      <c r="K69">
        <f>IF(C69&lt;parameters!$B$4,IF(D69&gt;parameters!$B$3,1,0),0)</f>
        <v>0</v>
      </c>
      <c r="L69">
        <f t="shared" si="6"/>
        <v>0</v>
      </c>
      <c r="M69">
        <f t="shared" si="7"/>
        <v>0</v>
      </c>
    </row>
    <row r="70" spans="1:13" x14ac:dyDescent="0.25">
      <c r="A70" s="36">
        <f>'Incident Details WB'!C71</f>
        <v>41668</v>
      </c>
      <c r="B70" s="32">
        <f>'Incident Details WB'!X71</f>
        <v>0</v>
      </c>
      <c r="C70" s="25">
        <f>'Incident Details WB'!L71</f>
        <v>0.76041666666666663</v>
      </c>
      <c r="D70" s="25">
        <f>'Incident Details WB'!M71</f>
        <v>0.81597222222222221</v>
      </c>
      <c r="E70" s="55">
        <f>'Incident Details WB'!N71</f>
        <v>80</v>
      </c>
      <c r="F70" s="31">
        <f>'Incident Details WB'!O71</f>
        <v>5.9</v>
      </c>
      <c r="G70">
        <f t="shared" si="4"/>
        <v>0</v>
      </c>
      <c r="H70" t="str">
        <f t="shared" si="5"/>
        <v>75+</v>
      </c>
      <c r="I70">
        <f>IF(F70&lt;=parameters!$B$6,IF(F70&gt;=parameters!$B$5,1,0),0)</f>
        <v>0</v>
      </c>
      <c r="J70">
        <f>IF(C70&lt;parameters!$B$2,IF(D70&gt;parameters!$B$1,1,0),0)</f>
        <v>0</v>
      </c>
      <c r="K70">
        <f>IF(C70&lt;parameters!$B$4,IF(D70&gt;parameters!$B$3,1,0),0)</f>
        <v>1</v>
      </c>
      <c r="L70">
        <f t="shared" si="6"/>
        <v>0</v>
      </c>
      <c r="M70">
        <f t="shared" si="7"/>
        <v>0</v>
      </c>
    </row>
    <row r="71" spans="1:13" x14ac:dyDescent="0.25">
      <c r="A71" s="36">
        <f>'Incident Details WB'!C72</f>
        <v>41669</v>
      </c>
      <c r="B71" s="32">
        <f>'Incident Details WB'!X72</f>
        <v>1</v>
      </c>
      <c r="C71" s="25">
        <f>'Incident Details WB'!L72</f>
        <v>0.31666666666666665</v>
      </c>
      <c r="D71" s="25">
        <f>'Incident Details WB'!M72</f>
        <v>0.35833333333333334</v>
      </c>
      <c r="E71" s="55">
        <f>'Incident Details WB'!N72</f>
        <v>60</v>
      </c>
      <c r="F71" s="31">
        <f>'Incident Details WB'!O72</f>
        <v>36.700000000000003</v>
      </c>
      <c r="G71">
        <f t="shared" si="4"/>
        <v>60</v>
      </c>
      <c r="H71" t="str">
        <f t="shared" si="5"/>
        <v>45-75</v>
      </c>
      <c r="I71">
        <f>IF(F71&lt;=parameters!$B$6,IF(F71&gt;=parameters!$B$5,1,0),0)</f>
        <v>0</v>
      </c>
      <c r="J71">
        <f>IF(C71&lt;parameters!$B$2,IF(D71&gt;parameters!$B$1,1,0),0)</f>
        <v>1</v>
      </c>
      <c r="K71">
        <f>IF(C71&lt;parameters!$B$4,IF(D71&gt;parameters!$B$3,1,0),0)</f>
        <v>0</v>
      </c>
      <c r="L71">
        <f t="shared" si="6"/>
        <v>0</v>
      </c>
      <c r="M71">
        <f t="shared" si="7"/>
        <v>0</v>
      </c>
    </row>
    <row r="72" spans="1:13" x14ac:dyDescent="0.25">
      <c r="A72" s="36">
        <f>'Incident Details WB'!C73</f>
        <v>41669</v>
      </c>
      <c r="B72" s="32">
        <f>'Incident Details WB'!X73</f>
        <v>2</v>
      </c>
      <c r="C72" s="25">
        <f>'Incident Details WB'!L73</f>
        <v>0.26180555555555557</v>
      </c>
      <c r="D72" s="25">
        <f>'Incident Details WB'!M73</f>
        <v>0.28472222222222221</v>
      </c>
      <c r="E72" s="55">
        <f>'Incident Details WB'!N73</f>
        <v>33</v>
      </c>
      <c r="F72" s="31">
        <f>'Incident Details WB'!O73</f>
        <v>43.5</v>
      </c>
      <c r="G72">
        <f t="shared" si="4"/>
        <v>66</v>
      </c>
      <c r="H72" t="str">
        <f t="shared" si="5"/>
        <v>15-45</v>
      </c>
      <c r="I72">
        <f>IF(F72&lt;=parameters!$B$6,IF(F72&gt;=parameters!$B$5,1,0),0)</f>
        <v>0</v>
      </c>
      <c r="J72">
        <f>IF(C72&lt;parameters!$B$2,IF(D72&gt;parameters!$B$1,1,0),0)</f>
        <v>1</v>
      </c>
      <c r="K72">
        <f>IF(C72&lt;parameters!$B$4,IF(D72&gt;parameters!$B$3,1,0),0)</f>
        <v>0</v>
      </c>
      <c r="L72">
        <f t="shared" si="6"/>
        <v>0</v>
      </c>
      <c r="M72">
        <f t="shared" si="7"/>
        <v>0</v>
      </c>
    </row>
    <row r="73" spans="1:13" x14ac:dyDescent="0.25">
      <c r="A73" s="36">
        <f>'Incident Details WB'!C74</f>
        <v>41669</v>
      </c>
      <c r="B73" s="32">
        <f>'Incident Details WB'!X74</f>
        <v>1</v>
      </c>
      <c r="C73" s="25">
        <f>'Incident Details WB'!L74</f>
        <v>0.42222222222222222</v>
      </c>
      <c r="D73" s="25">
        <f>'Incident Details WB'!M74</f>
        <v>0.43472222222222223</v>
      </c>
      <c r="E73" s="55">
        <f>'Incident Details WB'!N74</f>
        <v>18</v>
      </c>
      <c r="F73" s="31">
        <f>'Incident Details WB'!O74</f>
        <v>8.1</v>
      </c>
      <c r="G73">
        <f t="shared" si="4"/>
        <v>18</v>
      </c>
      <c r="H73" t="str">
        <f t="shared" si="5"/>
        <v>15-45</v>
      </c>
      <c r="I73">
        <f>IF(F73&lt;=parameters!$B$6,IF(F73&gt;=parameters!$B$5,1,0),0)</f>
        <v>0</v>
      </c>
      <c r="J73">
        <f>IF(C73&lt;parameters!$B$2,IF(D73&gt;parameters!$B$1,1,0),0)</f>
        <v>0</v>
      </c>
      <c r="K73">
        <f>IF(C73&lt;parameters!$B$4,IF(D73&gt;parameters!$B$3,1,0),0)</f>
        <v>0</v>
      </c>
      <c r="L73">
        <f t="shared" si="6"/>
        <v>0</v>
      </c>
      <c r="M73">
        <f t="shared" si="7"/>
        <v>0</v>
      </c>
    </row>
    <row r="74" spans="1:13" x14ac:dyDescent="0.25">
      <c r="A74" s="36">
        <f>'Incident Details WB'!C75</f>
        <v>41669</v>
      </c>
      <c r="B74" s="32">
        <f>'Incident Details WB'!X75</f>
        <v>1</v>
      </c>
      <c r="C74" s="25">
        <f>'Incident Details WB'!L75</f>
        <v>0.71666666666666667</v>
      </c>
      <c r="D74" s="25">
        <f>'Incident Details WB'!M75</f>
        <v>0.73402777777777783</v>
      </c>
      <c r="E74" s="55">
        <f>'Incident Details WB'!N75</f>
        <v>25</v>
      </c>
      <c r="F74" s="31">
        <f>'Incident Details WB'!O75</f>
        <v>40.9</v>
      </c>
      <c r="G74">
        <f t="shared" si="4"/>
        <v>25</v>
      </c>
      <c r="H74" t="str">
        <f t="shared" si="5"/>
        <v>15-45</v>
      </c>
      <c r="I74">
        <f>IF(F74&lt;=parameters!$B$6,IF(F74&gt;=parameters!$B$5,1,0),0)</f>
        <v>0</v>
      </c>
      <c r="J74">
        <f>IF(C74&lt;parameters!$B$2,IF(D74&gt;parameters!$B$1,1,0),0)</f>
        <v>0</v>
      </c>
      <c r="K74">
        <f>IF(C74&lt;parameters!$B$4,IF(D74&gt;parameters!$B$3,1,0),0)</f>
        <v>1</v>
      </c>
      <c r="L74">
        <f t="shared" si="6"/>
        <v>0</v>
      </c>
      <c r="M74">
        <f t="shared" si="7"/>
        <v>0</v>
      </c>
    </row>
    <row r="75" spans="1:13" x14ac:dyDescent="0.25">
      <c r="A75" s="36">
        <f>'Incident Details WB'!C76</f>
        <v>41669</v>
      </c>
      <c r="B75" s="32">
        <f>'Incident Details WB'!X76</f>
        <v>1</v>
      </c>
      <c r="C75" s="25">
        <f>'Incident Details WB'!L76</f>
        <v>0.73333333333333339</v>
      </c>
      <c r="D75" s="25">
        <f>'Incident Details WB'!M76</f>
        <v>0.76250000000000007</v>
      </c>
      <c r="E75" s="55">
        <f>'Incident Details WB'!N76</f>
        <v>42</v>
      </c>
      <c r="F75" s="31">
        <f>'Incident Details WB'!O76</f>
        <v>27.4</v>
      </c>
      <c r="G75">
        <f t="shared" si="4"/>
        <v>42</v>
      </c>
      <c r="H75" t="str">
        <f t="shared" si="5"/>
        <v>15-45</v>
      </c>
      <c r="I75">
        <f>IF(F75&lt;=parameters!$B$6,IF(F75&gt;=parameters!$B$5,1,0),0)</f>
        <v>1</v>
      </c>
      <c r="J75">
        <f>IF(C75&lt;parameters!$B$2,IF(D75&gt;parameters!$B$1,1,0),0)</f>
        <v>0</v>
      </c>
      <c r="K75">
        <f>IF(C75&lt;parameters!$B$4,IF(D75&gt;parameters!$B$3,1,0),0)</f>
        <v>1</v>
      </c>
      <c r="L75">
        <f t="shared" si="6"/>
        <v>0</v>
      </c>
      <c r="M75">
        <f t="shared" si="7"/>
        <v>1</v>
      </c>
    </row>
    <row r="76" spans="1:13" x14ac:dyDescent="0.25">
      <c r="A76" s="36">
        <f>'Incident Details WB'!C77</f>
        <v>41669</v>
      </c>
      <c r="B76" s="32">
        <f>'Incident Details WB'!X77</f>
        <v>1</v>
      </c>
      <c r="C76" s="25">
        <f>'Incident Details WB'!L77</f>
        <v>0.86111111111111116</v>
      </c>
      <c r="D76" s="25">
        <f>'Incident Details WB'!M77</f>
        <v>0.97291666666666676</v>
      </c>
      <c r="E76" s="55">
        <f>'Incident Details WB'!N77</f>
        <v>161</v>
      </c>
      <c r="F76" s="31">
        <f>'Incident Details WB'!O77</f>
        <v>32.200000000000003</v>
      </c>
      <c r="G76">
        <f t="shared" si="4"/>
        <v>161</v>
      </c>
      <c r="H76" t="str">
        <f t="shared" si="5"/>
        <v>75+</v>
      </c>
      <c r="I76">
        <f>IF(F76&lt;=parameters!$B$6,IF(F76&gt;=parameters!$B$5,1,0),0)</f>
        <v>1</v>
      </c>
      <c r="J76">
        <f>IF(C76&lt;parameters!$B$2,IF(D76&gt;parameters!$B$1,1,0),0)</f>
        <v>0</v>
      </c>
      <c r="K76">
        <f>IF(C76&lt;parameters!$B$4,IF(D76&gt;parameters!$B$3,1,0),0)</f>
        <v>0</v>
      </c>
      <c r="L76">
        <f t="shared" si="6"/>
        <v>0</v>
      </c>
      <c r="M76">
        <f t="shared" si="7"/>
        <v>0</v>
      </c>
    </row>
    <row r="77" spans="1:13" x14ac:dyDescent="0.25">
      <c r="A77" s="36">
        <f>'Incident Details WB'!C78</f>
        <v>41670</v>
      </c>
      <c r="B77" s="32">
        <f>'Incident Details WB'!X78</f>
        <v>1</v>
      </c>
      <c r="C77" s="25">
        <f>'Incident Details WB'!L78</f>
        <v>0.53402777777777777</v>
      </c>
      <c r="D77" s="25">
        <f>'Incident Details WB'!M78</f>
        <v>0.55625000000000002</v>
      </c>
      <c r="E77" s="55">
        <f>'Incident Details WB'!N78</f>
        <v>32</v>
      </c>
      <c r="F77" s="31">
        <f>'Incident Details WB'!O78</f>
        <v>52.1</v>
      </c>
      <c r="G77">
        <f t="shared" si="4"/>
        <v>32</v>
      </c>
      <c r="H77" t="str">
        <f t="shared" si="5"/>
        <v>15-45</v>
      </c>
      <c r="I77">
        <f>IF(F77&lt;=parameters!$B$6,IF(F77&gt;=parameters!$B$5,1,0),0)</f>
        <v>0</v>
      </c>
      <c r="J77">
        <f>IF(C77&lt;parameters!$B$2,IF(D77&gt;parameters!$B$1,1,0),0)</f>
        <v>0</v>
      </c>
      <c r="K77">
        <f>IF(C77&lt;parameters!$B$4,IF(D77&gt;parameters!$B$3,1,0),0)</f>
        <v>0</v>
      </c>
      <c r="L77">
        <f t="shared" si="6"/>
        <v>0</v>
      </c>
      <c r="M77">
        <f t="shared" si="7"/>
        <v>0</v>
      </c>
    </row>
    <row r="78" spans="1:13" x14ac:dyDescent="0.25">
      <c r="A78" s="36">
        <f>'Incident Details WB'!C79</f>
        <v>41672</v>
      </c>
      <c r="B78" s="32">
        <f>'Incident Details WB'!X79</f>
        <v>2</v>
      </c>
      <c r="C78" s="25">
        <f>'Incident Details WB'!L79</f>
        <v>0.9458333333333333</v>
      </c>
      <c r="D78" s="25">
        <f>'Incident Details WB'!M79</f>
        <v>0.96180555555555558</v>
      </c>
      <c r="E78" s="55">
        <f>'Incident Details WB'!N79</f>
        <v>23</v>
      </c>
      <c r="F78" s="31">
        <f>'Incident Details WB'!O79</f>
        <v>28.5</v>
      </c>
      <c r="G78">
        <f t="shared" si="4"/>
        <v>46</v>
      </c>
      <c r="H78" t="str">
        <f t="shared" si="5"/>
        <v>15-45</v>
      </c>
      <c r="I78">
        <f>IF(F78&lt;=parameters!$B$6,IF(F78&gt;=parameters!$B$5,1,0),0)</f>
        <v>1</v>
      </c>
      <c r="J78">
        <f>IF(C78&lt;parameters!$B$2,IF(D78&gt;parameters!$B$1,1,0),0)</f>
        <v>0</v>
      </c>
      <c r="K78">
        <f>IF(C78&lt;parameters!$B$4,IF(D78&gt;parameters!$B$3,1,0),0)</f>
        <v>0</v>
      </c>
      <c r="L78">
        <f t="shared" si="6"/>
        <v>0</v>
      </c>
      <c r="M78">
        <f t="shared" si="7"/>
        <v>0</v>
      </c>
    </row>
    <row r="79" spans="1:13" x14ac:dyDescent="0.25">
      <c r="A79" s="36">
        <f>'Incident Details WB'!C80</f>
        <v>41673</v>
      </c>
      <c r="B79" s="32">
        <f>'Incident Details WB'!X80</f>
        <v>1</v>
      </c>
      <c r="C79" s="25">
        <f>'Incident Details WB'!L80</f>
        <v>0.28333333333333333</v>
      </c>
      <c r="D79" s="25">
        <f>'Incident Details WB'!M80</f>
        <v>0.30624999999999997</v>
      </c>
      <c r="E79" s="55">
        <f>'Incident Details WB'!N80</f>
        <v>33</v>
      </c>
      <c r="F79" s="31">
        <f>'Incident Details WB'!O80</f>
        <v>25.7</v>
      </c>
      <c r="G79">
        <f t="shared" si="4"/>
        <v>33</v>
      </c>
      <c r="H79" t="str">
        <f t="shared" si="5"/>
        <v>15-45</v>
      </c>
      <c r="I79">
        <f>IF(F79&lt;=parameters!$B$6,IF(F79&gt;=parameters!$B$5,1,0),0)</f>
        <v>1</v>
      </c>
      <c r="J79">
        <f>IF(C79&lt;parameters!$B$2,IF(D79&gt;parameters!$B$1,1,0),0)</f>
        <v>1</v>
      </c>
      <c r="K79">
        <f>IF(C79&lt;parameters!$B$4,IF(D79&gt;parameters!$B$3,1,0),0)</f>
        <v>0</v>
      </c>
      <c r="L79">
        <f t="shared" si="6"/>
        <v>1</v>
      </c>
      <c r="M79">
        <f t="shared" si="7"/>
        <v>0</v>
      </c>
    </row>
    <row r="80" spans="1:13" x14ac:dyDescent="0.25">
      <c r="A80" s="36">
        <f>'Incident Details WB'!C81</f>
        <v>41673</v>
      </c>
      <c r="B80" s="32">
        <f>'Incident Details WB'!X81</f>
        <v>1</v>
      </c>
      <c r="C80" s="25">
        <f>'Incident Details WB'!L81</f>
        <v>0.50972222222222219</v>
      </c>
      <c r="D80" s="25">
        <f>'Incident Details WB'!M81</f>
        <v>0.5444444444444444</v>
      </c>
      <c r="E80" s="55">
        <f>'Incident Details WB'!N81</f>
        <v>50</v>
      </c>
      <c r="F80" s="31">
        <f>'Incident Details WB'!O81</f>
        <v>39.9</v>
      </c>
      <c r="G80">
        <f t="shared" si="4"/>
        <v>50</v>
      </c>
      <c r="H80" t="str">
        <f t="shared" si="5"/>
        <v>45-75</v>
      </c>
      <c r="I80">
        <f>IF(F80&lt;=parameters!$B$6,IF(F80&gt;=parameters!$B$5,1,0),0)</f>
        <v>0</v>
      </c>
      <c r="J80">
        <f>IF(C80&lt;parameters!$B$2,IF(D80&gt;parameters!$B$1,1,0),0)</f>
        <v>0</v>
      </c>
      <c r="K80">
        <f>IF(C80&lt;parameters!$B$4,IF(D80&gt;parameters!$B$3,1,0),0)</f>
        <v>0</v>
      </c>
      <c r="L80">
        <f t="shared" si="6"/>
        <v>0</v>
      </c>
      <c r="M80">
        <f t="shared" si="7"/>
        <v>0</v>
      </c>
    </row>
    <row r="81" spans="1:13" x14ac:dyDescent="0.25">
      <c r="A81" s="36">
        <f>'Incident Details WB'!C82</f>
        <v>41674</v>
      </c>
      <c r="B81" s="32">
        <f>'Incident Details WB'!X82</f>
        <v>1</v>
      </c>
      <c r="C81" s="25">
        <f>'Incident Details WB'!L82</f>
        <v>0.25208333333333333</v>
      </c>
      <c r="D81" s="25">
        <f>'Incident Details WB'!M82</f>
        <v>0.28055555555555556</v>
      </c>
      <c r="E81" s="55">
        <f>'Incident Details WB'!N82</f>
        <v>41</v>
      </c>
      <c r="F81" s="31">
        <f>'Incident Details WB'!O82</f>
        <v>43.5</v>
      </c>
      <c r="G81">
        <f t="shared" si="4"/>
        <v>41</v>
      </c>
      <c r="H81" t="str">
        <f t="shared" si="5"/>
        <v>15-45</v>
      </c>
      <c r="I81">
        <f>IF(F81&lt;=parameters!$B$6,IF(F81&gt;=parameters!$B$5,1,0),0)</f>
        <v>0</v>
      </c>
      <c r="J81">
        <f>IF(C81&lt;parameters!$B$2,IF(D81&gt;parameters!$B$1,1,0),0)</f>
        <v>1</v>
      </c>
      <c r="K81">
        <f>IF(C81&lt;parameters!$B$4,IF(D81&gt;parameters!$B$3,1,0),0)</f>
        <v>0</v>
      </c>
      <c r="L81">
        <f t="shared" si="6"/>
        <v>0</v>
      </c>
      <c r="M81">
        <f t="shared" si="7"/>
        <v>0</v>
      </c>
    </row>
    <row r="82" spans="1:13" x14ac:dyDescent="0.25">
      <c r="A82" s="36">
        <f>'Incident Details WB'!C83</f>
        <v>41675</v>
      </c>
      <c r="B82" s="32">
        <f>'Incident Details WB'!X83</f>
        <v>1</v>
      </c>
      <c r="C82" s="25">
        <f>'Incident Details WB'!L83</f>
        <v>0.73888888888888893</v>
      </c>
      <c r="D82" s="25">
        <f>'Incident Details WB'!M83</f>
        <v>0.7680555555555556</v>
      </c>
      <c r="E82" s="55">
        <f>'Incident Details WB'!N83</f>
        <v>42</v>
      </c>
      <c r="F82" s="31">
        <f>'Incident Details WB'!O83</f>
        <v>35.200000000000003</v>
      </c>
      <c r="G82">
        <f t="shared" si="4"/>
        <v>42</v>
      </c>
      <c r="H82" t="str">
        <f t="shared" si="5"/>
        <v>15-45</v>
      </c>
      <c r="I82">
        <f>IF(F82&lt;=parameters!$B$6,IF(F82&gt;=parameters!$B$5,1,0),0)</f>
        <v>1</v>
      </c>
      <c r="J82">
        <f>IF(C82&lt;parameters!$B$2,IF(D82&gt;parameters!$B$1,1,0),0)</f>
        <v>0</v>
      </c>
      <c r="K82">
        <f>IF(C82&lt;parameters!$B$4,IF(D82&gt;parameters!$B$3,1,0),0)</f>
        <v>1</v>
      </c>
      <c r="L82">
        <f t="shared" si="6"/>
        <v>0</v>
      </c>
      <c r="M82">
        <f t="shared" si="7"/>
        <v>1</v>
      </c>
    </row>
    <row r="83" spans="1:13" x14ac:dyDescent="0.25">
      <c r="A83" s="36">
        <f>'Incident Details WB'!C84</f>
        <v>41675</v>
      </c>
      <c r="B83" s="32">
        <f>'Incident Details WB'!X84</f>
        <v>2</v>
      </c>
      <c r="C83" s="25">
        <f>'Incident Details WB'!L84</f>
        <v>0.32291666666666669</v>
      </c>
      <c r="D83" s="25">
        <f>'Incident Details WB'!M84</f>
        <v>0.35902777777777778</v>
      </c>
      <c r="E83" s="55">
        <f>'Incident Details WB'!N84</f>
        <v>52</v>
      </c>
      <c r="F83" s="31">
        <f>'Incident Details WB'!O84</f>
        <v>36.700000000000003</v>
      </c>
      <c r="G83">
        <f t="shared" si="4"/>
        <v>104</v>
      </c>
      <c r="H83" t="str">
        <f t="shared" si="5"/>
        <v>45-75</v>
      </c>
      <c r="I83">
        <f>IF(F83&lt;=parameters!$B$6,IF(F83&gt;=parameters!$B$5,1,0),0)</f>
        <v>0</v>
      </c>
      <c r="J83">
        <f>IF(C83&lt;parameters!$B$2,IF(D83&gt;parameters!$B$1,1,0),0)</f>
        <v>1</v>
      </c>
      <c r="K83">
        <f>IF(C83&lt;parameters!$B$4,IF(D83&gt;parameters!$B$3,1,0),0)</f>
        <v>0</v>
      </c>
      <c r="L83">
        <f t="shared" si="6"/>
        <v>0</v>
      </c>
      <c r="M83">
        <f t="shared" si="7"/>
        <v>0</v>
      </c>
    </row>
    <row r="84" spans="1:13" x14ac:dyDescent="0.25">
      <c r="A84" s="36">
        <f>'Incident Details WB'!C85</f>
        <v>41675</v>
      </c>
      <c r="B84" s="32">
        <f>'Incident Details WB'!X85</f>
        <v>1</v>
      </c>
      <c r="C84" s="25">
        <f>'Incident Details WB'!L85</f>
        <v>0.75208333333333333</v>
      </c>
      <c r="D84" s="25">
        <f>'Incident Details WB'!M85</f>
        <v>0.79166666666666663</v>
      </c>
      <c r="E84" s="55">
        <f>'Incident Details WB'!N85</f>
        <v>57</v>
      </c>
      <c r="F84" s="31">
        <f>'Incident Details WB'!O85</f>
        <v>36.9</v>
      </c>
      <c r="G84">
        <f t="shared" si="4"/>
        <v>57</v>
      </c>
      <c r="H84" t="str">
        <f t="shared" si="5"/>
        <v>45-75</v>
      </c>
      <c r="I84">
        <f>IF(F84&lt;=parameters!$B$6,IF(F84&gt;=parameters!$B$5,1,0),0)</f>
        <v>0</v>
      </c>
      <c r="J84">
        <f>IF(C84&lt;parameters!$B$2,IF(D84&gt;parameters!$B$1,1,0),0)</f>
        <v>0</v>
      </c>
      <c r="K84">
        <f>IF(C84&lt;parameters!$B$4,IF(D84&gt;parameters!$B$3,1,0),0)</f>
        <v>1</v>
      </c>
      <c r="L84">
        <f t="shared" si="6"/>
        <v>0</v>
      </c>
      <c r="M84">
        <f t="shared" si="7"/>
        <v>0</v>
      </c>
    </row>
    <row r="85" spans="1:13" x14ac:dyDescent="0.25">
      <c r="A85" s="36">
        <f>'Incident Details WB'!C86</f>
        <v>41675</v>
      </c>
      <c r="B85" s="32">
        <f>'Incident Details WB'!X86</f>
        <v>1</v>
      </c>
      <c r="C85" s="25">
        <f>'Incident Details WB'!L86</f>
        <v>0.75624999999999998</v>
      </c>
      <c r="D85" s="25">
        <f>'Incident Details WB'!M86</f>
        <v>0.78263888888888888</v>
      </c>
      <c r="E85" s="55">
        <f>'Incident Details WB'!N86</f>
        <v>38</v>
      </c>
      <c r="F85" s="31">
        <f>'Incident Details WB'!O86</f>
        <v>38.1</v>
      </c>
      <c r="G85">
        <f t="shared" si="4"/>
        <v>38</v>
      </c>
      <c r="H85" t="str">
        <f t="shared" si="5"/>
        <v>15-45</v>
      </c>
      <c r="I85">
        <f>IF(F85&lt;=parameters!$B$6,IF(F85&gt;=parameters!$B$5,1,0),0)</f>
        <v>0</v>
      </c>
      <c r="J85">
        <f>IF(C85&lt;parameters!$B$2,IF(D85&gt;parameters!$B$1,1,0),0)</f>
        <v>0</v>
      </c>
      <c r="K85">
        <f>IF(C85&lt;parameters!$B$4,IF(D85&gt;parameters!$B$3,1,0),0)</f>
        <v>1</v>
      </c>
      <c r="L85">
        <f t="shared" si="6"/>
        <v>0</v>
      </c>
      <c r="M85">
        <f t="shared" si="7"/>
        <v>0</v>
      </c>
    </row>
    <row r="86" spans="1:13" x14ac:dyDescent="0.25">
      <c r="A86" s="36">
        <f>'Incident Details WB'!C87</f>
        <v>41675</v>
      </c>
      <c r="B86" s="32">
        <f>'Incident Details WB'!X87</f>
        <v>1</v>
      </c>
      <c r="C86" s="25">
        <f>'Incident Details WB'!L87</f>
        <v>0.8340277777777777</v>
      </c>
      <c r="D86" s="25">
        <f>'Incident Details WB'!M87</f>
        <v>0.85277777777777775</v>
      </c>
      <c r="E86" s="55">
        <f>'Incident Details WB'!N87</f>
        <v>27</v>
      </c>
      <c r="F86" s="31">
        <f>'Incident Details WB'!O87</f>
        <v>29.3</v>
      </c>
      <c r="G86">
        <f t="shared" si="4"/>
        <v>27</v>
      </c>
      <c r="H86" t="str">
        <f t="shared" si="5"/>
        <v>15-45</v>
      </c>
      <c r="I86">
        <f>IF(F86&lt;=parameters!$B$6,IF(F86&gt;=parameters!$B$5,1,0),0)</f>
        <v>1</v>
      </c>
      <c r="J86">
        <f>IF(C86&lt;parameters!$B$2,IF(D86&gt;parameters!$B$1,1,0),0)</f>
        <v>0</v>
      </c>
      <c r="K86">
        <f>IF(C86&lt;parameters!$B$4,IF(D86&gt;parameters!$B$3,1,0),0)</f>
        <v>0</v>
      </c>
      <c r="L86">
        <f t="shared" si="6"/>
        <v>0</v>
      </c>
      <c r="M86">
        <f t="shared" si="7"/>
        <v>0</v>
      </c>
    </row>
    <row r="87" spans="1:13" x14ac:dyDescent="0.25">
      <c r="A87" s="36">
        <f>'Incident Details WB'!C88</f>
        <v>41675</v>
      </c>
      <c r="B87" s="32">
        <f>'Incident Details WB'!X88</f>
        <v>0</v>
      </c>
      <c r="C87" s="25">
        <f>'Incident Details WB'!L88</f>
        <v>0.99305555555555547</v>
      </c>
      <c r="D87" s="25">
        <f>'Incident Details WB'!M88</f>
        <v>1.004861111111111</v>
      </c>
      <c r="E87" s="55">
        <f>'Incident Details WB'!N88</f>
        <v>17</v>
      </c>
      <c r="F87" s="31">
        <f>'Incident Details WB'!O88</f>
        <v>18.2</v>
      </c>
      <c r="G87">
        <f t="shared" si="4"/>
        <v>0</v>
      </c>
      <c r="H87" t="str">
        <f t="shared" si="5"/>
        <v>15-45</v>
      </c>
      <c r="I87">
        <f>IF(F87&lt;=parameters!$B$6,IF(F87&gt;=parameters!$B$5,1,0),0)</f>
        <v>0</v>
      </c>
      <c r="J87">
        <f>IF(C87&lt;parameters!$B$2,IF(D87&gt;parameters!$B$1,1,0),0)</f>
        <v>0</v>
      </c>
      <c r="K87">
        <f>IF(C87&lt;parameters!$B$4,IF(D87&gt;parameters!$B$3,1,0),0)</f>
        <v>0</v>
      </c>
      <c r="L87">
        <f t="shared" si="6"/>
        <v>0</v>
      </c>
      <c r="M87">
        <f t="shared" si="7"/>
        <v>0</v>
      </c>
    </row>
    <row r="88" spans="1:13" x14ac:dyDescent="0.25">
      <c r="A88" s="36">
        <f>'Incident Details WB'!C89</f>
        <v>41676</v>
      </c>
      <c r="B88" s="32">
        <f>'Incident Details WB'!X89</f>
        <v>1</v>
      </c>
      <c r="C88" s="25">
        <f>'Incident Details WB'!L89</f>
        <v>0.28611111111111115</v>
      </c>
      <c r="D88" s="25">
        <f>'Incident Details WB'!M89</f>
        <v>0.3215277777777778</v>
      </c>
      <c r="E88" s="55">
        <f>'Incident Details WB'!N89</f>
        <v>51</v>
      </c>
      <c r="F88" s="31">
        <f>'Incident Details WB'!O89</f>
        <v>32.9</v>
      </c>
      <c r="G88">
        <f t="shared" si="4"/>
        <v>51</v>
      </c>
      <c r="H88" t="str">
        <f t="shared" si="5"/>
        <v>45-75</v>
      </c>
      <c r="I88">
        <f>IF(F88&lt;=parameters!$B$6,IF(F88&gt;=parameters!$B$5,1,0),0)</f>
        <v>1</v>
      </c>
      <c r="J88">
        <f>IF(C88&lt;parameters!$B$2,IF(D88&gt;parameters!$B$1,1,0),0)</f>
        <v>1</v>
      </c>
      <c r="K88">
        <f>IF(C88&lt;parameters!$B$4,IF(D88&gt;parameters!$B$3,1,0),0)</f>
        <v>0</v>
      </c>
      <c r="L88">
        <f t="shared" si="6"/>
        <v>1</v>
      </c>
      <c r="M88">
        <f t="shared" si="7"/>
        <v>0</v>
      </c>
    </row>
    <row r="89" spans="1:13" x14ac:dyDescent="0.25">
      <c r="A89" s="36">
        <f>'Incident Details WB'!C90</f>
        <v>41676</v>
      </c>
      <c r="B89" s="32">
        <f>'Incident Details WB'!X90</f>
        <v>0</v>
      </c>
      <c r="C89" s="25">
        <f>'Incident Details WB'!L90</f>
        <v>0.37361111111111112</v>
      </c>
      <c r="D89" s="25">
        <f>'Incident Details WB'!M90</f>
        <v>0.40694444444444444</v>
      </c>
      <c r="E89" s="55">
        <f>'Incident Details WB'!N90</f>
        <v>48</v>
      </c>
      <c r="F89" s="31">
        <f>'Incident Details WB'!O90</f>
        <v>24.6</v>
      </c>
      <c r="G89">
        <f t="shared" si="4"/>
        <v>0</v>
      </c>
      <c r="H89" t="str">
        <f t="shared" si="5"/>
        <v>45-75</v>
      </c>
      <c r="I89">
        <f>IF(F89&lt;=parameters!$B$6,IF(F89&gt;=parameters!$B$5,1,0),0)</f>
        <v>0</v>
      </c>
      <c r="J89">
        <f>IF(C89&lt;parameters!$B$2,IF(D89&gt;parameters!$B$1,1,0),0)</f>
        <v>1</v>
      </c>
      <c r="K89">
        <f>IF(C89&lt;parameters!$B$4,IF(D89&gt;parameters!$B$3,1,0),0)</f>
        <v>0</v>
      </c>
      <c r="L89">
        <f t="shared" si="6"/>
        <v>0</v>
      </c>
      <c r="M89">
        <f t="shared" si="7"/>
        <v>0</v>
      </c>
    </row>
    <row r="90" spans="1:13" x14ac:dyDescent="0.25">
      <c r="A90" s="36">
        <f>'Incident Details WB'!C91</f>
        <v>41676</v>
      </c>
      <c r="B90" s="32">
        <f>'Incident Details WB'!X91</f>
        <v>0</v>
      </c>
      <c r="C90" s="25">
        <f>'Incident Details WB'!L91</f>
        <v>0.62777777777777777</v>
      </c>
      <c r="D90" s="25">
        <f>'Incident Details WB'!M91</f>
        <v>0.65208333333333335</v>
      </c>
      <c r="E90" s="55">
        <f>'Incident Details WB'!N91</f>
        <v>35</v>
      </c>
      <c r="F90" s="31">
        <f>'Incident Details WB'!O91</f>
        <v>29.5</v>
      </c>
      <c r="G90">
        <f t="shared" si="4"/>
        <v>0</v>
      </c>
      <c r="H90" t="str">
        <f t="shared" si="5"/>
        <v>15-45</v>
      </c>
      <c r="I90">
        <f>IF(F90&lt;=parameters!$B$6,IF(F90&gt;=parameters!$B$5,1,0),0)</f>
        <v>1</v>
      </c>
      <c r="J90">
        <f>IF(C90&lt;parameters!$B$2,IF(D90&gt;parameters!$B$1,1,0),0)</f>
        <v>0</v>
      </c>
      <c r="K90">
        <f>IF(C90&lt;parameters!$B$4,IF(D90&gt;parameters!$B$3,1,0),0)</f>
        <v>1</v>
      </c>
      <c r="L90">
        <f t="shared" si="6"/>
        <v>0</v>
      </c>
      <c r="M90">
        <f t="shared" si="7"/>
        <v>1</v>
      </c>
    </row>
    <row r="91" spans="1:13" x14ac:dyDescent="0.25">
      <c r="A91" s="36">
        <f>'Incident Details WB'!C92</f>
        <v>41676</v>
      </c>
      <c r="B91" s="32">
        <f>'Incident Details WB'!X92</f>
        <v>1</v>
      </c>
      <c r="C91" s="25">
        <f>'Incident Details WB'!L92</f>
        <v>0.66388888888888886</v>
      </c>
      <c r="D91" s="25">
        <f>'Incident Details WB'!M92</f>
        <v>0.6958333333333333</v>
      </c>
      <c r="E91" s="55">
        <f>'Incident Details WB'!N92</f>
        <v>46</v>
      </c>
      <c r="F91" s="31">
        <f>'Incident Details WB'!O92</f>
        <v>9.4</v>
      </c>
      <c r="G91">
        <f t="shared" si="4"/>
        <v>46</v>
      </c>
      <c r="H91" t="str">
        <f t="shared" si="5"/>
        <v>45-75</v>
      </c>
      <c r="I91">
        <f>IF(F91&lt;=parameters!$B$6,IF(F91&gt;=parameters!$B$5,1,0),0)</f>
        <v>0</v>
      </c>
      <c r="J91">
        <f>IF(C91&lt;parameters!$B$2,IF(D91&gt;parameters!$B$1,1,0),0)</f>
        <v>0</v>
      </c>
      <c r="K91">
        <f>IF(C91&lt;parameters!$B$4,IF(D91&gt;parameters!$B$3,1,0),0)</f>
        <v>1</v>
      </c>
      <c r="L91">
        <f t="shared" si="6"/>
        <v>0</v>
      </c>
      <c r="M91">
        <f t="shared" si="7"/>
        <v>0</v>
      </c>
    </row>
    <row r="92" spans="1:13" x14ac:dyDescent="0.25">
      <c r="A92" s="36">
        <f>'Incident Details WB'!C93</f>
        <v>41677</v>
      </c>
      <c r="B92" s="32">
        <f>'Incident Details WB'!X93</f>
        <v>1</v>
      </c>
      <c r="C92" s="25">
        <f>'Incident Details WB'!L93</f>
        <v>0.73611111111111116</v>
      </c>
      <c r="D92" s="25">
        <f>'Incident Details WB'!M93</f>
        <v>0.78333333333333344</v>
      </c>
      <c r="E92" s="55">
        <f>'Incident Details WB'!N93</f>
        <v>68</v>
      </c>
      <c r="F92" s="31">
        <f>'Incident Details WB'!O93</f>
        <v>39.9</v>
      </c>
      <c r="G92">
        <f t="shared" si="4"/>
        <v>68</v>
      </c>
      <c r="H92" t="str">
        <f t="shared" si="5"/>
        <v>45-75</v>
      </c>
      <c r="I92">
        <f>IF(F92&lt;=parameters!$B$6,IF(F92&gt;=parameters!$B$5,1,0),0)</f>
        <v>0</v>
      </c>
      <c r="J92">
        <f>IF(C92&lt;parameters!$B$2,IF(D92&gt;parameters!$B$1,1,0),0)</f>
        <v>0</v>
      </c>
      <c r="K92">
        <f>IF(C92&lt;parameters!$B$4,IF(D92&gt;parameters!$B$3,1,0),0)</f>
        <v>1</v>
      </c>
      <c r="L92">
        <f t="shared" si="6"/>
        <v>0</v>
      </c>
      <c r="M92">
        <f t="shared" si="7"/>
        <v>0</v>
      </c>
    </row>
    <row r="93" spans="1:13" x14ac:dyDescent="0.25">
      <c r="A93" s="36">
        <f>'Incident Details WB'!C94</f>
        <v>41677</v>
      </c>
      <c r="B93" s="32">
        <f>'Incident Details WB'!X94</f>
        <v>1</v>
      </c>
      <c r="C93" s="25">
        <f>'Incident Details WB'!L94</f>
        <v>0.76597222222222217</v>
      </c>
      <c r="D93" s="25">
        <f>'Incident Details WB'!M94</f>
        <v>0.82777777777777772</v>
      </c>
      <c r="E93" s="55">
        <f>'Incident Details WB'!N94</f>
        <v>89</v>
      </c>
      <c r="F93" s="31">
        <f>'Incident Details WB'!O94</f>
        <v>41.9</v>
      </c>
      <c r="G93">
        <f t="shared" si="4"/>
        <v>89</v>
      </c>
      <c r="H93" t="str">
        <f t="shared" si="5"/>
        <v>75+</v>
      </c>
      <c r="I93">
        <f>IF(F93&lt;=parameters!$B$6,IF(F93&gt;=parameters!$B$5,1,0),0)</f>
        <v>0</v>
      </c>
      <c r="J93">
        <f>IF(C93&lt;parameters!$B$2,IF(D93&gt;parameters!$B$1,1,0),0)</f>
        <v>0</v>
      </c>
      <c r="K93">
        <f>IF(C93&lt;parameters!$B$4,IF(D93&gt;parameters!$B$3,1,0),0)</f>
        <v>1</v>
      </c>
      <c r="L93">
        <f t="shared" si="6"/>
        <v>0</v>
      </c>
      <c r="M93">
        <f t="shared" si="7"/>
        <v>0</v>
      </c>
    </row>
    <row r="94" spans="1:13" x14ac:dyDescent="0.25">
      <c r="A94" s="36">
        <f>'Incident Details WB'!C95</f>
        <v>41677</v>
      </c>
      <c r="B94" s="32">
        <f>'Incident Details WB'!X95</f>
        <v>1</v>
      </c>
      <c r="C94" s="25">
        <f>'Incident Details WB'!L95</f>
        <v>0.33194444444444443</v>
      </c>
      <c r="D94" s="25">
        <f>'Incident Details WB'!M95</f>
        <v>0.35069444444444442</v>
      </c>
      <c r="E94" s="55">
        <f>'Incident Details WB'!N95</f>
        <v>27</v>
      </c>
      <c r="F94" s="31">
        <f>'Incident Details WB'!O95</f>
        <v>34.200000000000003</v>
      </c>
      <c r="G94">
        <f t="shared" si="4"/>
        <v>27</v>
      </c>
      <c r="H94" t="str">
        <f t="shared" si="5"/>
        <v>15-45</v>
      </c>
      <c r="I94">
        <f>IF(F94&lt;=parameters!$B$6,IF(F94&gt;=parameters!$B$5,1,0),0)</f>
        <v>1</v>
      </c>
      <c r="J94">
        <f>IF(C94&lt;parameters!$B$2,IF(D94&gt;parameters!$B$1,1,0),0)</f>
        <v>1</v>
      </c>
      <c r="K94">
        <f>IF(C94&lt;parameters!$B$4,IF(D94&gt;parameters!$B$3,1,0),0)</f>
        <v>0</v>
      </c>
      <c r="L94">
        <f t="shared" si="6"/>
        <v>1</v>
      </c>
      <c r="M94">
        <f t="shared" si="7"/>
        <v>0</v>
      </c>
    </row>
    <row r="95" spans="1:13" x14ac:dyDescent="0.25">
      <c r="A95" s="36">
        <f>'Incident Details WB'!C96</f>
        <v>41677</v>
      </c>
      <c r="B95" s="32">
        <f>'Incident Details WB'!X96</f>
        <v>3</v>
      </c>
      <c r="C95" s="25">
        <f>'Incident Details WB'!L96</f>
        <v>0.63194444444444442</v>
      </c>
      <c r="D95" s="25">
        <f>'Incident Details WB'!M96</f>
        <v>0.7006944444444444</v>
      </c>
      <c r="E95" s="55">
        <f>'Incident Details WB'!N96</f>
        <v>99</v>
      </c>
      <c r="F95" s="31">
        <f>'Incident Details WB'!O96</f>
        <v>25.7</v>
      </c>
      <c r="G95">
        <f t="shared" si="4"/>
        <v>297</v>
      </c>
      <c r="H95" t="str">
        <f t="shared" si="5"/>
        <v>75+</v>
      </c>
      <c r="I95">
        <f>IF(F95&lt;=parameters!$B$6,IF(F95&gt;=parameters!$B$5,1,0),0)</f>
        <v>1</v>
      </c>
      <c r="J95">
        <f>IF(C95&lt;parameters!$B$2,IF(D95&gt;parameters!$B$1,1,0),0)</f>
        <v>0</v>
      </c>
      <c r="K95">
        <f>IF(C95&lt;parameters!$B$4,IF(D95&gt;parameters!$B$3,1,0),0)</f>
        <v>1</v>
      </c>
      <c r="L95">
        <f t="shared" si="6"/>
        <v>0</v>
      </c>
      <c r="M95">
        <f t="shared" si="7"/>
        <v>1</v>
      </c>
    </row>
    <row r="96" spans="1:13" x14ac:dyDescent="0.25">
      <c r="A96" s="36">
        <f>'Incident Details WB'!C97</f>
        <v>41677</v>
      </c>
      <c r="B96" s="32">
        <f>'Incident Details WB'!X97</f>
        <v>1</v>
      </c>
      <c r="C96" s="25">
        <f>'Incident Details WB'!L97</f>
        <v>0.73125000000000007</v>
      </c>
      <c r="D96" s="25">
        <f>'Incident Details WB'!M97</f>
        <v>0.74583333333333335</v>
      </c>
      <c r="E96" s="55">
        <f>'Incident Details WB'!N97</f>
        <v>21</v>
      </c>
      <c r="F96" s="31">
        <f>'Incident Details WB'!O97</f>
        <v>33.200000000000003</v>
      </c>
      <c r="G96">
        <f t="shared" si="4"/>
        <v>21</v>
      </c>
      <c r="H96" t="str">
        <f t="shared" si="5"/>
        <v>15-45</v>
      </c>
      <c r="I96">
        <f>IF(F96&lt;=parameters!$B$6,IF(F96&gt;=parameters!$B$5,1,0),0)</f>
        <v>1</v>
      </c>
      <c r="J96">
        <f>IF(C96&lt;parameters!$B$2,IF(D96&gt;parameters!$B$1,1,0),0)</f>
        <v>0</v>
      </c>
      <c r="K96">
        <f>IF(C96&lt;parameters!$B$4,IF(D96&gt;parameters!$B$3,1,0),0)</f>
        <v>1</v>
      </c>
      <c r="L96">
        <f t="shared" si="6"/>
        <v>0</v>
      </c>
      <c r="M96">
        <f t="shared" si="7"/>
        <v>1</v>
      </c>
    </row>
    <row r="97" spans="1:13" x14ac:dyDescent="0.25">
      <c r="A97" s="36">
        <f>'Incident Details WB'!C98</f>
        <v>41677</v>
      </c>
      <c r="B97" s="32">
        <f>'Incident Details WB'!X98</f>
        <v>0</v>
      </c>
      <c r="C97" s="25">
        <f>'Incident Details WB'!L98</f>
        <v>0.78680555555555554</v>
      </c>
      <c r="D97" s="25">
        <f>'Incident Details WB'!M98</f>
        <v>0.85138888888888886</v>
      </c>
      <c r="E97" s="55">
        <f>'Incident Details WB'!N98</f>
        <v>93</v>
      </c>
      <c r="F97" s="31">
        <f>'Incident Details WB'!O98</f>
        <v>31.9</v>
      </c>
      <c r="G97">
        <f t="shared" si="4"/>
        <v>0</v>
      </c>
      <c r="H97" t="str">
        <f t="shared" si="5"/>
        <v>75+</v>
      </c>
      <c r="I97">
        <f>IF(F97&lt;=parameters!$B$6,IF(F97&gt;=parameters!$B$5,1,0),0)</f>
        <v>1</v>
      </c>
      <c r="J97">
        <f>IF(C97&lt;parameters!$B$2,IF(D97&gt;parameters!$B$1,1,0),0)</f>
        <v>0</v>
      </c>
      <c r="K97">
        <f>IF(C97&lt;parameters!$B$4,IF(D97&gt;parameters!$B$3,1,0),0)</f>
        <v>1</v>
      </c>
      <c r="L97">
        <f t="shared" si="6"/>
        <v>0</v>
      </c>
      <c r="M97">
        <f t="shared" si="7"/>
        <v>1</v>
      </c>
    </row>
    <row r="98" spans="1:13" x14ac:dyDescent="0.25">
      <c r="A98" s="36">
        <f>'Incident Details WB'!C99</f>
        <v>41677</v>
      </c>
      <c r="B98" s="32">
        <f>'Incident Details WB'!X99</f>
        <v>1</v>
      </c>
      <c r="C98" s="25">
        <f>'Incident Details WB'!L99</f>
        <v>0.79583333333333339</v>
      </c>
      <c r="D98" s="25">
        <f>'Incident Details WB'!M99</f>
        <v>0.80833333333333335</v>
      </c>
      <c r="E98" s="55">
        <f>'Incident Details WB'!N99</f>
        <v>18</v>
      </c>
      <c r="F98" s="31">
        <f>'Incident Details WB'!O99</f>
        <v>26.3</v>
      </c>
      <c r="G98">
        <f t="shared" si="4"/>
        <v>18</v>
      </c>
      <c r="H98" t="str">
        <f t="shared" si="5"/>
        <v>15-45</v>
      </c>
      <c r="I98">
        <f>IF(F98&lt;=parameters!$B$6,IF(F98&gt;=parameters!$B$5,1,0),0)</f>
        <v>1</v>
      </c>
      <c r="J98">
        <f>IF(C98&lt;parameters!$B$2,IF(D98&gt;parameters!$B$1,1,0),0)</f>
        <v>0</v>
      </c>
      <c r="K98">
        <f>IF(C98&lt;parameters!$B$4,IF(D98&gt;parameters!$B$3,1,0),0)</f>
        <v>1</v>
      </c>
      <c r="L98">
        <f t="shared" si="6"/>
        <v>0</v>
      </c>
      <c r="M98">
        <f t="shared" si="7"/>
        <v>1</v>
      </c>
    </row>
    <row r="99" spans="1:13" x14ac:dyDescent="0.25">
      <c r="A99" s="36">
        <f>'Incident Details WB'!C100</f>
        <v>41678</v>
      </c>
      <c r="B99" s="32">
        <f>'Incident Details WB'!X100</f>
        <v>2</v>
      </c>
      <c r="C99" s="25">
        <f>'Incident Details WB'!L100</f>
        <v>0.45624999999999999</v>
      </c>
      <c r="D99" s="25">
        <f>'Incident Details WB'!M100</f>
        <v>0.49861111111111112</v>
      </c>
      <c r="E99" s="55">
        <f>'Incident Details WB'!N100</f>
        <v>61</v>
      </c>
      <c r="F99" s="31">
        <f>'Incident Details WB'!O100</f>
        <v>33.299999999999997</v>
      </c>
      <c r="G99">
        <f t="shared" si="4"/>
        <v>122</v>
      </c>
      <c r="H99" t="str">
        <f t="shared" si="5"/>
        <v>45-75</v>
      </c>
      <c r="I99">
        <f>IF(F99&lt;=parameters!$B$6,IF(F99&gt;=parameters!$B$5,1,0),0)</f>
        <v>1</v>
      </c>
      <c r="J99">
        <f>IF(C99&lt;parameters!$B$2,IF(D99&gt;parameters!$B$1,1,0),0)</f>
        <v>0</v>
      </c>
      <c r="K99">
        <f>IF(C99&lt;parameters!$B$4,IF(D99&gt;parameters!$B$3,1,0),0)</f>
        <v>0</v>
      </c>
      <c r="L99">
        <f t="shared" si="6"/>
        <v>0</v>
      </c>
      <c r="M99">
        <f t="shared" si="7"/>
        <v>0</v>
      </c>
    </row>
    <row r="100" spans="1:13" x14ac:dyDescent="0.25">
      <c r="A100" s="36">
        <f>'Incident Details WB'!C101</f>
        <v>41678</v>
      </c>
      <c r="B100" s="32">
        <f>'Incident Details WB'!X101</f>
        <v>1</v>
      </c>
      <c r="C100" s="25">
        <f>'Incident Details WB'!L101</f>
        <v>0.7319444444444444</v>
      </c>
      <c r="D100" s="25">
        <f>'Incident Details WB'!M101</f>
        <v>0.76874999999999993</v>
      </c>
      <c r="E100" s="55">
        <f>'Incident Details WB'!N101</f>
        <v>53</v>
      </c>
      <c r="F100" s="31">
        <f>'Incident Details WB'!O101</f>
        <v>8.1</v>
      </c>
      <c r="G100">
        <f t="shared" si="4"/>
        <v>53</v>
      </c>
      <c r="H100" t="str">
        <f t="shared" si="5"/>
        <v>45-75</v>
      </c>
      <c r="I100">
        <f>IF(F100&lt;=parameters!$B$6,IF(F100&gt;=parameters!$B$5,1,0),0)</f>
        <v>0</v>
      </c>
      <c r="J100">
        <f>IF(C100&lt;parameters!$B$2,IF(D100&gt;parameters!$B$1,1,0),0)</f>
        <v>0</v>
      </c>
      <c r="K100">
        <f>IF(C100&lt;parameters!$B$4,IF(D100&gt;parameters!$B$3,1,0),0)</f>
        <v>1</v>
      </c>
      <c r="L100">
        <f t="shared" si="6"/>
        <v>0</v>
      </c>
      <c r="M100">
        <f t="shared" si="7"/>
        <v>0</v>
      </c>
    </row>
    <row r="101" spans="1:13" x14ac:dyDescent="0.25">
      <c r="A101" s="36">
        <f>'Incident Details WB'!C102</f>
        <v>41680</v>
      </c>
      <c r="B101" s="32">
        <f>'Incident Details WB'!X102</f>
        <v>2</v>
      </c>
      <c r="C101" s="25">
        <f>'Incident Details WB'!L102</f>
        <v>0.21458333333333335</v>
      </c>
      <c r="D101" s="25">
        <f>'Incident Details WB'!M102</f>
        <v>0.29861111111111116</v>
      </c>
      <c r="E101" s="55">
        <f>'Incident Details WB'!N102</f>
        <v>121</v>
      </c>
      <c r="F101" s="31">
        <f>'Incident Details WB'!O102</f>
        <v>4.9000000000000004</v>
      </c>
      <c r="G101">
        <f t="shared" si="4"/>
        <v>242</v>
      </c>
      <c r="H101" t="str">
        <f t="shared" si="5"/>
        <v>75+</v>
      </c>
      <c r="I101">
        <f>IF(F101&lt;=parameters!$B$6,IF(F101&gt;=parameters!$B$5,1,0),0)</f>
        <v>0</v>
      </c>
      <c r="J101">
        <f>IF(C101&lt;parameters!$B$2,IF(D101&gt;parameters!$B$1,1,0),0)</f>
        <v>1</v>
      </c>
      <c r="K101">
        <f>IF(C101&lt;parameters!$B$4,IF(D101&gt;parameters!$B$3,1,0),0)</f>
        <v>0</v>
      </c>
      <c r="L101">
        <f t="shared" si="6"/>
        <v>0</v>
      </c>
      <c r="M101">
        <f t="shared" si="7"/>
        <v>0</v>
      </c>
    </row>
    <row r="102" spans="1:13" x14ac:dyDescent="0.25">
      <c r="A102" s="36">
        <f>'Incident Details WB'!C103</f>
        <v>41680</v>
      </c>
      <c r="B102" s="32">
        <f>'Incident Details WB'!X103</f>
        <v>1</v>
      </c>
      <c r="C102" s="25">
        <f>'Incident Details WB'!L103</f>
        <v>0.34027777777777773</v>
      </c>
      <c r="D102" s="25">
        <f>'Incident Details WB'!M103</f>
        <v>0.35902777777777772</v>
      </c>
      <c r="E102" s="55">
        <f>'Incident Details WB'!N103</f>
        <v>27</v>
      </c>
      <c r="F102" s="31">
        <f>'Incident Details WB'!O103</f>
        <v>34.6</v>
      </c>
      <c r="G102">
        <f t="shared" si="4"/>
        <v>27</v>
      </c>
      <c r="H102" t="str">
        <f t="shared" si="5"/>
        <v>15-45</v>
      </c>
      <c r="I102">
        <f>IF(F102&lt;=parameters!$B$6,IF(F102&gt;=parameters!$B$5,1,0),0)</f>
        <v>1</v>
      </c>
      <c r="J102">
        <f>IF(C102&lt;parameters!$B$2,IF(D102&gt;parameters!$B$1,1,0),0)</f>
        <v>1</v>
      </c>
      <c r="K102">
        <f>IF(C102&lt;parameters!$B$4,IF(D102&gt;parameters!$B$3,1,0),0)</f>
        <v>0</v>
      </c>
      <c r="L102">
        <f t="shared" si="6"/>
        <v>1</v>
      </c>
      <c r="M102">
        <f t="shared" si="7"/>
        <v>0</v>
      </c>
    </row>
    <row r="103" spans="1:13" x14ac:dyDescent="0.25">
      <c r="A103" s="36">
        <f>'Incident Details WB'!C104</f>
        <v>41680</v>
      </c>
      <c r="B103" s="32">
        <f>'Incident Details WB'!X104</f>
        <v>1</v>
      </c>
      <c r="C103" s="25">
        <f>'Incident Details WB'!L104</f>
        <v>0.73611111111111116</v>
      </c>
      <c r="D103" s="25">
        <f>'Incident Details WB'!M104</f>
        <v>0.77013888888888893</v>
      </c>
      <c r="E103" s="55">
        <f>'Incident Details WB'!N104</f>
        <v>49</v>
      </c>
      <c r="F103" s="31">
        <f>'Incident Details WB'!O104</f>
        <v>26.3</v>
      </c>
      <c r="G103">
        <f t="shared" si="4"/>
        <v>49</v>
      </c>
      <c r="H103" t="str">
        <f t="shared" si="5"/>
        <v>45-75</v>
      </c>
      <c r="I103">
        <f>IF(F103&lt;=parameters!$B$6,IF(F103&gt;=parameters!$B$5,1,0),0)</f>
        <v>1</v>
      </c>
      <c r="J103">
        <f>IF(C103&lt;parameters!$B$2,IF(D103&gt;parameters!$B$1,1,0),0)</f>
        <v>0</v>
      </c>
      <c r="K103">
        <f>IF(C103&lt;parameters!$B$4,IF(D103&gt;parameters!$B$3,1,0),0)</f>
        <v>1</v>
      </c>
      <c r="L103">
        <f t="shared" si="6"/>
        <v>0</v>
      </c>
      <c r="M103">
        <f t="shared" si="7"/>
        <v>1</v>
      </c>
    </row>
    <row r="104" spans="1:13" x14ac:dyDescent="0.25">
      <c r="A104" s="36">
        <f>'Incident Details WB'!C105</f>
        <v>41681</v>
      </c>
      <c r="B104" s="32">
        <f>'Incident Details WB'!X105</f>
        <v>0</v>
      </c>
      <c r="C104" s="25">
        <f>'Incident Details WB'!L105</f>
        <v>0.2722222222222222</v>
      </c>
      <c r="D104" s="25">
        <f>'Incident Details WB'!M105</f>
        <v>0.29930555555555555</v>
      </c>
      <c r="E104" s="55">
        <f>'Incident Details WB'!N105</f>
        <v>39</v>
      </c>
      <c r="F104" s="31">
        <f>'Incident Details WB'!O105</f>
        <v>39.5</v>
      </c>
      <c r="G104">
        <f t="shared" si="4"/>
        <v>0</v>
      </c>
      <c r="H104" t="str">
        <f t="shared" si="5"/>
        <v>15-45</v>
      </c>
      <c r="I104">
        <f>IF(F104&lt;=parameters!$B$6,IF(F104&gt;=parameters!$B$5,1,0),0)</f>
        <v>0</v>
      </c>
      <c r="J104">
        <f>IF(C104&lt;parameters!$B$2,IF(D104&gt;parameters!$B$1,1,0),0)</f>
        <v>1</v>
      </c>
      <c r="K104">
        <f>IF(C104&lt;parameters!$B$4,IF(D104&gt;parameters!$B$3,1,0),0)</f>
        <v>0</v>
      </c>
      <c r="L104">
        <f t="shared" si="6"/>
        <v>0</v>
      </c>
      <c r="M104">
        <f t="shared" si="7"/>
        <v>0</v>
      </c>
    </row>
    <row r="105" spans="1:13" x14ac:dyDescent="0.25">
      <c r="A105" s="36">
        <f>'Incident Details WB'!C106</f>
        <v>41681</v>
      </c>
      <c r="B105" s="32">
        <f>'Incident Details WB'!X106</f>
        <v>1</v>
      </c>
      <c r="C105" s="25">
        <f>'Incident Details WB'!L106</f>
        <v>0.35486111111111113</v>
      </c>
      <c r="D105" s="25">
        <f>'Incident Details WB'!M106</f>
        <v>0.38750000000000001</v>
      </c>
      <c r="E105" s="55">
        <f>'Incident Details WB'!N106</f>
        <v>47</v>
      </c>
      <c r="F105" s="31">
        <f>'Incident Details WB'!O106</f>
        <v>41.9</v>
      </c>
      <c r="G105">
        <f t="shared" si="4"/>
        <v>47</v>
      </c>
      <c r="H105" t="str">
        <f t="shared" si="5"/>
        <v>45-75</v>
      </c>
      <c r="I105">
        <f>IF(F105&lt;=parameters!$B$6,IF(F105&gt;=parameters!$B$5,1,0),0)</f>
        <v>0</v>
      </c>
      <c r="J105">
        <f>IF(C105&lt;parameters!$B$2,IF(D105&gt;parameters!$B$1,1,0),0)</f>
        <v>1</v>
      </c>
      <c r="K105">
        <f>IF(C105&lt;parameters!$B$4,IF(D105&gt;parameters!$B$3,1,0),0)</f>
        <v>0</v>
      </c>
      <c r="L105">
        <f t="shared" si="6"/>
        <v>0</v>
      </c>
      <c r="M105">
        <f t="shared" si="7"/>
        <v>0</v>
      </c>
    </row>
    <row r="106" spans="1:13" x14ac:dyDescent="0.25">
      <c r="A106" s="36">
        <f>'Incident Details WB'!C107</f>
        <v>41681</v>
      </c>
      <c r="B106" s="32">
        <f>'Incident Details WB'!X107</f>
        <v>1</v>
      </c>
      <c r="C106" s="25">
        <f>'Incident Details WB'!L107</f>
        <v>0.35625000000000001</v>
      </c>
      <c r="D106" s="25">
        <f>'Incident Details WB'!M107</f>
        <v>0.37013888888888891</v>
      </c>
      <c r="E106" s="55">
        <f>'Incident Details WB'!N107</f>
        <v>20</v>
      </c>
      <c r="F106" s="31">
        <f>'Incident Details WB'!O107</f>
        <v>43.5</v>
      </c>
      <c r="G106">
        <f t="shared" si="4"/>
        <v>20</v>
      </c>
      <c r="H106" t="str">
        <f t="shared" si="5"/>
        <v>15-45</v>
      </c>
      <c r="I106">
        <f>IF(F106&lt;=parameters!$B$6,IF(F106&gt;=parameters!$B$5,1,0),0)</f>
        <v>0</v>
      </c>
      <c r="J106">
        <f>IF(C106&lt;parameters!$B$2,IF(D106&gt;parameters!$B$1,1,0),0)</f>
        <v>1</v>
      </c>
      <c r="K106">
        <f>IF(C106&lt;parameters!$B$4,IF(D106&gt;parameters!$B$3,1,0),0)</f>
        <v>0</v>
      </c>
      <c r="L106">
        <f t="shared" si="6"/>
        <v>0</v>
      </c>
      <c r="M106">
        <f t="shared" si="7"/>
        <v>0</v>
      </c>
    </row>
    <row r="107" spans="1:13" x14ac:dyDescent="0.25">
      <c r="A107" s="36">
        <f>'Incident Details WB'!C108</f>
        <v>41681</v>
      </c>
      <c r="B107" s="32">
        <f>'Incident Details WB'!X108</f>
        <v>1</v>
      </c>
      <c r="C107" s="25">
        <f>'Incident Details WB'!L108</f>
        <v>0.41944444444444445</v>
      </c>
      <c r="D107" s="25">
        <f>'Incident Details WB'!M108</f>
        <v>0.46111111111111114</v>
      </c>
      <c r="E107" s="55">
        <f>'Incident Details WB'!N108</f>
        <v>60</v>
      </c>
      <c r="F107" s="31">
        <f>'Incident Details WB'!O108</f>
        <v>33.200000000000003</v>
      </c>
      <c r="G107">
        <f t="shared" si="4"/>
        <v>60</v>
      </c>
      <c r="H107" t="str">
        <f t="shared" si="5"/>
        <v>45-75</v>
      </c>
      <c r="I107">
        <f>IF(F107&lt;=parameters!$B$6,IF(F107&gt;=parameters!$B$5,1,0),0)</f>
        <v>1</v>
      </c>
      <c r="J107">
        <f>IF(C107&lt;parameters!$B$2,IF(D107&gt;parameters!$B$1,1,0),0)</f>
        <v>0</v>
      </c>
      <c r="K107">
        <f>IF(C107&lt;parameters!$B$4,IF(D107&gt;parameters!$B$3,1,0),0)</f>
        <v>0</v>
      </c>
      <c r="L107">
        <f t="shared" si="6"/>
        <v>0</v>
      </c>
      <c r="M107">
        <f t="shared" si="7"/>
        <v>0</v>
      </c>
    </row>
    <row r="108" spans="1:13" x14ac:dyDescent="0.25">
      <c r="A108" s="36">
        <f>'Incident Details WB'!C109</f>
        <v>41681</v>
      </c>
      <c r="B108" s="32">
        <f>'Incident Details WB'!X109</f>
        <v>1</v>
      </c>
      <c r="C108" s="25">
        <f>'Incident Details WB'!L109</f>
        <v>0.43124999999999997</v>
      </c>
      <c r="D108" s="25">
        <f>'Incident Details WB'!M109</f>
        <v>0.44930555555555551</v>
      </c>
      <c r="E108" s="55">
        <f>'Incident Details WB'!N109</f>
        <v>26</v>
      </c>
      <c r="F108" s="31">
        <f>'Incident Details WB'!O109</f>
        <v>35</v>
      </c>
      <c r="G108">
        <f t="shared" si="4"/>
        <v>26</v>
      </c>
      <c r="H108" t="str">
        <f t="shared" si="5"/>
        <v>15-45</v>
      </c>
      <c r="I108">
        <f>IF(F108&lt;=parameters!$B$6,IF(F108&gt;=parameters!$B$5,1,0),0)</f>
        <v>1</v>
      </c>
      <c r="J108">
        <f>IF(C108&lt;parameters!$B$2,IF(D108&gt;parameters!$B$1,1,0),0)</f>
        <v>0</v>
      </c>
      <c r="K108">
        <f>IF(C108&lt;parameters!$B$4,IF(D108&gt;parameters!$B$3,1,0),0)</f>
        <v>0</v>
      </c>
      <c r="L108">
        <f t="shared" si="6"/>
        <v>0</v>
      </c>
      <c r="M108">
        <f t="shared" si="7"/>
        <v>0</v>
      </c>
    </row>
    <row r="109" spans="1:13" x14ac:dyDescent="0.25">
      <c r="A109" s="36">
        <f>'Incident Details WB'!C110</f>
        <v>41681</v>
      </c>
      <c r="B109" s="32">
        <f>'Incident Details WB'!X110</f>
        <v>2</v>
      </c>
      <c r="C109" s="25">
        <f>'Incident Details WB'!L110</f>
        <v>0.83194444444444438</v>
      </c>
      <c r="D109" s="25">
        <f>'Incident Details WB'!M110</f>
        <v>0.8520833333333333</v>
      </c>
      <c r="E109" s="55">
        <f>'Incident Details WB'!N110</f>
        <v>29</v>
      </c>
      <c r="F109" s="31">
        <f>'Incident Details WB'!O110</f>
        <v>1.9</v>
      </c>
      <c r="G109">
        <f t="shared" si="4"/>
        <v>58</v>
      </c>
      <c r="H109" t="str">
        <f t="shared" si="5"/>
        <v>15-45</v>
      </c>
      <c r="I109">
        <f>IF(F109&lt;=parameters!$B$6,IF(F109&gt;=parameters!$B$5,1,0),0)</f>
        <v>0</v>
      </c>
      <c r="J109">
        <f>IF(C109&lt;parameters!$B$2,IF(D109&gt;parameters!$B$1,1,0),0)</f>
        <v>0</v>
      </c>
      <c r="K109">
        <f>IF(C109&lt;parameters!$B$4,IF(D109&gt;parameters!$B$3,1,0),0)</f>
        <v>1</v>
      </c>
      <c r="L109">
        <f t="shared" si="6"/>
        <v>0</v>
      </c>
      <c r="M109">
        <f t="shared" si="7"/>
        <v>0</v>
      </c>
    </row>
    <row r="110" spans="1:13" x14ac:dyDescent="0.25">
      <c r="A110" s="36">
        <f>'Incident Details WB'!C111</f>
        <v>41682</v>
      </c>
      <c r="B110" s="32">
        <f>'Incident Details WB'!X111</f>
        <v>0</v>
      </c>
      <c r="C110" s="25" t="str">
        <f>'Incident Details WB'!L111</f>
        <v>not found</v>
      </c>
      <c r="D110" s="25"/>
      <c r="E110" s="55"/>
      <c r="F110" s="31"/>
      <c r="G110">
        <f t="shared" si="4"/>
        <v>0</v>
      </c>
      <c r="H110" t="str">
        <f t="shared" si="5"/>
        <v>0-15</v>
      </c>
      <c r="I110">
        <f>IF(F110&lt;=parameters!$B$6,IF(F110&gt;=parameters!$B$5,1,0),0)</f>
        <v>0</v>
      </c>
      <c r="J110">
        <f>IF(C110&lt;parameters!$B$2,IF(D110&gt;parameters!$B$1,1,0),0)</f>
        <v>0</v>
      </c>
      <c r="K110">
        <f>IF(C110&lt;parameters!$B$4,IF(D110&gt;parameters!$B$3,1,0),0)</f>
        <v>0</v>
      </c>
      <c r="L110">
        <f t="shared" si="6"/>
        <v>0</v>
      </c>
      <c r="M110">
        <f t="shared" si="7"/>
        <v>0</v>
      </c>
    </row>
    <row r="111" spans="1:13" x14ac:dyDescent="0.25">
      <c r="A111" s="36">
        <f>'Incident Details WB'!C112</f>
        <v>41682</v>
      </c>
      <c r="B111" s="32">
        <f>'Incident Details WB'!X112</f>
        <v>1</v>
      </c>
      <c r="C111" s="25">
        <f>'Incident Details WB'!L112</f>
        <v>0.38194444444444442</v>
      </c>
      <c r="D111" s="25">
        <f>'Incident Details WB'!M112</f>
        <v>0.42916666666666664</v>
      </c>
      <c r="E111" s="55">
        <f>'Incident Details WB'!N112</f>
        <v>68</v>
      </c>
      <c r="F111" s="31">
        <f>'Incident Details WB'!O112</f>
        <v>34.200000000000003</v>
      </c>
      <c r="G111">
        <f t="shared" si="4"/>
        <v>68</v>
      </c>
      <c r="H111" t="str">
        <f t="shared" si="5"/>
        <v>45-75</v>
      </c>
      <c r="I111">
        <f>IF(F111&lt;=parameters!$B$6,IF(F111&gt;=parameters!$B$5,1,0),0)</f>
        <v>1</v>
      </c>
      <c r="J111">
        <f>IF(C111&lt;parameters!$B$2,IF(D111&gt;parameters!$B$1,1,0),0)</f>
        <v>1</v>
      </c>
      <c r="K111">
        <f>IF(C111&lt;parameters!$B$4,IF(D111&gt;parameters!$B$3,1,0),0)</f>
        <v>0</v>
      </c>
      <c r="L111">
        <f t="shared" si="6"/>
        <v>1</v>
      </c>
      <c r="M111">
        <f t="shared" si="7"/>
        <v>0</v>
      </c>
    </row>
    <row r="112" spans="1:13" x14ac:dyDescent="0.25">
      <c r="A112" s="36">
        <f>'Incident Details WB'!C113</f>
        <v>41682</v>
      </c>
      <c r="B112" s="32">
        <f>'Incident Details WB'!X113</f>
        <v>1</v>
      </c>
      <c r="C112" s="25">
        <f>'Incident Details WB'!L113</f>
        <v>0.63680555555555551</v>
      </c>
      <c r="D112" s="25">
        <f>'Incident Details WB'!M113</f>
        <v>0.6694444444444444</v>
      </c>
      <c r="E112" s="55">
        <f>'Incident Details WB'!N113</f>
        <v>47</v>
      </c>
      <c r="F112" s="31">
        <f>'Incident Details WB'!O113</f>
        <v>25.3</v>
      </c>
      <c r="G112">
        <f t="shared" si="4"/>
        <v>47</v>
      </c>
      <c r="H112" t="str">
        <f t="shared" si="5"/>
        <v>45-75</v>
      </c>
      <c r="I112">
        <f>IF(F112&lt;=parameters!$B$6,IF(F112&gt;=parameters!$B$5,1,0),0)</f>
        <v>1</v>
      </c>
      <c r="J112">
        <f>IF(C112&lt;parameters!$B$2,IF(D112&gt;parameters!$B$1,1,0),0)</f>
        <v>0</v>
      </c>
      <c r="K112">
        <f>IF(C112&lt;parameters!$B$4,IF(D112&gt;parameters!$B$3,1,0),0)</f>
        <v>1</v>
      </c>
      <c r="L112">
        <f t="shared" si="6"/>
        <v>0</v>
      </c>
      <c r="M112">
        <f t="shared" si="7"/>
        <v>1</v>
      </c>
    </row>
    <row r="113" spans="1:13" x14ac:dyDescent="0.25">
      <c r="A113" s="36">
        <f>'Incident Details WB'!C114</f>
        <v>41682</v>
      </c>
      <c r="B113" s="32">
        <f>'Incident Details WB'!X114</f>
        <v>1</v>
      </c>
      <c r="C113" s="25">
        <f>'Incident Details WB'!L114</f>
        <v>0.67708333333333337</v>
      </c>
      <c r="D113" s="25">
        <f>'Incident Details WB'!M114</f>
        <v>0.68888888888888888</v>
      </c>
      <c r="E113" s="55">
        <f>'Incident Details WB'!N114</f>
        <v>17</v>
      </c>
      <c r="F113" s="31">
        <f>'Incident Details WB'!O114</f>
        <v>6</v>
      </c>
      <c r="G113">
        <f t="shared" si="4"/>
        <v>17</v>
      </c>
      <c r="H113" t="str">
        <f t="shared" si="5"/>
        <v>15-45</v>
      </c>
      <c r="I113">
        <f>IF(F113&lt;=parameters!$B$6,IF(F113&gt;=parameters!$B$5,1,0),0)</f>
        <v>0</v>
      </c>
      <c r="J113">
        <f>IF(C113&lt;parameters!$B$2,IF(D113&gt;parameters!$B$1,1,0),0)</f>
        <v>0</v>
      </c>
      <c r="K113">
        <f>IF(C113&lt;parameters!$B$4,IF(D113&gt;parameters!$B$3,1,0),0)</f>
        <v>1</v>
      </c>
      <c r="L113">
        <f t="shared" si="6"/>
        <v>0</v>
      </c>
      <c r="M113">
        <f t="shared" si="7"/>
        <v>0</v>
      </c>
    </row>
    <row r="114" spans="1:13" x14ac:dyDescent="0.25">
      <c r="A114" s="36">
        <f>'Incident Details WB'!C115</f>
        <v>41683</v>
      </c>
      <c r="B114" s="32">
        <f>'Incident Details WB'!X115</f>
        <v>1</v>
      </c>
      <c r="C114" s="25">
        <f>'Incident Details WB'!L115</f>
        <v>0.71388888888888891</v>
      </c>
      <c r="D114" s="25">
        <f>'Incident Details WB'!M115</f>
        <v>0.72569444444444442</v>
      </c>
      <c r="E114" s="55">
        <f>'Incident Details WB'!N115</f>
        <v>17</v>
      </c>
      <c r="F114" s="31">
        <f>'Incident Details WB'!O115</f>
        <v>34.200000000000003</v>
      </c>
      <c r="G114">
        <f t="shared" si="4"/>
        <v>17</v>
      </c>
      <c r="H114" t="str">
        <f t="shared" si="5"/>
        <v>15-45</v>
      </c>
      <c r="I114">
        <f>IF(F114&lt;=parameters!$B$6,IF(F114&gt;=parameters!$B$5,1,0),0)</f>
        <v>1</v>
      </c>
      <c r="J114">
        <f>IF(C114&lt;parameters!$B$2,IF(D114&gt;parameters!$B$1,1,0),0)</f>
        <v>0</v>
      </c>
      <c r="K114">
        <f>IF(C114&lt;parameters!$B$4,IF(D114&gt;parameters!$B$3,1,0),0)</f>
        <v>1</v>
      </c>
      <c r="L114">
        <f t="shared" si="6"/>
        <v>0</v>
      </c>
      <c r="M114">
        <f t="shared" si="7"/>
        <v>1</v>
      </c>
    </row>
    <row r="115" spans="1:13" x14ac:dyDescent="0.25">
      <c r="A115" s="36">
        <f>'Incident Details WB'!C116</f>
        <v>41684</v>
      </c>
      <c r="B115" s="32">
        <f>'Incident Details WB'!X116</f>
        <v>1</v>
      </c>
      <c r="C115" s="25">
        <f>'Incident Details WB'!L116</f>
        <v>0.35000000000000003</v>
      </c>
      <c r="D115" s="25">
        <f>'Incident Details WB'!M116</f>
        <v>0.44236111111111115</v>
      </c>
      <c r="E115" s="55">
        <f>'Incident Details WB'!N116</f>
        <v>133</v>
      </c>
      <c r="F115" s="31">
        <f>'Incident Details WB'!O116</f>
        <v>38.200000000000003</v>
      </c>
      <c r="G115">
        <f t="shared" si="4"/>
        <v>133</v>
      </c>
      <c r="H115" t="str">
        <f t="shared" si="5"/>
        <v>75+</v>
      </c>
      <c r="I115">
        <f>IF(F115&lt;=parameters!$B$6,IF(F115&gt;=parameters!$B$5,1,0),0)</f>
        <v>0</v>
      </c>
      <c r="J115">
        <f>IF(C115&lt;parameters!$B$2,IF(D115&gt;parameters!$B$1,1,0),0)</f>
        <v>1</v>
      </c>
      <c r="K115">
        <f>IF(C115&lt;parameters!$B$4,IF(D115&gt;parameters!$B$3,1,0),0)</f>
        <v>0</v>
      </c>
      <c r="L115">
        <f t="shared" si="6"/>
        <v>0</v>
      </c>
      <c r="M115">
        <f t="shared" si="7"/>
        <v>0</v>
      </c>
    </row>
    <row r="116" spans="1:13" x14ac:dyDescent="0.25">
      <c r="A116" s="36">
        <f>'Incident Details WB'!C117</f>
        <v>41684</v>
      </c>
      <c r="B116" s="32">
        <f>'Incident Details WB'!X117</f>
        <v>0</v>
      </c>
      <c r="C116" s="25" t="str">
        <f>'Incident Details WB'!L117</f>
        <v>not found</v>
      </c>
      <c r="D116" s="25"/>
      <c r="E116" s="55"/>
      <c r="F116" s="31"/>
      <c r="G116">
        <f t="shared" si="4"/>
        <v>0</v>
      </c>
      <c r="H116" t="str">
        <f t="shared" si="5"/>
        <v>0-15</v>
      </c>
      <c r="I116">
        <f>IF(F116&lt;=parameters!$B$6,IF(F116&gt;=parameters!$B$5,1,0),0)</f>
        <v>0</v>
      </c>
      <c r="J116">
        <f>IF(C116&lt;parameters!$B$2,IF(D116&gt;parameters!$B$1,1,0),0)</f>
        <v>0</v>
      </c>
      <c r="K116">
        <f>IF(C116&lt;parameters!$B$4,IF(D116&gt;parameters!$B$3,1,0),0)</f>
        <v>0</v>
      </c>
      <c r="L116">
        <f t="shared" si="6"/>
        <v>0</v>
      </c>
      <c r="M116">
        <f t="shared" si="7"/>
        <v>0</v>
      </c>
    </row>
    <row r="117" spans="1:13" x14ac:dyDescent="0.25">
      <c r="A117" s="36">
        <f>'Incident Details WB'!C118</f>
        <v>41684</v>
      </c>
      <c r="B117" s="32">
        <f>'Incident Details WB'!X118</f>
        <v>1</v>
      </c>
      <c r="C117" s="25">
        <f>'Incident Details WB'!L118</f>
        <v>0.23819444444444446</v>
      </c>
      <c r="D117" s="25">
        <f>'Incident Details WB'!M118</f>
        <v>0.51250000000000007</v>
      </c>
      <c r="E117" s="55">
        <f>'Incident Details WB'!N118</f>
        <v>395</v>
      </c>
      <c r="F117" s="31">
        <f>'Incident Details WB'!O118</f>
        <v>7.7</v>
      </c>
      <c r="G117">
        <f t="shared" si="4"/>
        <v>395</v>
      </c>
      <c r="H117" t="str">
        <f t="shared" si="5"/>
        <v>75+</v>
      </c>
      <c r="I117">
        <f>IF(F117&lt;=parameters!$B$6,IF(F117&gt;=parameters!$B$5,1,0),0)</f>
        <v>0</v>
      </c>
      <c r="J117">
        <f>IF(C117&lt;parameters!$B$2,IF(D117&gt;parameters!$B$1,1,0),0)</f>
        <v>1</v>
      </c>
      <c r="K117">
        <f>IF(C117&lt;parameters!$B$4,IF(D117&gt;parameters!$B$3,1,0),0)</f>
        <v>0</v>
      </c>
      <c r="L117">
        <f t="shared" si="6"/>
        <v>0</v>
      </c>
      <c r="M117">
        <f t="shared" si="7"/>
        <v>0</v>
      </c>
    </row>
    <row r="118" spans="1:13" x14ac:dyDescent="0.25">
      <c r="A118" s="36">
        <f>'Incident Details WB'!C119</f>
        <v>41684</v>
      </c>
      <c r="B118" s="32">
        <f>'Incident Details WB'!X119</f>
        <v>3</v>
      </c>
      <c r="C118" s="25">
        <f>'Incident Details WB'!L119</f>
        <v>0.3666666666666667</v>
      </c>
      <c r="D118" s="25">
        <f>'Incident Details WB'!M119</f>
        <v>0.37777777777777782</v>
      </c>
      <c r="E118" s="55">
        <f>'Incident Details WB'!N119</f>
        <v>16</v>
      </c>
      <c r="F118" s="31">
        <f>'Incident Details WB'!O119</f>
        <v>41.6</v>
      </c>
      <c r="G118">
        <f t="shared" si="4"/>
        <v>48</v>
      </c>
      <c r="H118" t="str">
        <f t="shared" si="5"/>
        <v>15-45</v>
      </c>
      <c r="I118">
        <f>IF(F118&lt;=parameters!$B$6,IF(F118&gt;=parameters!$B$5,1,0),0)</f>
        <v>0</v>
      </c>
      <c r="J118">
        <f>IF(C118&lt;parameters!$B$2,IF(D118&gt;parameters!$B$1,1,0),0)</f>
        <v>1</v>
      </c>
      <c r="K118">
        <f>IF(C118&lt;parameters!$B$4,IF(D118&gt;parameters!$B$3,1,0),0)</f>
        <v>0</v>
      </c>
      <c r="L118">
        <f t="shared" si="6"/>
        <v>0</v>
      </c>
      <c r="M118">
        <f t="shared" si="7"/>
        <v>0</v>
      </c>
    </row>
    <row r="119" spans="1:13" x14ac:dyDescent="0.25">
      <c r="A119" s="36">
        <f>'Incident Details WB'!C120</f>
        <v>41684</v>
      </c>
      <c r="B119" s="32">
        <f>'Incident Details WB'!X120</f>
        <v>1</v>
      </c>
      <c r="C119" s="25">
        <f>'Incident Details WB'!L120</f>
        <v>0.46180555555555558</v>
      </c>
      <c r="D119" s="25">
        <f>'Incident Details WB'!M120</f>
        <v>0.47847222222222224</v>
      </c>
      <c r="E119" s="55">
        <f>'Incident Details WB'!N120</f>
        <v>24</v>
      </c>
      <c r="F119" s="31">
        <f>'Incident Details WB'!O120</f>
        <v>40.5</v>
      </c>
      <c r="G119">
        <f t="shared" si="4"/>
        <v>24</v>
      </c>
      <c r="H119" t="str">
        <f t="shared" si="5"/>
        <v>15-45</v>
      </c>
      <c r="I119">
        <f>IF(F119&lt;=parameters!$B$6,IF(F119&gt;=parameters!$B$5,1,0),0)</f>
        <v>0</v>
      </c>
      <c r="J119">
        <f>IF(C119&lt;parameters!$B$2,IF(D119&gt;parameters!$B$1,1,0),0)</f>
        <v>0</v>
      </c>
      <c r="K119">
        <f>IF(C119&lt;parameters!$B$4,IF(D119&gt;parameters!$B$3,1,0),0)</f>
        <v>0</v>
      </c>
      <c r="L119">
        <f t="shared" si="6"/>
        <v>0</v>
      </c>
      <c r="M119">
        <f t="shared" si="7"/>
        <v>0</v>
      </c>
    </row>
    <row r="120" spans="1:13" x14ac:dyDescent="0.25">
      <c r="A120" s="36">
        <f>'Incident Details WB'!C121</f>
        <v>41684</v>
      </c>
      <c r="B120" s="32">
        <f>'Incident Details WB'!X121</f>
        <v>1</v>
      </c>
      <c r="C120" s="25">
        <f>'Incident Details WB'!L121</f>
        <v>0.76458333333333339</v>
      </c>
      <c r="D120" s="25">
        <f>'Incident Details WB'!M121</f>
        <v>0.82291666666666674</v>
      </c>
      <c r="E120" s="55">
        <f>'Incident Details WB'!N121</f>
        <v>84</v>
      </c>
      <c r="F120" s="31">
        <f>'Incident Details WB'!O121</f>
        <v>36.700000000000003</v>
      </c>
      <c r="G120">
        <f t="shared" si="4"/>
        <v>84</v>
      </c>
      <c r="H120" t="str">
        <f t="shared" si="5"/>
        <v>75+</v>
      </c>
      <c r="I120">
        <f>IF(F120&lt;=parameters!$B$6,IF(F120&gt;=parameters!$B$5,1,0),0)</f>
        <v>0</v>
      </c>
      <c r="J120">
        <f>IF(C120&lt;parameters!$B$2,IF(D120&gt;parameters!$B$1,1,0),0)</f>
        <v>0</v>
      </c>
      <c r="K120">
        <f>IF(C120&lt;parameters!$B$4,IF(D120&gt;parameters!$B$3,1,0),0)</f>
        <v>1</v>
      </c>
      <c r="L120">
        <f t="shared" si="6"/>
        <v>0</v>
      </c>
      <c r="M120">
        <f t="shared" si="7"/>
        <v>0</v>
      </c>
    </row>
    <row r="121" spans="1:13" x14ac:dyDescent="0.25">
      <c r="A121" s="36">
        <f>'Incident Details WB'!C122</f>
        <v>41684</v>
      </c>
      <c r="B121" s="32">
        <f>'Incident Details WB'!X122</f>
        <v>1</v>
      </c>
      <c r="C121" s="25">
        <f>'Incident Details WB'!L122</f>
        <v>0.76736111111111116</v>
      </c>
      <c r="D121" s="25">
        <f>'Incident Details WB'!M122</f>
        <v>0.88750000000000007</v>
      </c>
      <c r="E121" s="55">
        <f>'Incident Details WB'!N122</f>
        <v>173</v>
      </c>
      <c r="F121" s="31">
        <f>'Incident Details WB'!O122</f>
        <v>35.200000000000003</v>
      </c>
      <c r="G121">
        <f t="shared" si="4"/>
        <v>173</v>
      </c>
      <c r="H121" t="str">
        <f t="shared" si="5"/>
        <v>75+</v>
      </c>
      <c r="I121">
        <f>IF(F121&lt;=parameters!$B$6,IF(F121&gt;=parameters!$B$5,1,0),0)</f>
        <v>1</v>
      </c>
      <c r="J121">
        <f>IF(C121&lt;parameters!$B$2,IF(D121&gt;parameters!$B$1,1,0),0)</f>
        <v>0</v>
      </c>
      <c r="K121">
        <f>IF(C121&lt;parameters!$B$4,IF(D121&gt;parameters!$B$3,1,0),0)</f>
        <v>1</v>
      </c>
      <c r="L121">
        <f t="shared" si="6"/>
        <v>0</v>
      </c>
      <c r="M121">
        <f t="shared" si="7"/>
        <v>1</v>
      </c>
    </row>
    <row r="122" spans="1:13" x14ac:dyDescent="0.25">
      <c r="A122" s="36">
        <f>'Incident Details WB'!C123</f>
        <v>41685</v>
      </c>
      <c r="B122" s="32">
        <f>'Incident Details WB'!X123</f>
        <v>1</v>
      </c>
      <c r="C122" s="25">
        <f>'Incident Details WB'!L123</f>
        <v>0.68055555555555547</v>
      </c>
      <c r="D122" s="25">
        <f>'Incident Details WB'!M123</f>
        <v>0.72777777777777763</v>
      </c>
      <c r="E122" s="55">
        <f>'Incident Details WB'!N123</f>
        <v>68</v>
      </c>
      <c r="F122" s="31">
        <f>'Incident Details WB'!O123</f>
        <v>31.1</v>
      </c>
      <c r="G122">
        <f t="shared" si="4"/>
        <v>68</v>
      </c>
      <c r="H122" t="str">
        <f t="shared" si="5"/>
        <v>45-75</v>
      </c>
      <c r="I122">
        <f>IF(F122&lt;=parameters!$B$6,IF(F122&gt;=parameters!$B$5,1,0),0)</f>
        <v>1</v>
      </c>
      <c r="J122">
        <f>IF(C122&lt;parameters!$B$2,IF(D122&gt;parameters!$B$1,1,0),0)</f>
        <v>0</v>
      </c>
      <c r="K122">
        <f>IF(C122&lt;parameters!$B$4,IF(D122&gt;parameters!$B$3,1,0),0)</f>
        <v>1</v>
      </c>
      <c r="L122">
        <f t="shared" si="6"/>
        <v>0</v>
      </c>
      <c r="M122">
        <f t="shared" si="7"/>
        <v>1</v>
      </c>
    </row>
    <row r="123" spans="1:13" x14ac:dyDescent="0.25">
      <c r="A123" s="36">
        <f>'Incident Details WB'!C124</f>
        <v>41685</v>
      </c>
      <c r="B123" s="32">
        <f>'Incident Details WB'!X124</f>
        <v>0</v>
      </c>
      <c r="C123" s="25">
        <f>'Incident Details WB'!L124</f>
        <v>0.70972222222222225</v>
      </c>
      <c r="D123" s="25">
        <f>'Incident Details WB'!M124</f>
        <v>0.75763888888888897</v>
      </c>
      <c r="E123" s="55">
        <f>'Incident Details WB'!N124</f>
        <v>69</v>
      </c>
      <c r="F123" s="31">
        <f>'Incident Details WB'!O124</f>
        <v>0.8</v>
      </c>
      <c r="G123">
        <f t="shared" si="4"/>
        <v>0</v>
      </c>
      <c r="H123" t="str">
        <f t="shared" si="5"/>
        <v>45-75</v>
      </c>
      <c r="I123">
        <f>IF(F123&lt;=parameters!$B$6,IF(F123&gt;=parameters!$B$5,1,0),0)</f>
        <v>0</v>
      </c>
      <c r="J123">
        <f>IF(C123&lt;parameters!$B$2,IF(D123&gt;parameters!$B$1,1,0),0)</f>
        <v>0</v>
      </c>
      <c r="K123">
        <f>IF(C123&lt;parameters!$B$4,IF(D123&gt;parameters!$B$3,1,0),0)</f>
        <v>1</v>
      </c>
      <c r="L123">
        <f t="shared" si="6"/>
        <v>0</v>
      </c>
      <c r="M123">
        <f t="shared" si="7"/>
        <v>0</v>
      </c>
    </row>
    <row r="124" spans="1:13" x14ac:dyDescent="0.25">
      <c r="A124" s="36">
        <f>'Incident Details WB'!C125</f>
        <v>41687</v>
      </c>
      <c r="B124" s="32">
        <f>'Incident Details WB'!X125</f>
        <v>1</v>
      </c>
      <c r="C124" s="25">
        <f>'Incident Details WB'!L125</f>
        <v>0.64097222222222217</v>
      </c>
      <c r="D124" s="25">
        <f>'Incident Details WB'!M125</f>
        <v>0.65347222222222212</v>
      </c>
      <c r="E124" s="55">
        <f>'Incident Details WB'!N125</f>
        <v>18</v>
      </c>
      <c r="F124" s="31">
        <f>'Incident Details WB'!O125</f>
        <v>34.200000000000003</v>
      </c>
      <c r="G124">
        <f t="shared" si="4"/>
        <v>18</v>
      </c>
      <c r="H124" t="str">
        <f t="shared" si="5"/>
        <v>15-45</v>
      </c>
      <c r="I124">
        <f>IF(F124&lt;=parameters!$B$6,IF(F124&gt;=parameters!$B$5,1,0),0)</f>
        <v>1</v>
      </c>
      <c r="J124">
        <f>IF(C124&lt;parameters!$B$2,IF(D124&gt;parameters!$B$1,1,0),0)</f>
        <v>0</v>
      </c>
      <c r="K124">
        <f>IF(C124&lt;parameters!$B$4,IF(D124&gt;parameters!$B$3,1,0),0)</f>
        <v>1</v>
      </c>
      <c r="L124">
        <f t="shared" si="6"/>
        <v>0</v>
      </c>
      <c r="M124">
        <f t="shared" si="7"/>
        <v>1</v>
      </c>
    </row>
    <row r="125" spans="1:13" x14ac:dyDescent="0.25">
      <c r="A125" s="36">
        <f>'Incident Details WB'!C126</f>
        <v>41687</v>
      </c>
      <c r="B125" s="32">
        <f>'Incident Details WB'!X126</f>
        <v>1</v>
      </c>
      <c r="C125" s="25">
        <f>'Incident Details WB'!L126</f>
        <v>0.66805555555555562</v>
      </c>
      <c r="D125" s="25">
        <f>'Incident Details WB'!M126</f>
        <v>0.68819444444444455</v>
      </c>
      <c r="E125" s="55">
        <f>'Incident Details WB'!N126</f>
        <v>29</v>
      </c>
      <c r="F125" s="31">
        <f>'Incident Details WB'!O126</f>
        <v>38.1</v>
      </c>
      <c r="G125">
        <f t="shared" si="4"/>
        <v>29</v>
      </c>
      <c r="H125" t="str">
        <f t="shared" si="5"/>
        <v>15-45</v>
      </c>
      <c r="I125">
        <f>IF(F125&lt;=parameters!$B$6,IF(F125&gt;=parameters!$B$5,1,0),0)</f>
        <v>0</v>
      </c>
      <c r="J125">
        <f>IF(C125&lt;parameters!$B$2,IF(D125&gt;parameters!$B$1,1,0),0)</f>
        <v>0</v>
      </c>
      <c r="K125">
        <f>IF(C125&lt;parameters!$B$4,IF(D125&gt;parameters!$B$3,1,0),0)</f>
        <v>1</v>
      </c>
      <c r="L125">
        <f t="shared" si="6"/>
        <v>0</v>
      </c>
      <c r="M125">
        <f t="shared" si="7"/>
        <v>0</v>
      </c>
    </row>
    <row r="126" spans="1:13" x14ac:dyDescent="0.25">
      <c r="A126" s="36">
        <f>'Incident Details WB'!C127</f>
        <v>41687</v>
      </c>
      <c r="B126" s="32">
        <f>'Incident Details WB'!X127</f>
        <v>1</v>
      </c>
      <c r="C126" s="25">
        <f>'Incident Details WB'!L127</f>
        <v>0.53333333333333333</v>
      </c>
      <c r="D126" s="25">
        <f>'Incident Details WB'!M127</f>
        <v>0.55555555555555558</v>
      </c>
      <c r="E126" s="55">
        <f>'Incident Details WB'!N127</f>
        <v>32</v>
      </c>
      <c r="F126" s="31">
        <f>'Incident Details WB'!O127</f>
        <v>39.9</v>
      </c>
      <c r="G126">
        <f t="shared" si="4"/>
        <v>32</v>
      </c>
      <c r="H126" t="str">
        <f t="shared" si="5"/>
        <v>15-45</v>
      </c>
      <c r="I126">
        <f>IF(F126&lt;=parameters!$B$6,IF(F126&gt;=parameters!$B$5,1,0),0)</f>
        <v>0</v>
      </c>
      <c r="J126">
        <f>IF(C126&lt;parameters!$B$2,IF(D126&gt;parameters!$B$1,1,0),0)</f>
        <v>0</v>
      </c>
      <c r="K126">
        <f>IF(C126&lt;parameters!$B$4,IF(D126&gt;parameters!$B$3,1,0),0)</f>
        <v>0</v>
      </c>
      <c r="L126">
        <f t="shared" si="6"/>
        <v>0</v>
      </c>
      <c r="M126">
        <f t="shared" si="7"/>
        <v>0</v>
      </c>
    </row>
    <row r="127" spans="1:13" x14ac:dyDescent="0.25">
      <c r="A127" s="36">
        <f>'Incident Details WB'!C128</f>
        <v>41687</v>
      </c>
      <c r="B127" s="32">
        <f>'Incident Details WB'!X128</f>
        <v>1</v>
      </c>
      <c r="C127" s="25">
        <f>'Incident Details WB'!L128</f>
        <v>0.85902777777777783</v>
      </c>
      <c r="D127" s="25">
        <f>'Incident Details WB'!M128</f>
        <v>0.87569444444444455</v>
      </c>
      <c r="E127" s="55">
        <f>'Incident Details WB'!N128</f>
        <v>24</v>
      </c>
      <c r="F127" s="31">
        <f>'Incident Details WB'!O128</f>
        <v>39.5</v>
      </c>
      <c r="G127">
        <f t="shared" si="4"/>
        <v>24</v>
      </c>
      <c r="H127" t="str">
        <f t="shared" si="5"/>
        <v>15-45</v>
      </c>
      <c r="I127">
        <f>IF(F127&lt;=parameters!$B$6,IF(F127&gt;=parameters!$B$5,1,0),0)</f>
        <v>0</v>
      </c>
      <c r="J127">
        <f>IF(C127&lt;parameters!$B$2,IF(D127&gt;parameters!$B$1,1,0),0)</f>
        <v>0</v>
      </c>
      <c r="K127">
        <f>IF(C127&lt;parameters!$B$4,IF(D127&gt;parameters!$B$3,1,0),0)</f>
        <v>0</v>
      </c>
      <c r="L127">
        <f t="shared" si="6"/>
        <v>0</v>
      </c>
      <c r="M127">
        <f t="shared" si="7"/>
        <v>0</v>
      </c>
    </row>
    <row r="128" spans="1:13" x14ac:dyDescent="0.25">
      <c r="A128" s="36">
        <f>'Incident Details WB'!C129</f>
        <v>41688</v>
      </c>
      <c r="B128" s="32">
        <f>'Incident Details WB'!X129</f>
        <v>1</v>
      </c>
      <c r="C128" s="25">
        <f>'Incident Details WB'!L129</f>
        <v>0.37152777777777773</v>
      </c>
      <c r="D128" s="25">
        <f>'Incident Details WB'!M129</f>
        <v>0.38263888888888886</v>
      </c>
      <c r="E128" s="55">
        <f>'Incident Details WB'!N129</f>
        <v>16</v>
      </c>
      <c r="F128" s="31">
        <f>'Incident Details WB'!O129</f>
        <v>40.9</v>
      </c>
      <c r="G128">
        <f t="shared" si="4"/>
        <v>16</v>
      </c>
      <c r="H128" t="str">
        <f t="shared" si="5"/>
        <v>15-45</v>
      </c>
      <c r="I128">
        <f>IF(F128&lt;=parameters!$B$6,IF(F128&gt;=parameters!$B$5,1,0),0)</f>
        <v>0</v>
      </c>
      <c r="J128">
        <f>IF(C128&lt;parameters!$B$2,IF(D128&gt;parameters!$B$1,1,0),0)</f>
        <v>1</v>
      </c>
      <c r="K128">
        <f>IF(C128&lt;parameters!$B$4,IF(D128&gt;parameters!$B$3,1,0),0)</f>
        <v>0</v>
      </c>
      <c r="L128">
        <f t="shared" si="6"/>
        <v>0</v>
      </c>
      <c r="M128">
        <f t="shared" si="7"/>
        <v>0</v>
      </c>
    </row>
    <row r="129" spans="1:13" x14ac:dyDescent="0.25">
      <c r="A129" s="36">
        <f>'Incident Details WB'!C130</f>
        <v>41688</v>
      </c>
      <c r="B129" s="32">
        <f>'Incident Details WB'!X130</f>
        <v>1</v>
      </c>
      <c r="C129" s="25">
        <f>'Incident Details WB'!L130</f>
        <v>0.5708333333333333</v>
      </c>
      <c r="D129" s="25">
        <f>'Incident Details WB'!M130</f>
        <v>0.58472222222222214</v>
      </c>
      <c r="E129" s="55">
        <f>'Incident Details WB'!N130</f>
        <v>20</v>
      </c>
      <c r="F129" s="31">
        <f>'Incident Details WB'!O130</f>
        <v>35.799999999999997</v>
      </c>
      <c r="G129">
        <f t="shared" si="4"/>
        <v>20</v>
      </c>
      <c r="H129" t="str">
        <f t="shared" si="5"/>
        <v>15-45</v>
      </c>
      <c r="I129">
        <f>IF(F129&lt;=parameters!$B$6,IF(F129&gt;=parameters!$B$5,1,0),0)</f>
        <v>1</v>
      </c>
      <c r="J129">
        <f>IF(C129&lt;parameters!$B$2,IF(D129&gt;parameters!$B$1,1,0),0)</f>
        <v>0</v>
      </c>
      <c r="K129">
        <f>IF(C129&lt;parameters!$B$4,IF(D129&gt;parameters!$B$3,1,0),0)</f>
        <v>0</v>
      </c>
      <c r="L129">
        <f t="shared" si="6"/>
        <v>0</v>
      </c>
      <c r="M129">
        <f t="shared" si="7"/>
        <v>0</v>
      </c>
    </row>
    <row r="130" spans="1:13" x14ac:dyDescent="0.25">
      <c r="A130" s="36">
        <f>'Incident Details WB'!C131</f>
        <v>41688</v>
      </c>
      <c r="B130" s="32">
        <f>'Incident Details WB'!X131</f>
        <v>1</v>
      </c>
      <c r="C130" s="25">
        <f>'Incident Details WB'!L131</f>
        <v>0.66249999999999998</v>
      </c>
      <c r="D130" s="25">
        <f>'Incident Details WB'!M131</f>
        <v>0.67847222222222214</v>
      </c>
      <c r="E130" s="55">
        <f>'Incident Details WB'!N131</f>
        <v>23</v>
      </c>
      <c r="F130" s="31">
        <f>'Incident Details WB'!O131</f>
        <v>40.9</v>
      </c>
      <c r="G130">
        <f t="shared" si="4"/>
        <v>23</v>
      </c>
      <c r="H130" t="str">
        <f t="shared" si="5"/>
        <v>15-45</v>
      </c>
      <c r="I130">
        <f>IF(F130&lt;=parameters!$B$6,IF(F130&gt;=parameters!$B$5,1,0),0)</f>
        <v>0</v>
      </c>
      <c r="J130">
        <f>IF(C130&lt;parameters!$B$2,IF(D130&gt;parameters!$B$1,1,0),0)</f>
        <v>0</v>
      </c>
      <c r="K130">
        <f>IF(C130&lt;parameters!$B$4,IF(D130&gt;parameters!$B$3,1,0),0)</f>
        <v>1</v>
      </c>
      <c r="L130">
        <f t="shared" si="6"/>
        <v>0</v>
      </c>
      <c r="M130">
        <f t="shared" si="7"/>
        <v>0</v>
      </c>
    </row>
    <row r="131" spans="1:13" x14ac:dyDescent="0.25">
      <c r="A131" s="36">
        <f>'Incident Details WB'!C132</f>
        <v>41688</v>
      </c>
      <c r="B131" s="32">
        <f>'Incident Details WB'!X132</f>
        <v>1</v>
      </c>
      <c r="C131" s="25">
        <f>'Incident Details WB'!L132</f>
        <v>0.70416666666666661</v>
      </c>
      <c r="D131" s="25">
        <f>'Incident Details WB'!M132</f>
        <v>0.71527777777777768</v>
      </c>
      <c r="E131" s="55">
        <f>'Incident Details WB'!N132</f>
        <v>16</v>
      </c>
      <c r="F131" s="31">
        <f>'Incident Details WB'!O132</f>
        <v>0.8</v>
      </c>
      <c r="G131">
        <f t="shared" ref="G131:G194" si="8">B131*E131</f>
        <v>16</v>
      </c>
      <c r="H131" t="str">
        <f t="shared" ref="H131:H194" si="9">IF(E131&lt;15,"0-15",IF(E131&lt;45,"15-45",IF(E131&lt;75,"45-75","75+")))</f>
        <v>15-45</v>
      </c>
      <c r="I131">
        <f>IF(F131&lt;=parameters!$B$6,IF(F131&gt;=parameters!$B$5,1,0),0)</f>
        <v>0</v>
      </c>
      <c r="J131">
        <f>IF(C131&lt;parameters!$B$2,IF(D131&gt;parameters!$B$1,1,0),0)</f>
        <v>0</v>
      </c>
      <c r="K131">
        <f>IF(C131&lt;parameters!$B$4,IF(D131&gt;parameters!$B$3,1,0),0)</f>
        <v>1</v>
      </c>
      <c r="L131">
        <f t="shared" ref="L131:L194" si="10">IF(I131=1,IF(J131=1,1,0),0)</f>
        <v>0</v>
      </c>
      <c r="M131">
        <f t="shared" ref="M131:M194" si="11">IF(I131=1,IF(K131=1,1,0),0)</f>
        <v>0</v>
      </c>
    </row>
    <row r="132" spans="1:13" x14ac:dyDescent="0.25">
      <c r="A132" s="36">
        <f>'Incident Details WB'!C133</f>
        <v>41688</v>
      </c>
      <c r="B132" s="32">
        <f>'Incident Details WB'!X133</f>
        <v>1</v>
      </c>
      <c r="C132" s="25">
        <f>'Incident Details WB'!L133</f>
        <v>0.84305555555555556</v>
      </c>
      <c r="D132" s="25">
        <f>'Incident Details WB'!M133</f>
        <v>0.87361111111111112</v>
      </c>
      <c r="E132" s="55">
        <f>'Incident Details WB'!N133</f>
        <v>44</v>
      </c>
      <c r="F132" s="31">
        <f>'Incident Details WB'!O133</f>
        <v>52.1</v>
      </c>
      <c r="G132">
        <f t="shared" si="8"/>
        <v>44</v>
      </c>
      <c r="H132" t="str">
        <f t="shared" si="9"/>
        <v>15-45</v>
      </c>
      <c r="I132">
        <f>IF(F132&lt;=parameters!$B$6,IF(F132&gt;=parameters!$B$5,1,0),0)</f>
        <v>0</v>
      </c>
      <c r="J132">
        <f>IF(C132&lt;parameters!$B$2,IF(D132&gt;parameters!$B$1,1,0),0)</f>
        <v>0</v>
      </c>
      <c r="K132">
        <f>IF(C132&lt;parameters!$B$4,IF(D132&gt;parameters!$B$3,1,0),0)</f>
        <v>0</v>
      </c>
      <c r="L132">
        <f t="shared" si="10"/>
        <v>0</v>
      </c>
      <c r="M132">
        <f t="shared" si="11"/>
        <v>0</v>
      </c>
    </row>
    <row r="133" spans="1:13" x14ac:dyDescent="0.25">
      <c r="A133" s="36">
        <f>'Incident Details WB'!C134</f>
        <v>41688</v>
      </c>
      <c r="B133" s="32">
        <f>'Incident Details WB'!X134</f>
        <v>0</v>
      </c>
      <c r="C133" s="25">
        <f>'Incident Details WB'!L134</f>
        <v>0.65347222222222223</v>
      </c>
      <c r="D133" s="25">
        <f>'Incident Details WB'!M134</f>
        <v>0.65347222222222223</v>
      </c>
      <c r="E133" s="55"/>
      <c r="F133" s="31"/>
      <c r="G133">
        <f t="shared" si="8"/>
        <v>0</v>
      </c>
      <c r="H133" t="str">
        <f t="shared" si="9"/>
        <v>0-15</v>
      </c>
      <c r="I133">
        <f>IF(F133&lt;=parameters!$B$6,IF(F133&gt;=parameters!$B$5,1,0),0)</f>
        <v>0</v>
      </c>
      <c r="J133">
        <f>IF(C133&lt;parameters!$B$2,IF(D133&gt;parameters!$B$1,1,0),0)</f>
        <v>0</v>
      </c>
      <c r="K133">
        <f>IF(C133&lt;parameters!$B$4,IF(D133&gt;parameters!$B$3,1,0),0)</f>
        <v>1</v>
      </c>
      <c r="L133">
        <f t="shared" si="10"/>
        <v>0</v>
      </c>
      <c r="M133">
        <f t="shared" si="11"/>
        <v>0</v>
      </c>
    </row>
    <row r="134" spans="1:13" x14ac:dyDescent="0.25">
      <c r="A134" s="36">
        <f>'Incident Details WB'!C135</f>
        <v>41690</v>
      </c>
      <c r="B134" s="32">
        <f>'Incident Details WB'!X135</f>
        <v>0</v>
      </c>
      <c r="C134" s="25">
        <f>'Incident Details WB'!L135</f>
        <v>0.66666666666666663</v>
      </c>
      <c r="D134" s="25">
        <f>'Incident Details WB'!M135</f>
        <v>0.66874999999999996</v>
      </c>
      <c r="E134" s="55">
        <f>'Incident Details WB'!N135</f>
        <v>3</v>
      </c>
      <c r="F134" s="31">
        <f>'Incident Details WB'!O135</f>
        <v>36.700000000000003</v>
      </c>
      <c r="G134">
        <f t="shared" si="8"/>
        <v>0</v>
      </c>
      <c r="H134" t="str">
        <f t="shared" si="9"/>
        <v>0-15</v>
      </c>
      <c r="I134">
        <f>IF(F134&lt;=parameters!$B$6,IF(F134&gt;=parameters!$B$5,1,0),0)</f>
        <v>0</v>
      </c>
      <c r="J134">
        <f>IF(C134&lt;parameters!$B$2,IF(D134&gt;parameters!$B$1,1,0),0)</f>
        <v>0</v>
      </c>
      <c r="K134">
        <f>IF(C134&lt;parameters!$B$4,IF(D134&gt;parameters!$B$3,1,0),0)</f>
        <v>1</v>
      </c>
      <c r="L134">
        <f t="shared" si="10"/>
        <v>0</v>
      </c>
      <c r="M134">
        <f t="shared" si="11"/>
        <v>0</v>
      </c>
    </row>
    <row r="135" spans="1:13" x14ac:dyDescent="0.25">
      <c r="A135" s="36">
        <f>'Incident Details WB'!C136</f>
        <v>41690</v>
      </c>
      <c r="B135" s="32">
        <f>'Incident Details WB'!X136</f>
        <v>1</v>
      </c>
      <c r="C135" s="25">
        <f>'Incident Details WB'!L136</f>
        <v>0.32708333333333334</v>
      </c>
      <c r="D135" s="25">
        <f>'Incident Details WB'!M136</f>
        <v>0.3576388888888889</v>
      </c>
      <c r="E135" s="55">
        <f>'Incident Details WB'!N136</f>
        <v>44</v>
      </c>
      <c r="F135" s="31">
        <f>'Incident Details WB'!O136</f>
        <v>41.3</v>
      </c>
      <c r="G135">
        <f t="shared" si="8"/>
        <v>44</v>
      </c>
      <c r="H135" t="str">
        <f t="shared" si="9"/>
        <v>15-45</v>
      </c>
      <c r="I135">
        <f>IF(F135&lt;=parameters!$B$6,IF(F135&gt;=parameters!$B$5,1,0),0)</f>
        <v>0</v>
      </c>
      <c r="J135">
        <f>IF(C135&lt;parameters!$B$2,IF(D135&gt;parameters!$B$1,1,0),0)</f>
        <v>1</v>
      </c>
      <c r="K135">
        <f>IF(C135&lt;parameters!$B$4,IF(D135&gt;parameters!$B$3,1,0),0)</f>
        <v>0</v>
      </c>
      <c r="L135">
        <f t="shared" si="10"/>
        <v>0</v>
      </c>
      <c r="M135">
        <f t="shared" si="11"/>
        <v>0</v>
      </c>
    </row>
    <row r="136" spans="1:13" x14ac:dyDescent="0.25">
      <c r="A136" s="36">
        <f>'Incident Details WB'!C137</f>
        <v>41690</v>
      </c>
      <c r="B136" s="32">
        <f>'Incident Details WB'!X137</f>
        <v>1</v>
      </c>
      <c r="C136" s="25">
        <f>'Incident Details WB'!L137</f>
        <v>0.33888888888888885</v>
      </c>
      <c r="D136" s="25">
        <f>'Incident Details WB'!M137</f>
        <v>0.3520833333333333</v>
      </c>
      <c r="E136" s="55">
        <f>'Incident Details WB'!N137</f>
        <v>19</v>
      </c>
      <c r="F136" s="31">
        <f>'Incident Details WB'!O137</f>
        <v>39.200000000000003</v>
      </c>
      <c r="G136">
        <f t="shared" si="8"/>
        <v>19</v>
      </c>
      <c r="H136" t="str">
        <f t="shared" si="9"/>
        <v>15-45</v>
      </c>
      <c r="I136">
        <f>IF(F136&lt;=parameters!$B$6,IF(F136&gt;=parameters!$B$5,1,0),0)</f>
        <v>0</v>
      </c>
      <c r="J136">
        <f>IF(C136&lt;parameters!$B$2,IF(D136&gt;parameters!$B$1,1,0),0)</f>
        <v>1</v>
      </c>
      <c r="K136">
        <f>IF(C136&lt;parameters!$B$4,IF(D136&gt;parameters!$B$3,1,0),0)</f>
        <v>0</v>
      </c>
      <c r="L136">
        <f t="shared" si="10"/>
        <v>0</v>
      </c>
      <c r="M136">
        <f t="shared" si="11"/>
        <v>0</v>
      </c>
    </row>
    <row r="137" spans="1:13" x14ac:dyDescent="0.25">
      <c r="A137" s="36">
        <f>'Incident Details WB'!C138</f>
        <v>41690</v>
      </c>
      <c r="B137" s="32">
        <f>'Incident Details WB'!X138</f>
        <v>2</v>
      </c>
      <c r="C137" s="25">
        <f>'Incident Details WB'!L138</f>
        <v>0.49236111111111108</v>
      </c>
      <c r="D137" s="25">
        <f>'Incident Details WB'!M138</f>
        <v>0.52986111111111112</v>
      </c>
      <c r="E137" s="55">
        <f>'Incident Details WB'!N138</f>
        <v>54</v>
      </c>
      <c r="F137" s="31">
        <f>'Incident Details WB'!O138</f>
        <v>38.1</v>
      </c>
      <c r="G137">
        <f t="shared" si="8"/>
        <v>108</v>
      </c>
      <c r="H137" t="str">
        <f t="shared" si="9"/>
        <v>45-75</v>
      </c>
      <c r="I137">
        <f>IF(F137&lt;=parameters!$B$6,IF(F137&gt;=parameters!$B$5,1,0),0)</f>
        <v>0</v>
      </c>
      <c r="J137">
        <f>IF(C137&lt;parameters!$B$2,IF(D137&gt;parameters!$B$1,1,0),0)</f>
        <v>0</v>
      </c>
      <c r="K137">
        <f>IF(C137&lt;parameters!$B$4,IF(D137&gt;parameters!$B$3,1,0),0)</f>
        <v>0</v>
      </c>
      <c r="L137">
        <f t="shared" si="10"/>
        <v>0</v>
      </c>
      <c r="M137">
        <f t="shared" si="11"/>
        <v>0</v>
      </c>
    </row>
    <row r="138" spans="1:13" x14ac:dyDescent="0.25">
      <c r="A138" s="36">
        <f>'Incident Details WB'!C139</f>
        <v>41690</v>
      </c>
      <c r="B138" s="32">
        <f>'Incident Details WB'!X139</f>
        <v>1</v>
      </c>
      <c r="C138" s="25">
        <f>'Incident Details WB'!L139</f>
        <v>0.65347222222222223</v>
      </c>
      <c r="D138" s="25">
        <f>'Incident Details WB'!M139</f>
        <v>0.70902777777777781</v>
      </c>
      <c r="E138" s="55">
        <f>'Incident Details WB'!N139</f>
        <v>80</v>
      </c>
      <c r="F138" s="31">
        <f>'Incident Details WB'!O139</f>
        <v>16.8</v>
      </c>
      <c r="G138">
        <f t="shared" si="8"/>
        <v>80</v>
      </c>
      <c r="H138" t="str">
        <f t="shared" si="9"/>
        <v>75+</v>
      </c>
      <c r="I138">
        <f>IF(F138&lt;=parameters!$B$6,IF(F138&gt;=parameters!$B$5,1,0),0)</f>
        <v>0</v>
      </c>
      <c r="J138">
        <f>IF(C138&lt;parameters!$B$2,IF(D138&gt;parameters!$B$1,1,0),0)</f>
        <v>0</v>
      </c>
      <c r="K138">
        <f>IF(C138&lt;parameters!$B$4,IF(D138&gt;parameters!$B$3,1,0),0)</f>
        <v>1</v>
      </c>
      <c r="L138">
        <f t="shared" si="10"/>
        <v>0</v>
      </c>
      <c r="M138">
        <f t="shared" si="11"/>
        <v>0</v>
      </c>
    </row>
    <row r="139" spans="1:13" x14ac:dyDescent="0.25">
      <c r="A139" s="36">
        <f>'Incident Details WB'!C140</f>
        <v>41690</v>
      </c>
      <c r="B139" s="32">
        <f>'Incident Details WB'!X140</f>
        <v>1</v>
      </c>
      <c r="C139" s="25">
        <f>'Incident Details WB'!L140</f>
        <v>0.82916666666666661</v>
      </c>
      <c r="D139" s="25">
        <f>'Incident Details WB'!M140</f>
        <v>0.85</v>
      </c>
      <c r="E139" s="55">
        <f>'Incident Details WB'!N140</f>
        <v>30</v>
      </c>
      <c r="F139" s="31">
        <f>'Incident Details WB'!O140</f>
        <v>29.8</v>
      </c>
      <c r="G139">
        <f t="shared" si="8"/>
        <v>30</v>
      </c>
      <c r="H139" t="str">
        <f t="shared" si="9"/>
        <v>15-45</v>
      </c>
      <c r="I139">
        <f>IF(F139&lt;=parameters!$B$6,IF(F139&gt;=parameters!$B$5,1,0),0)</f>
        <v>1</v>
      </c>
      <c r="J139">
        <f>IF(C139&lt;parameters!$B$2,IF(D139&gt;parameters!$B$1,1,0),0)</f>
        <v>0</v>
      </c>
      <c r="K139">
        <f>IF(C139&lt;parameters!$B$4,IF(D139&gt;parameters!$B$3,1,0),0)</f>
        <v>1</v>
      </c>
      <c r="L139">
        <f t="shared" si="10"/>
        <v>0</v>
      </c>
      <c r="M139">
        <f t="shared" si="11"/>
        <v>1</v>
      </c>
    </row>
    <row r="140" spans="1:13" x14ac:dyDescent="0.25">
      <c r="A140" s="36">
        <f>'Incident Details WB'!C141</f>
        <v>41691</v>
      </c>
      <c r="B140" s="32">
        <f>'Incident Details WB'!X141</f>
        <v>1</v>
      </c>
      <c r="C140" s="25">
        <f>'Incident Details WB'!L141</f>
        <v>2.6388888888888889E-2</v>
      </c>
      <c r="D140" s="25">
        <f>'Incident Details WB'!M141</f>
        <v>4.1666666666666664E-2</v>
      </c>
      <c r="E140" s="55">
        <f>'Incident Details WB'!N141</f>
        <v>22</v>
      </c>
      <c r="F140" s="31">
        <f>'Incident Details WB'!O141</f>
        <v>21.5</v>
      </c>
      <c r="G140">
        <f t="shared" si="8"/>
        <v>22</v>
      </c>
      <c r="H140" t="str">
        <f t="shared" si="9"/>
        <v>15-45</v>
      </c>
      <c r="I140">
        <f>IF(F140&lt;=parameters!$B$6,IF(F140&gt;=parameters!$B$5,1,0),0)</f>
        <v>0</v>
      </c>
      <c r="J140">
        <f>IF(C140&lt;parameters!$B$2,IF(D140&gt;parameters!$B$1,1,0),0)</f>
        <v>0</v>
      </c>
      <c r="K140">
        <f>IF(C140&lt;parameters!$B$4,IF(D140&gt;parameters!$B$3,1,0),0)</f>
        <v>0</v>
      </c>
      <c r="L140">
        <f t="shared" si="10"/>
        <v>0</v>
      </c>
      <c r="M140">
        <f t="shared" si="11"/>
        <v>0</v>
      </c>
    </row>
    <row r="141" spans="1:13" x14ac:dyDescent="0.25">
      <c r="A141" s="36">
        <f>'Incident Details WB'!C142</f>
        <v>41691</v>
      </c>
      <c r="B141" s="32">
        <f>'Incident Details WB'!X142</f>
        <v>1</v>
      </c>
      <c r="C141" s="25">
        <f>'Incident Details WB'!L142</f>
        <v>0.50277777777777777</v>
      </c>
      <c r="D141" s="25">
        <f>'Incident Details WB'!M142</f>
        <v>0.51666666666666661</v>
      </c>
      <c r="E141" s="55">
        <f>'Incident Details WB'!N142</f>
        <v>20</v>
      </c>
      <c r="F141" s="31">
        <f>'Incident Details WB'!O142</f>
        <v>33.299999999999997</v>
      </c>
      <c r="G141">
        <f t="shared" si="8"/>
        <v>20</v>
      </c>
      <c r="H141" t="str">
        <f t="shared" si="9"/>
        <v>15-45</v>
      </c>
      <c r="I141">
        <f>IF(F141&lt;=parameters!$B$6,IF(F141&gt;=parameters!$B$5,1,0),0)</f>
        <v>1</v>
      </c>
      <c r="J141">
        <f>IF(C141&lt;parameters!$B$2,IF(D141&gt;parameters!$B$1,1,0),0)</f>
        <v>0</v>
      </c>
      <c r="K141">
        <f>IF(C141&lt;parameters!$B$4,IF(D141&gt;parameters!$B$3,1,0),0)</f>
        <v>0</v>
      </c>
      <c r="L141">
        <f t="shared" si="10"/>
        <v>0</v>
      </c>
      <c r="M141">
        <f t="shared" si="11"/>
        <v>0</v>
      </c>
    </row>
    <row r="142" spans="1:13" x14ac:dyDescent="0.25">
      <c r="A142" s="36">
        <f>'Incident Details WB'!C143</f>
        <v>41691</v>
      </c>
      <c r="B142" s="32">
        <f>'Incident Details WB'!X143</f>
        <v>0</v>
      </c>
      <c r="C142" s="25">
        <f>'Incident Details WB'!L143</f>
        <v>0.5229166666666667</v>
      </c>
      <c r="D142" s="25">
        <f>'Incident Details WB'!M143</f>
        <v>0.55347222222222225</v>
      </c>
      <c r="E142" s="55">
        <f>'Incident Details WB'!N143</f>
        <v>44</v>
      </c>
      <c r="F142" s="31">
        <f>'Incident Details WB'!O143</f>
        <v>17.399999999999999</v>
      </c>
      <c r="G142">
        <f t="shared" si="8"/>
        <v>0</v>
      </c>
      <c r="H142" t="str">
        <f t="shared" si="9"/>
        <v>15-45</v>
      </c>
      <c r="I142">
        <f>IF(F142&lt;=parameters!$B$6,IF(F142&gt;=parameters!$B$5,1,0),0)</f>
        <v>0</v>
      </c>
      <c r="J142">
        <f>IF(C142&lt;parameters!$B$2,IF(D142&gt;parameters!$B$1,1,0),0)</f>
        <v>0</v>
      </c>
      <c r="K142">
        <f>IF(C142&lt;parameters!$B$4,IF(D142&gt;parameters!$B$3,1,0),0)</f>
        <v>0</v>
      </c>
      <c r="L142">
        <f t="shared" si="10"/>
        <v>0</v>
      </c>
      <c r="M142">
        <f t="shared" si="11"/>
        <v>0</v>
      </c>
    </row>
    <row r="143" spans="1:13" x14ac:dyDescent="0.25">
      <c r="A143" s="36">
        <f>'Incident Details WB'!C144</f>
        <v>41691</v>
      </c>
      <c r="B143" s="32">
        <f>'Incident Details WB'!X144</f>
        <v>2</v>
      </c>
      <c r="C143" s="25">
        <f>'Incident Details WB'!L144</f>
        <v>0.74375000000000002</v>
      </c>
      <c r="D143" s="25">
        <f>'Incident Details WB'!M144</f>
        <v>0.80763888888888891</v>
      </c>
      <c r="E143" s="55">
        <f>'Incident Details WB'!N144</f>
        <v>92</v>
      </c>
      <c r="F143" s="31">
        <f>'Incident Details WB'!O144</f>
        <v>33.4</v>
      </c>
      <c r="G143">
        <f t="shared" si="8"/>
        <v>184</v>
      </c>
      <c r="H143" t="str">
        <f t="shared" si="9"/>
        <v>75+</v>
      </c>
      <c r="I143">
        <f>IF(F143&lt;=parameters!$B$6,IF(F143&gt;=parameters!$B$5,1,0),0)</f>
        <v>1</v>
      </c>
      <c r="J143">
        <f>IF(C143&lt;parameters!$B$2,IF(D143&gt;parameters!$B$1,1,0),0)</f>
        <v>0</v>
      </c>
      <c r="K143">
        <f>IF(C143&lt;parameters!$B$4,IF(D143&gt;parameters!$B$3,1,0),0)</f>
        <v>1</v>
      </c>
      <c r="L143">
        <f t="shared" si="10"/>
        <v>0</v>
      </c>
      <c r="M143">
        <f t="shared" si="11"/>
        <v>1</v>
      </c>
    </row>
    <row r="144" spans="1:13" x14ac:dyDescent="0.25">
      <c r="A144" s="36">
        <f>'Incident Details WB'!C145</f>
        <v>41691</v>
      </c>
      <c r="B144" s="32">
        <f>'Incident Details WB'!X145</f>
        <v>1</v>
      </c>
      <c r="C144" s="25">
        <f>'Incident Details WB'!L145</f>
        <v>0.74583333333333324</v>
      </c>
      <c r="D144" s="25">
        <f>'Incident Details WB'!M145</f>
        <v>0.7847222222222221</v>
      </c>
      <c r="E144" s="55">
        <f>'Incident Details WB'!N145</f>
        <v>56</v>
      </c>
      <c r="F144" s="31">
        <f>'Incident Details WB'!O145</f>
        <v>9.4</v>
      </c>
      <c r="G144">
        <f t="shared" si="8"/>
        <v>56</v>
      </c>
      <c r="H144" t="str">
        <f t="shared" si="9"/>
        <v>45-75</v>
      </c>
      <c r="I144">
        <f>IF(F144&lt;=parameters!$B$6,IF(F144&gt;=parameters!$B$5,1,0),0)</f>
        <v>0</v>
      </c>
      <c r="J144">
        <f>IF(C144&lt;parameters!$B$2,IF(D144&gt;parameters!$B$1,1,0),0)</f>
        <v>0</v>
      </c>
      <c r="K144">
        <f>IF(C144&lt;parameters!$B$4,IF(D144&gt;parameters!$B$3,1,0),0)</f>
        <v>1</v>
      </c>
      <c r="L144">
        <f t="shared" si="10"/>
        <v>0</v>
      </c>
      <c r="M144">
        <f t="shared" si="11"/>
        <v>0</v>
      </c>
    </row>
    <row r="145" spans="1:13" x14ac:dyDescent="0.25">
      <c r="A145" s="36">
        <f>'Incident Details WB'!C146</f>
        <v>41692</v>
      </c>
      <c r="B145" s="32">
        <f>'Incident Details WB'!X146</f>
        <v>1</v>
      </c>
      <c r="C145" s="25">
        <f>'Incident Details WB'!L146</f>
        <v>0.66249999999999998</v>
      </c>
      <c r="D145" s="25">
        <f>'Incident Details WB'!M146</f>
        <v>0.69722222222222219</v>
      </c>
      <c r="E145" s="55">
        <f>'Incident Details WB'!N146</f>
        <v>50</v>
      </c>
      <c r="F145" s="31">
        <f>'Incident Details WB'!O146</f>
        <v>25.5</v>
      </c>
      <c r="G145">
        <f t="shared" si="8"/>
        <v>50</v>
      </c>
      <c r="H145" t="str">
        <f t="shared" si="9"/>
        <v>45-75</v>
      </c>
      <c r="I145">
        <f>IF(F145&lt;=parameters!$B$6,IF(F145&gt;=parameters!$B$5,1,0),0)</f>
        <v>1</v>
      </c>
      <c r="J145">
        <f>IF(C145&lt;parameters!$B$2,IF(D145&gt;parameters!$B$1,1,0),0)</f>
        <v>0</v>
      </c>
      <c r="K145">
        <f>IF(C145&lt;parameters!$B$4,IF(D145&gt;parameters!$B$3,1,0),0)</f>
        <v>1</v>
      </c>
      <c r="L145">
        <f t="shared" si="10"/>
        <v>0</v>
      </c>
      <c r="M145">
        <f t="shared" si="11"/>
        <v>1</v>
      </c>
    </row>
    <row r="146" spans="1:13" x14ac:dyDescent="0.25">
      <c r="A146" s="36">
        <f>'Incident Details WB'!C147</f>
        <v>41692</v>
      </c>
      <c r="B146" s="32">
        <f>'Incident Details WB'!X147</f>
        <v>2</v>
      </c>
      <c r="C146" s="25">
        <f>'Incident Details WB'!L147</f>
        <v>0.72013888888888899</v>
      </c>
      <c r="D146" s="25">
        <f>'Incident Details WB'!M147</f>
        <v>0.76041666666666674</v>
      </c>
      <c r="E146" s="55">
        <f>'Incident Details WB'!N147</f>
        <v>58</v>
      </c>
      <c r="F146" s="31">
        <f>'Incident Details WB'!O147</f>
        <v>35.200000000000003</v>
      </c>
      <c r="G146">
        <f t="shared" si="8"/>
        <v>116</v>
      </c>
      <c r="H146" t="str">
        <f t="shared" si="9"/>
        <v>45-75</v>
      </c>
      <c r="I146">
        <f>IF(F146&lt;=parameters!$B$6,IF(F146&gt;=parameters!$B$5,1,0),0)</f>
        <v>1</v>
      </c>
      <c r="J146">
        <f>IF(C146&lt;parameters!$B$2,IF(D146&gt;parameters!$B$1,1,0),0)</f>
        <v>0</v>
      </c>
      <c r="K146">
        <f>IF(C146&lt;parameters!$B$4,IF(D146&gt;parameters!$B$3,1,0),0)</f>
        <v>1</v>
      </c>
      <c r="L146">
        <f t="shared" si="10"/>
        <v>0</v>
      </c>
      <c r="M146">
        <f t="shared" si="11"/>
        <v>1</v>
      </c>
    </row>
    <row r="147" spans="1:13" x14ac:dyDescent="0.25">
      <c r="A147" s="36">
        <f>'Incident Details WB'!C148</f>
        <v>41692</v>
      </c>
      <c r="B147" s="32">
        <f>'Incident Details WB'!X148</f>
        <v>1</v>
      </c>
      <c r="C147" s="25">
        <f>'Incident Details WB'!L148</f>
        <v>0.77430555555555547</v>
      </c>
      <c r="D147" s="25">
        <f>'Incident Details WB'!M148</f>
        <v>0.79861111111111105</v>
      </c>
      <c r="E147" s="55">
        <f>'Incident Details WB'!N148</f>
        <v>35</v>
      </c>
      <c r="F147" s="31">
        <f>'Incident Details WB'!O148</f>
        <v>22.7</v>
      </c>
      <c r="G147">
        <f t="shared" si="8"/>
        <v>35</v>
      </c>
      <c r="H147" t="str">
        <f t="shared" si="9"/>
        <v>15-45</v>
      </c>
      <c r="I147">
        <f>IF(F147&lt;=parameters!$B$6,IF(F147&gt;=parameters!$B$5,1,0),0)</f>
        <v>0</v>
      </c>
      <c r="J147">
        <f>IF(C147&lt;parameters!$B$2,IF(D147&gt;parameters!$B$1,1,0),0)</f>
        <v>0</v>
      </c>
      <c r="K147">
        <f>IF(C147&lt;parameters!$B$4,IF(D147&gt;parameters!$B$3,1,0),0)</f>
        <v>1</v>
      </c>
      <c r="L147">
        <f t="shared" si="10"/>
        <v>0</v>
      </c>
      <c r="M147">
        <f t="shared" si="11"/>
        <v>0</v>
      </c>
    </row>
    <row r="148" spans="1:13" x14ac:dyDescent="0.25">
      <c r="A148" s="36">
        <f>'Incident Details WB'!C149</f>
        <v>41693</v>
      </c>
      <c r="B148" s="32">
        <f>'Incident Details WB'!X149</f>
        <v>1</v>
      </c>
      <c r="C148" s="25">
        <f>'Incident Details WB'!L149</f>
        <v>0.26805555555555555</v>
      </c>
      <c r="D148" s="25">
        <f>'Incident Details WB'!M149</f>
        <v>0.29791666666666666</v>
      </c>
      <c r="E148" s="55">
        <f>'Incident Details WB'!N149</f>
        <v>43</v>
      </c>
      <c r="F148" s="31">
        <f>'Incident Details WB'!O149</f>
        <v>41.9</v>
      </c>
      <c r="G148">
        <f t="shared" si="8"/>
        <v>43</v>
      </c>
      <c r="H148" t="str">
        <f t="shared" si="9"/>
        <v>15-45</v>
      </c>
      <c r="I148">
        <f>IF(F148&lt;=parameters!$B$6,IF(F148&gt;=parameters!$B$5,1,0),0)</f>
        <v>0</v>
      </c>
      <c r="J148">
        <f>IF(C148&lt;parameters!$B$2,IF(D148&gt;parameters!$B$1,1,0),0)</f>
        <v>1</v>
      </c>
      <c r="K148">
        <f>IF(C148&lt;parameters!$B$4,IF(D148&gt;parameters!$B$3,1,0),0)</f>
        <v>0</v>
      </c>
      <c r="L148">
        <f t="shared" si="10"/>
        <v>0</v>
      </c>
      <c r="M148">
        <f t="shared" si="11"/>
        <v>0</v>
      </c>
    </row>
    <row r="149" spans="1:13" x14ac:dyDescent="0.25">
      <c r="A149" s="36">
        <f>'Incident Details WB'!C150</f>
        <v>41693</v>
      </c>
      <c r="B149" s="32">
        <f>'Incident Details WB'!X150</f>
        <v>0</v>
      </c>
      <c r="C149" s="25">
        <f>'Incident Details WB'!L150</f>
        <v>0.8847222222222223</v>
      </c>
      <c r="D149" s="25">
        <f>'Incident Details WB'!M150</f>
        <v>1.0763888888888891</v>
      </c>
      <c r="E149" s="55">
        <f>'Incident Details WB'!N150</f>
        <v>276</v>
      </c>
      <c r="F149" s="31">
        <f>'Incident Details WB'!O150</f>
        <v>18.899999999999999</v>
      </c>
      <c r="G149">
        <f t="shared" si="8"/>
        <v>0</v>
      </c>
      <c r="H149" t="str">
        <f t="shared" si="9"/>
        <v>75+</v>
      </c>
      <c r="I149">
        <f>IF(F149&lt;=parameters!$B$6,IF(F149&gt;=parameters!$B$5,1,0),0)</f>
        <v>0</v>
      </c>
      <c r="J149">
        <f>IF(C149&lt;parameters!$B$2,IF(D149&gt;parameters!$B$1,1,0),0)</f>
        <v>0</v>
      </c>
      <c r="K149">
        <f>IF(C149&lt;parameters!$B$4,IF(D149&gt;parameters!$B$3,1,0),0)</f>
        <v>0</v>
      </c>
      <c r="L149">
        <f t="shared" si="10"/>
        <v>0</v>
      </c>
      <c r="M149">
        <f t="shared" si="11"/>
        <v>0</v>
      </c>
    </row>
    <row r="150" spans="1:13" x14ac:dyDescent="0.25">
      <c r="A150" s="36">
        <f>'Incident Details WB'!C151</f>
        <v>41694</v>
      </c>
      <c r="B150" s="32">
        <f>'Incident Details WB'!X151</f>
        <v>2</v>
      </c>
      <c r="C150" s="25">
        <f>'Incident Details WB'!L151</f>
        <v>0.35833333333333334</v>
      </c>
      <c r="D150" s="25">
        <f>'Incident Details WB'!M151</f>
        <v>0.43194444444444446</v>
      </c>
      <c r="E150" s="55">
        <f>'Incident Details WB'!N151</f>
        <v>106</v>
      </c>
      <c r="F150" s="31">
        <f>'Incident Details WB'!O151</f>
        <v>41.9</v>
      </c>
      <c r="G150">
        <f t="shared" si="8"/>
        <v>212</v>
      </c>
      <c r="H150" t="str">
        <f t="shared" si="9"/>
        <v>75+</v>
      </c>
      <c r="I150">
        <f>IF(F150&lt;=parameters!$B$6,IF(F150&gt;=parameters!$B$5,1,0),0)</f>
        <v>0</v>
      </c>
      <c r="J150">
        <f>IF(C150&lt;parameters!$B$2,IF(D150&gt;parameters!$B$1,1,0),0)</f>
        <v>1</v>
      </c>
      <c r="K150">
        <f>IF(C150&lt;parameters!$B$4,IF(D150&gt;parameters!$B$3,1,0),0)</f>
        <v>0</v>
      </c>
      <c r="L150">
        <f t="shared" si="10"/>
        <v>0</v>
      </c>
      <c r="M150">
        <f t="shared" si="11"/>
        <v>0</v>
      </c>
    </row>
    <row r="151" spans="1:13" x14ac:dyDescent="0.25">
      <c r="A151" s="36">
        <f>'Incident Details WB'!C152</f>
        <v>41694</v>
      </c>
      <c r="B151" s="32">
        <f>'Incident Details WB'!X152</f>
        <v>2</v>
      </c>
      <c r="C151" s="25">
        <f>'Incident Details WB'!L152</f>
        <v>0.48888888888888887</v>
      </c>
      <c r="D151" s="25">
        <f>'Incident Details WB'!M152</f>
        <v>0.50486111111111109</v>
      </c>
      <c r="E151" s="55">
        <f>'Incident Details WB'!N152</f>
        <v>23</v>
      </c>
      <c r="F151" s="31">
        <f>'Incident Details WB'!O152</f>
        <v>11.1</v>
      </c>
      <c r="G151">
        <f t="shared" si="8"/>
        <v>46</v>
      </c>
      <c r="H151" t="str">
        <f t="shared" si="9"/>
        <v>15-45</v>
      </c>
      <c r="I151">
        <f>IF(F151&lt;=parameters!$B$6,IF(F151&gt;=parameters!$B$5,1,0),0)</f>
        <v>0</v>
      </c>
      <c r="J151">
        <f>IF(C151&lt;parameters!$B$2,IF(D151&gt;parameters!$B$1,1,0),0)</f>
        <v>0</v>
      </c>
      <c r="K151">
        <f>IF(C151&lt;parameters!$B$4,IF(D151&gt;parameters!$B$3,1,0),0)</f>
        <v>0</v>
      </c>
      <c r="L151">
        <f t="shared" si="10"/>
        <v>0</v>
      </c>
      <c r="M151">
        <f t="shared" si="11"/>
        <v>0</v>
      </c>
    </row>
    <row r="152" spans="1:13" x14ac:dyDescent="0.25">
      <c r="A152" s="36">
        <f>'Incident Details WB'!C153</f>
        <v>41695</v>
      </c>
      <c r="B152" s="32">
        <f>'Incident Details WB'!X153</f>
        <v>1</v>
      </c>
      <c r="C152" s="25">
        <f>'Incident Details WB'!L153</f>
        <v>0.77013888888888893</v>
      </c>
      <c r="D152" s="25">
        <f>'Incident Details WB'!M153</f>
        <v>0.77430555555555558</v>
      </c>
      <c r="E152" s="55">
        <f>'Incident Details WB'!N153</f>
        <v>6</v>
      </c>
      <c r="F152" s="31">
        <f>'Incident Details WB'!O153</f>
        <v>39.200000000000003</v>
      </c>
      <c r="G152">
        <f t="shared" si="8"/>
        <v>6</v>
      </c>
      <c r="H152" t="str">
        <f t="shared" si="9"/>
        <v>0-15</v>
      </c>
      <c r="I152">
        <f>IF(F152&lt;=parameters!$B$6,IF(F152&gt;=parameters!$B$5,1,0),0)</f>
        <v>0</v>
      </c>
      <c r="J152">
        <f>IF(C152&lt;parameters!$B$2,IF(D152&gt;parameters!$B$1,1,0),0)</f>
        <v>0</v>
      </c>
      <c r="K152">
        <f>IF(C152&lt;parameters!$B$4,IF(D152&gt;parameters!$B$3,1,0),0)</f>
        <v>1</v>
      </c>
      <c r="L152">
        <f t="shared" si="10"/>
        <v>0</v>
      </c>
      <c r="M152">
        <f t="shared" si="11"/>
        <v>0</v>
      </c>
    </row>
    <row r="153" spans="1:13" x14ac:dyDescent="0.25">
      <c r="A153" s="36">
        <f>'Incident Details WB'!C154</f>
        <v>41695</v>
      </c>
      <c r="B153" s="32">
        <f>'Incident Details WB'!X154</f>
        <v>2</v>
      </c>
      <c r="C153" s="25">
        <f>'Incident Details WB'!L154</f>
        <v>0.25277777777777777</v>
      </c>
      <c r="D153" s="25">
        <f>'Incident Details WB'!M154</f>
        <v>0.28125</v>
      </c>
      <c r="E153" s="55">
        <f>'Incident Details WB'!N154</f>
        <v>41</v>
      </c>
      <c r="F153" s="31">
        <f>'Incident Details WB'!O154</f>
        <v>48.4</v>
      </c>
      <c r="G153">
        <f t="shared" si="8"/>
        <v>82</v>
      </c>
      <c r="H153" t="str">
        <f t="shared" si="9"/>
        <v>15-45</v>
      </c>
      <c r="I153">
        <f>IF(F153&lt;=parameters!$B$6,IF(F153&gt;=parameters!$B$5,1,0),0)</f>
        <v>0</v>
      </c>
      <c r="J153">
        <f>IF(C153&lt;parameters!$B$2,IF(D153&gt;parameters!$B$1,1,0),0)</f>
        <v>1</v>
      </c>
      <c r="K153">
        <f>IF(C153&lt;parameters!$B$4,IF(D153&gt;parameters!$B$3,1,0),0)</f>
        <v>0</v>
      </c>
      <c r="L153">
        <f t="shared" si="10"/>
        <v>0</v>
      </c>
      <c r="M153">
        <f t="shared" si="11"/>
        <v>0</v>
      </c>
    </row>
    <row r="154" spans="1:13" x14ac:dyDescent="0.25">
      <c r="A154" s="36">
        <f>'Incident Details WB'!C155</f>
        <v>41695</v>
      </c>
      <c r="B154" s="32">
        <f>'Incident Details WB'!X155</f>
        <v>1</v>
      </c>
      <c r="C154" s="25">
        <f>'Incident Details WB'!L155</f>
        <v>0.84583333333333333</v>
      </c>
      <c r="D154" s="25">
        <f>'Incident Details WB'!M155</f>
        <v>0.85972222222222217</v>
      </c>
      <c r="E154" s="55">
        <f>'Incident Details WB'!N155</f>
        <v>20</v>
      </c>
      <c r="F154" s="31">
        <f>'Incident Details WB'!O155</f>
        <v>28.9</v>
      </c>
      <c r="G154">
        <f t="shared" si="8"/>
        <v>20</v>
      </c>
      <c r="H154" t="str">
        <f t="shared" si="9"/>
        <v>15-45</v>
      </c>
      <c r="I154">
        <f>IF(F154&lt;=parameters!$B$6,IF(F154&gt;=parameters!$B$5,1,0),0)</f>
        <v>1</v>
      </c>
      <c r="J154">
        <f>IF(C154&lt;parameters!$B$2,IF(D154&gt;parameters!$B$1,1,0),0)</f>
        <v>0</v>
      </c>
      <c r="K154">
        <f>IF(C154&lt;parameters!$B$4,IF(D154&gt;parameters!$B$3,1,0),0)</f>
        <v>0</v>
      </c>
      <c r="L154">
        <f t="shared" si="10"/>
        <v>0</v>
      </c>
      <c r="M154">
        <f t="shared" si="11"/>
        <v>0</v>
      </c>
    </row>
    <row r="155" spans="1:13" x14ac:dyDescent="0.25">
      <c r="A155" s="36">
        <f>'Incident Details WB'!C156</f>
        <v>41696</v>
      </c>
      <c r="B155" s="32">
        <f>'Incident Details WB'!X156</f>
        <v>5</v>
      </c>
      <c r="C155" s="25">
        <f>'Incident Details WB'!L156</f>
        <v>0.125</v>
      </c>
      <c r="D155" s="25">
        <f>'Incident Details WB'!M156</f>
        <v>0.1388888888888889</v>
      </c>
      <c r="E155" s="55">
        <f>'Incident Details WB'!N156</f>
        <v>20</v>
      </c>
      <c r="F155" s="31">
        <f>'Incident Details WB'!O156</f>
        <v>22.5</v>
      </c>
      <c r="G155">
        <f t="shared" si="8"/>
        <v>100</v>
      </c>
      <c r="H155" t="str">
        <f t="shared" si="9"/>
        <v>15-45</v>
      </c>
      <c r="I155">
        <f>IF(F155&lt;=parameters!$B$6,IF(F155&gt;=parameters!$B$5,1,0),0)</f>
        <v>0</v>
      </c>
      <c r="J155">
        <f>IF(C155&lt;parameters!$B$2,IF(D155&gt;parameters!$B$1,1,0),0)</f>
        <v>0</v>
      </c>
      <c r="K155">
        <f>IF(C155&lt;parameters!$B$4,IF(D155&gt;parameters!$B$3,1,0),0)</f>
        <v>0</v>
      </c>
      <c r="L155">
        <f t="shared" si="10"/>
        <v>0</v>
      </c>
      <c r="M155">
        <f t="shared" si="11"/>
        <v>0</v>
      </c>
    </row>
    <row r="156" spans="1:13" x14ac:dyDescent="0.25">
      <c r="A156" s="36">
        <f>'Incident Details WB'!C157</f>
        <v>41696</v>
      </c>
      <c r="B156" s="32">
        <f>'Incident Details WB'!X157</f>
        <v>1</v>
      </c>
      <c r="C156" s="25">
        <f>'Incident Details WB'!L157</f>
        <v>0.70277777777777783</v>
      </c>
      <c r="D156" s="25">
        <f>'Incident Details WB'!M157</f>
        <v>0.72222222222222232</v>
      </c>
      <c r="E156" s="55">
        <f>'Incident Details WB'!N157</f>
        <v>28</v>
      </c>
      <c r="F156" s="31">
        <f>'Incident Details WB'!O157</f>
        <v>14.2</v>
      </c>
      <c r="G156">
        <f t="shared" si="8"/>
        <v>28</v>
      </c>
      <c r="H156" t="str">
        <f t="shared" si="9"/>
        <v>15-45</v>
      </c>
      <c r="I156">
        <f>IF(F156&lt;=parameters!$B$6,IF(F156&gt;=parameters!$B$5,1,0),0)</f>
        <v>0</v>
      </c>
      <c r="J156">
        <f>IF(C156&lt;parameters!$B$2,IF(D156&gt;parameters!$B$1,1,0),0)</f>
        <v>0</v>
      </c>
      <c r="K156">
        <f>IF(C156&lt;parameters!$B$4,IF(D156&gt;parameters!$B$3,1,0),0)</f>
        <v>1</v>
      </c>
      <c r="L156">
        <f t="shared" si="10"/>
        <v>0</v>
      </c>
      <c r="M156">
        <f t="shared" si="11"/>
        <v>0</v>
      </c>
    </row>
    <row r="157" spans="1:13" x14ac:dyDescent="0.25">
      <c r="A157" s="36">
        <f>'Incident Details WB'!C158</f>
        <v>41696</v>
      </c>
      <c r="B157" s="32">
        <f>'Incident Details WB'!X158</f>
        <v>2</v>
      </c>
      <c r="C157" s="25">
        <f>'Incident Details WB'!L158</f>
        <v>0.84583333333333333</v>
      </c>
      <c r="D157" s="25">
        <f>'Incident Details WB'!M158</f>
        <v>0.86041666666666661</v>
      </c>
      <c r="E157" s="55">
        <f>'Incident Details WB'!N158</f>
        <v>21</v>
      </c>
      <c r="F157" s="31">
        <f>'Incident Details WB'!O158</f>
        <v>18.2</v>
      </c>
      <c r="G157">
        <f t="shared" si="8"/>
        <v>42</v>
      </c>
      <c r="H157" t="str">
        <f t="shared" si="9"/>
        <v>15-45</v>
      </c>
      <c r="I157">
        <f>IF(F157&lt;=parameters!$B$6,IF(F157&gt;=parameters!$B$5,1,0),0)</f>
        <v>0</v>
      </c>
      <c r="J157">
        <f>IF(C157&lt;parameters!$B$2,IF(D157&gt;parameters!$B$1,1,0),0)</f>
        <v>0</v>
      </c>
      <c r="K157">
        <f>IF(C157&lt;parameters!$B$4,IF(D157&gt;parameters!$B$3,1,0),0)</f>
        <v>0</v>
      </c>
      <c r="L157">
        <f t="shared" si="10"/>
        <v>0</v>
      </c>
      <c r="M157">
        <f t="shared" si="11"/>
        <v>0</v>
      </c>
    </row>
    <row r="158" spans="1:13" x14ac:dyDescent="0.25">
      <c r="A158" s="36">
        <f>'Incident Details WB'!C159</f>
        <v>41697</v>
      </c>
      <c r="B158" s="32">
        <f>'Incident Details WB'!X159</f>
        <v>1</v>
      </c>
      <c r="C158" s="25">
        <f>'Incident Details WB'!L159</f>
        <v>1.3194444444444444E-2</v>
      </c>
      <c r="D158" s="25">
        <f>'Incident Details WB'!M159</f>
        <v>0.1361111111111111</v>
      </c>
      <c r="E158" s="55">
        <f>'Incident Details WB'!N159</f>
        <v>177</v>
      </c>
      <c r="F158" s="31">
        <f>'Incident Details WB'!O159</f>
        <v>24.3</v>
      </c>
      <c r="G158">
        <f t="shared" si="8"/>
        <v>177</v>
      </c>
      <c r="H158" t="str">
        <f t="shared" si="9"/>
        <v>75+</v>
      </c>
      <c r="I158">
        <f>IF(F158&lt;=parameters!$B$6,IF(F158&gt;=parameters!$B$5,1,0),0)</f>
        <v>0</v>
      </c>
      <c r="J158">
        <f>IF(C158&lt;parameters!$B$2,IF(D158&gt;parameters!$B$1,1,0),0)</f>
        <v>0</v>
      </c>
      <c r="K158">
        <f>IF(C158&lt;parameters!$B$4,IF(D158&gt;parameters!$B$3,1,0),0)</f>
        <v>0</v>
      </c>
      <c r="L158">
        <f t="shared" si="10"/>
        <v>0</v>
      </c>
      <c r="M158">
        <f t="shared" si="11"/>
        <v>0</v>
      </c>
    </row>
    <row r="159" spans="1:13" x14ac:dyDescent="0.25">
      <c r="A159" s="36">
        <f>'Incident Details WB'!C160</f>
        <v>41697</v>
      </c>
      <c r="B159" s="32">
        <f>'Incident Details WB'!X160</f>
        <v>1</v>
      </c>
      <c r="C159" s="25">
        <f>'Incident Details WB'!L160</f>
        <v>2.1527777777777781E-2</v>
      </c>
      <c r="D159" s="25">
        <f>'Incident Details WB'!M160</f>
        <v>0.16180555555555556</v>
      </c>
      <c r="E159" s="55">
        <f>'Incident Details WB'!N160</f>
        <v>202</v>
      </c>
      <c r="F159" s="31">
        <f>'Incident Details WB'!O160</f>
        <v>25.3</v>
      </c>
      <c r="G159">
        <f t="shared" si="8"/>
        <v>202</v>
      </c>
      <c r="H159" t="str">
        <f t="shared" si="9"/>
        <v>75+</v>
      </c>
      <c r="I159">
        <f>IF(F159&lt;=parameters!$B$6,IF(F159&gt;=parameters!$B$5,1,0),0)</f>
        <v>1</v>
      </c>
      <c r="J159">
        <f>IF(C159&lt;parameters!$B$2,IF(D159&gt;parameters!$B$1,1,0),0)</f>
        <v>0</v>
      </c>
      <c r="K159">
        <f>IF(C159&lt;parameters!$B$4,IF(D159&gt;parameters!$B$3,1,0),0)</f>
        <v>0</v>
      </c>
      <c r="L159">
        <f t="shared" si="10"/>
        <v>0</v>
      </c>
      <c r="M159">
        <f t="shared" si="11"/>
        <v>0</v>
      </c>
    </row>
    <row r="160" spans="1:13" x14ac:dyDescent="0.25">
      <c r="A160" s="36">
        <f>'Incident Details WB'!C161</f>
        <v>41697</v>
      </c>
      <c r="B160" s="32">
        <f>'Incident Details WB'!X161</f>
        <v>1</v>
      </c>
      <c r="C160" s="25">
        <f>'Incident Details WB'!L161</f>
        <v>0.26597222222222222</v>
      </c>
      <c r="D160" s="25">
        <f>'Incident Details WB'!M161</f>
        <v>0.2986111111111111</v>
      </c>
      <c r="E160" s="55">
        <f>'Incident Details WB'!N161</f>
        <v>47</v>
      </c>
      <c r="F160" s="31">
        <f>'Incident Details WB'!O161</f>
        <v>5.5</v>
      </c>
      <c r="G160">
        <f t="shared" si="8"/>
        <v>47</v>
      </c>
      <c r="H160" t="str">
        <f t="shared" si="9"/>
        <v>45-75</v>
      </c>
      <c r="I160">
        <f>IF(F160&lt;=parameters!$B$6,IF(F160&gt;=parameters!$B$5,1,0),0)</f>
        <v>0</v>
      </c>
      <c r="J160">
        <f>IF(C160&lt;parameters!$B$2,IF(D160&gt;parameters!$B$1,1,0),0)</f>
        <v>1</v>
      </c>
      <c r="K160">
        <f>IF(C160&lt;parameters!$B$4,IF(D160&gt;parameters!$B$3,1,0),0)</f>
        <v>0</v>
      </c>
      <c r="L160">
        <f t="shared" si="10"/>
        <v>0</v>
      </c>
      <c r="M160">
        <f t="shared" si="11"/>
        <v>0</v>
      </c>
    </row>
    <row r="161" spans="1:13" x14ac:dyDescent="0.25">
      <c r="A161" s="36">
        <f>'Incident Details WB'!C162</f>
        <v>41697</v>
      </c>
      <c r="B161" s="32">
        <f>'Incident Details WB'!X162</f>
        <v>2</v>
      </c>
      <c r="C161" s="25">
        <f>'Incident Details WB'!L162</f>
        <v>0.29236111111111113</v>
      </c>
      <c r="D161" s="25">
        <f>'Incident Details WB'!M162</f>
        <v>0.30277777777777781</v>
      </c>
      <c r="E161" s="55">
        <f>'Incident Details WB'!N162</f>
        <v>15</v>
      </c>
      <c r="F161" s="31">
        <f>'Incident Details WB'!O162</f>
        <v>43.5</v>
      </c>
      <c r="G161">
        <f t="shared" si="8"/>
        <v>30</v>
      </c>
      <c r="H161" t="str">
        <f t="shared" si="9"/>
        <v>15-45</v>
      </c>
      <c r="I161">
        <f>IF(F161&lt;=parameters!$B$6,IF(F161&gt;=parameters!$B$5,1,0),0)</f>
        <v>0</v>
      </c>
      <c r="J161">
        <f>IF(C161&lt;parameters!$B$2,IF(D161&gt;parameters!$B$1,1,0),0)</f>
        <v>1</v>
      </c>
      <c r="K161">
        <f>IF(C161&lt;parameters!$B$4,IF(D161&gt;parameters!$B$3,1,0),0)</f>
        <v>0</v>
      </c>
      <c r="L161">
        <f t="shared" si="10"/>
        <v>0</v>
      </c>
      <c r="M161">
        <f t="shared" si="11"/>
        <v>0</v>
      </c>
    </row>
    <row r="162" spans="1:13" x14ac:dyDescent="0.25">
      <c r="A162" s="36">
        <f>'Incident Details WB'!C163</f>
        <v>41697</v>
      </c>
      <c r="B162" s="32">
        <f>'Incident Details WB'!X163</f>
        <v>5</v>
      </c>
      <c r="C162" s="25">
        <f>'Incident Details WB'!L163</f>
        <v>0.97222222222222221</v>
      </c>
      <c r="D162" s="25">
        <f>'Incident Details WB'!M163</f>
        <v>0.98749999999999993</v>
      </c>
      <c r="E162" s="55">
        <f>'Incident Details WB'!N163</f>
        <v>22</v>
      </c>
      <c r="F162" s="31">
        <f>'Incident Details WB'!O163</f>
        <v>25.4</v>
      </c>
      <c r="G162">
        <f t="shared" si="8"/>
        <v>110</v>
      </c>
      <c r="H162" t="str">
        <f t="shared" si="9"/>
        <v>15-45</v>
      </c>
      <c r="I162">
        <f>IF(F162&lt;=parameters!$B$6,IF(F162&gt;=parameters!$B$5,1,0),0)</f>
        <v>1</v>
      </c>
      <c r="J162">
        <f>IF(C162&lt;parameters!$B$2,IF(D162&gt;parameters!$B$1,1,0),0)</f>
        <v>0</v>
      </c>
      <c r="K162">
        <f>IF(C162&lt;parameters!$B$4,IF(D162&gt;parameters!$B$3,1,0),0)</f>
        <v>0</v>
      </c>
      <c r="L162">
        <f t="shared" si="10"/>
        <v>0</v>
      </c>
      <c r="M162">
        <f t="shared" si="11"/>
        <v>0</v>
      </c>
    </row>
    <row r="163" spans="1:13" x14ac:dyDescent="0.25">
      <c r="A163" s="36">
        <f>'Incident Details WB'!C164</f>
        <v>41698</v>
      </c>
      <c r="B163" s="32">
        <f>'Incident Details WB'!X164</f>
        <v>5</v>
      </c>
      <c r="C163" s="25">
        <f>'Incident Details WB'!L164</f>
        <v>0.18263888888888891</v>
      </c>
      <c r="D163" s="25">
        <f>'Incident Details WB'!M164</f>
        <v>0.21527777777777779</v>
      </c>
      <c r="E163" s="55">
        <f>'Incident Details WB'!N164</f>
        <v>47</v>
      </c>
      <c r="F163" s="31">
        <f>'Incident Details WB'!O164</f>
        <v>32.1</v>
      </c>
      <c r="G163">
        <f t="shared" si="8"/>
        <v>235</v>
      </c>
      <c r="H163" t="str">
        <f t="shared" si="9"/>
        <v>45-75</v>
      </c>
      <c r="I163">
        <f>IF(F163&lt;=parameters!$B$6,IF(F163&gt;=parameters!$B$5,1,0),0)</f>
        <v>1</v>
      </c>
      <c r="J163">
        <f>IF(C163&lt;parameters!$B$2,IF(D163&gt;parameters!$B$1,1,0),0)</f>
        <v>1</v>
      </c>
      <c r="K163">
        <f>IF(C163&lt;parameters!$B$4,IF(D163&gt;parameters!$B$3,1,0),0)</f>
        <v>0</v>
      </c>
      <c r="L163">
        <f t="shared" si="10"/>
        <v>1</v>
      </c>
      <c r="M163">
        <f t="shared" si="11"/>
        <v>0</v>
      </c>
    </row>
    <row r="164" spans="1:13" x14ac:dyDescent="0.25">
      <c r="A164" s="36">
        <f>'Incident Details WB'!C165</f>
        <v>41698</v>
      </c>
      <c r="B164" s="32">
        <f>'Incident Details WB'!X165</f>
        <v>1</v>
      </c>
      <c r="C164" s="25">
        <f>'Incident Details WB'!L165</f>
        <v>0.2590277777777778</v>
      </c>
      <c r="D164" s="25">
        <f>'Incident Details WB'!M165</f>
        <v>0.27986111111111112</v>
      </c>
      <c r="E164" s="55">
        <f>'Incident Details WB'!N165</f>
        <v>30</v>
      </c>
      <c r="F164" s="31">
        <f>'Incident Details WB'!O165</f>
        <v>29.6</v>
      </c>
      <c r="G164">
        <f t="shared" si="8"/>
        <v>30</v>
      </c>
      <c r="H164" t="str">
        <f t="shared" si="9"/>
        <v>15-45</v>
      </c>
      <c r="I164">
        <f>IF(F164&lt;=parameters!$B$6,IF(F164&gt;=parameters!$B$5,1,0),0)</f>
        <v>1</v>
      </c>
      <c r="J164">
        <f>IF(C164&lt;parameters!$B$2,IF(D164&gt;parameters!$B$1,1,0),0)</f>
        <v>1</v>
      </c>
      <c r="K164">
        <f>IF(C164&lt;parameters!$B$4,IF(D164&gt;parameters!$B$3,1,0),0)</f>
        <v>0</v>
      </c>
      <c r="L164">
        <f t="shared" si="10"/>
        <v>1</v>
      </c>
      <c r="M164">
        <f t="shared" si="11"/>
        <v>0</v>
      </c>
    </row>
    <row r="165" spans="1:13" x14ac:dyDescent="0.25">
      <c r="A165" s="36">
        <f>'Incident Details WB'!C166</f>
        <v>41698</v>
      </c>
      <c r="B165" s="32">
        <f>'Incident Details WB'!X166</f>
        <v>1</v>
      </c>
      <c r="C165" s="25">
        <f>'Incident Details WB'!L166</f>
        <v>0.29444444444444445</v>
      </c>
      <c r="D165" s="25">
        <f>'Incident Details WB'!M166</f>
        <v>0.4243055555555556</v>
      </c>
      <c r="E165" s="55">
        <f>'Incident Details WB'!N166</f>
        <v>187</v>
      </c>
      <c r="F165" s="31">
        <f>'Incident Details WB'!O166</f>
        <v>47.1</v>
      </c>
      <c r="G165">
        <f t="shared" si="8"/>
        <v>187</v>
      </c>
      <c r="H165" t="str">
        <f t="shared" si="9"/>
        <v>75+</v>
      </c>
      <c r="I165">
        <f>IF(F165&lt;=parameters!$B$6,IF(F165&gt;=parameters!$B$5,1,0),0)</f>
        <v>0</v>
      </c>
      <c r="J165">
        <f>IF(C165&lt;parameters!$B$2,IF(D165&gt;parameters!$B$1,1,0),0)</f>
        <v>1</v>
      </c>
      <c r="K165">
        <f>IF(C165&lt;parameters!$B$4,IF(D165&gt;parameters!$B$3,1,0),0)</f>
        <v>0</v>
      </c>
      <c r="L165">
        <f t="shared" si="10"/>
        <v>0</v>
      </c>
      <c r="M165">
        <f t="shared" si="11"/>
        <v>0</v>
      </c>
    </row>
    <row r="166" spans="1:13" x14ac:dyDescent="0.25">
      <c r="A166" s="36">
        <f>'Incident Details WB'!C167</f>
        <v>41698</v>
      </c>
      <c r="B166" s="32">
        <f>'Incident Details WB'!X167</f>
        <v>2</v>
      </c>
      <c r="C166" s="25">
        <f>'Incident Details WB'!L167</f>
        <v>0.39513888888888887</v>
      </c>
      <c r="D166" s="25">
        <f>'Incident Details WB'!M167</f>
        <v>0.41666666666666663</v>
      </c>
      <c r="E166" s="55">
        <f>'Incident Details WB'!N167</f>
        <v>31</v>
      </c>
      <c r="F166" s="31">
        <f>'Incident Details WB'!O167</f>
        <v>11.1</v>
      </c>
      <c r="G166">
        <f t="shared" si="8"/>
        <v>62</v>
      </c>
      <c r="H166" t="str">
        <f t="shared" si="9"/>
        <v>15-45</v>
      </c>
      <c r="I166">
        <f>IF(F166&lt;=parameters!$B$6,IF(F166&gt;=parameters!$B$5,1,0),0)</f>
        <v>0</v>
      </c>
      <c r="J166">
        <f>IF(C166&lt;parameters!$B$2,IF(D166&gt;parameters!$B$1,1,0),0)</f>
        <v>1</v>
      </c>
      <c r="K166">
        <f>IF(C166&lt;parameters!$B$4,IF(D166&gt;parameters!$B$3,1,0),0)</f>
        <v>0</v>
      </c>
      <c r="L166">
        <f t="shared" si="10"/>
        <v>0</v>
      </c>
      <c r="M166">
        <f t="shared" si="11"/>
        <v>0</v>
      </c>
    </row>
    <row r="167" spans="1:13" x14ac:dyDescent="0.25">
      <c r="A167" s="36">
        <f>'Incident Details WB'!C168</f>
        <v>41698</v>
      </c>
      <c r="B167" s="32">
        <f>'Incident Details WB'!X168</f>
        <v>3</v>
      </c>
      <c r="C167" s="25">
        <f>'Incident Details WB'!L168</f>
        <v>0.39652777777777781</v>
      </c>
      <c r="D167" s="25">
        <f>'Incident Details WB'!M168</f>
        <v>0.42291666666666672</v>
      </c>
      <c r="E167" s="55">
        <f>'Incident Details WB'!N168</f>
        <v>38</v>
      </c>
      <c r="F167" s="31">
        <f>'Incident Details WB'!O168</f>
        <v>11.5</v>
      </c>
      <c r="G167">
        <f t="shared" si="8"/>
        <v>114</v>
      </c>
      <c r="H167" t="str">
        <f t="shared" si="9"/>
        <v>15-45</v>
      </c>
      <c r="I167">
        <f>IF(F167&lt;=parameters!$B$6,IF(F167&gt;=parameters!$B$5,1,0),0)</f>
        <v>0</v>
      </c>
      <c r="J167">
        <f>IF(C167&lt;parameters!$B$2,IF(D167&gt;parameters!$B$1,1,0),0)</f>
        <v>1</v>
      </c>
      <c r="K167">
        <f>IF(C167&lt;parameters!$B$4,IF(D167&gt;parameters!$B$3,1,0),0)</f>
        <v>0</v>
      </c>
      <c r="L167">
        <f t="shared" si="10"/>
        <v>0</v>
      </c>
      <c r="M167">
        <f t="shared" si="11"/>
        <v>0</v>
      </c>
    </row>
    <row r="168" spans="1:13" x14ac:dyDescent="0.25">
      <c r="A168" s="36">
        <f>'Incident Details WB'!C169</f>
        <v>41698</v>
      </c>
      <c r="B168" s="32">
        <f>'Incident Details WB'!X169</f>
        <v>1</v>
      </c>
      <c r="C168" s="25">
        <f>'Incident Details WB'!L169</f>
        <v>0.41875000000000001</v>
      </c>
      <c r="D168" s="25">
        <f>'Incident Details WB'!M169</f>
        <v>0.43402777777777779</v>
      </c>
      <c r="E168" s="55">
        <f>'Incident Details WB'!N169</f>
        <v>22</v>
      </c>
      <c r="F168" s="31">
        <f>'Incident Details WB'!O169</f>
        <v>8.1</v>
      </c>
      <c r="G168">
        <f t="shared" si="8"/>
        <v>22</v>
      </c>
      <c r="H168" t="str">
        <f t="shared" si="9"/>
        <v>15-45</v>
      </c>
      <c r="I168">
        <f>IF(F168&lt;=parameters!$B$6,IF(F168&gt;=parameters!$B$5,1,0),0)</f>
        <v>0</v>
      </c>
      <c r="J168">
        <f>IF(C168&lt;parameters!$B$2,IF(D168&gt;parameters!$B$1,1,0),0)</f>
        <v>0</v>
      </c>
      <c r="K168">
        <f>IF(C168&lt;parameters!$B$4,IF(D168&gt;parameters!$B$3,1,0),0)</f>
        <v>0</v>
      </c>
      <c r="L168">
        <f t="shared" si="10"/>
        <v>0</v>
      </c>
      <c r="M168">
        <f t="shared" si="11"/>
        <v>0</v>
      </c>
    </row>
    <row r="169" spans="1:13" x14ac:dyDescent="0.25">
      <c r="A169" s="36">
        <f>'Incident Details WB'!C170</f>
        <v>41698</v>
      </c>
      <c r="B169" s="32">
        <f>'Incident Details WB'!X170</f>
        <v>1</v>
      </c>
      <c r="C169" s="25">
        <f>'Incident Details WB'!L170</f>
        <v>0.56458333333333333</v>
      </c>
      <c r="D169" s="25">
        <f>'Incident Details WB'!M170</f>
        <v>0.59236111111111112</v>
      </c>
      <c r="E169" s="55">
        <f>'Incident Details WB'!N170</f>
        <v>40</v>
      </c>
      <c r="F169" s="31">
        <f>'Incident Details WB'!O170</f>
        <v>11.1</v>
      </c>
      <c r="G169">
        <f t="shared" si="8"/>
        <v>40</v>
      </c>
      <c r="H169" t="str">
        <f t="shared" si="9"/>
        <v>15-45</v>
      </c>
      <c r="I169">
        <f>IF(F169&lt;=parameters!$B$6,IF(F169&gt;=parameters!$B$5,1,0),0)</f>
        <v>0</v>
      </c>
      <c r="J169">
        <f>IF(C169&lt;parameters!$B$2,IF(D169&gt;parameters!$B$1,1,0),0)</f>
        <v>0</v>
      </c>
      <c r="K169">
        <f>IF(C169&lt;parameters!$B$4,IF(D169&gt;parameters!$B$3,1,0),0)</f>
        <v>0</v>
      </c>
      <c r="L169">
        <f t="shared" si="10"/>
        <v>0</v>
      </c>
      <c r="M169">
        <f t="shared" si="11"/>
        <v>0</v>
      </c>
    </row>
    <row r="170" spans="1:13" x14ac:dyDescent="0.25">
      <c r="A170" s="36">
        <f>'Incident Details WB'!C171</f>
        <v>41698</v>
      </c>
      <c r="B170" s="32">
        <f>'Incident Details WB'!X171</f>
        <v>1</v>
      </c>
      <c r="C170" s="25">
        <f>'Incident Details WB'!L171</f>
        <v>0.56874999999999998</v>
      </c>
      <c r="D170" s="25">
        <f>'Incident Details WB'!M171</f>
        <v>0.64027777777777772</v>
      </c>
      <c r="E170" s="55">
        <f>'Incident Details WB'!N171</f>
        <v>103</v>
      </c>
      <c r="F170" s="31">
        <f>'Incident Details WB'!O171</f>
        <v>9.4</v>
      </c>
      <c r="G170">
        <f t="shared" si="8"/>
        <v>103</v>
      </c>
      <c r="H170" t="str">
        <f t="shared" si="9"/>
        <v>75+</v>
      </c>
      <c r="I170">
        <f>IF(F170&lt;=parameters!$B$6,IF(F170&gt;=parameters!$B$5,1,0),0)</f>
        <v>0</v>
      </c>
      <c r="J170">
        <f>IF(C170&lt;parameters!$B$2,IF(D170&gt;parameters!$B$1,1,0),0)</f>
        <v>0</v>
      </c>
      <c r="K170">
        <f>IF(C170&lt;parameters!$B$4,IF(D170&gt;parameters!$B$3,1,0),0)</f>
        <v>1</v>
      </c>
      <c r="L170">
        <f t="shared" si="10"/>
        <v>0</v>
      </c>
      <c r="M170">
        <f t="shared" si="11"/>
        <v>0</v>
      </c>
    </row>
    <row r="171" spans="1:13" x14ac:dyDescent="0.25">
      <c r="A171" s="36">
        <f>'Incident Details WB'!C172</f>
        <v>41698</v>
      </c>
      <c r="B171" s="32">
        <f>'Incident Details WB'!X172</f>
        <v>1</v>
      </c>
      <c r="C171" s="25">
        <f>'Incident Details WB'!L172</f>
        <v>0.58263888888888882</v>
      </c>
      <c r="D171" s="25">
        <f>'Incident Details WB'!M172</f>
        <v>0.68333333333333324</v>
      </c>
      <c r="E171" s="55">
        <f>'Incident Details WB'!N172</f>
        <v>145</v>
      </c>
      <c r="F171" s="31">
        <f>'Incident Details WB'!O172</f>
        <v>16.8</v>
      </c>
      <c r="G171">
        <f t="shared" si="8"/>
        <v>145</v>
      </c>
      <c r="H171" t="str">
        <f t="shared" si="9"/>
        <v>75+</v>
      </c>
      <c r="I171">
        <f>IF(F171&lt;=parameters!$B$6,IF(F171&gt;=parameters!$B$5,1,0),0)</f>
        <v>0</v>
      </c>
      <c r="J171">
        <f>IF(C171&lt;parameters!$B$2,IF(D171&gt;parameters!$B$1,1,0),0)</f>
        <v>0</v>
      </c>
      <c r="K171">
        <f>IF(C171&lt;parameters!$B$4,IF(D171&gt;parameters!$B$3,1,0),0)</f>
        <v>1</v>
      </c>
      <c r="L171">
        <f t="shared" si="10"/>
        <v>0</v>
      </c>
      <c r="M171">
        <f t="shared" si="11"/>
        <v>0</v>
      </c>
    </row>
    <row r="172" spans="1:13" x14ac:dyDescent="0.25">
      <c r="A172" s="36">
        <f>'Incident Details WB'!C173</f>
        <v>41698</v>
      </c>
      <c r="B172" s="32">
        <f>'Incident Details WB'!X173</f>
        <v>1</v>
      </c>
      <c r="C172" s="25">
        <f>'Incident Details WB'!L173</f>
        <v>0.6020833333333333</v>
      </c>
      <c r="D172" s="25">
        <f>'Incident Details WB'!M173</f>
        <v>0.66874999999999996</v>
      </c>
      <c r="E172" s="55">
        <f>'Incident Details WB'!N173</f>
        <v>96</v>
      </c>
      <c r="F172" s="31">
        <f>'Incident Details WB'!O173</f>
        <v>8.1</v>
      </c>
      <c r="G172">
        <f t="shared" si="8"/>
        <v>96</v>
      </c>
      <c r="H172" t="str">
        <f t="shared" si="9"/>
        <v>75+</v>
      </c>
      <c r="I172">
        <f>IF(F172&lt;=parameters!$B$6,IF(F172&gt;=parameters!$B$5,1,0),0)</f>
        <v>0</v>
      </c>
      <c r="J172">
        <f>IF(C172&lt;parameters!$B$2,IF(D172&gt;parameters!$B$1,1,0),0)</f>
        <v>0</v>
      </c>
      <c r="K172">
        <f>IF(C172&lt;parameters!$B$4,IF(D172&gt;parameters!$B$3,1,0),0)</f>
        <v>1</v>
      </c>
      <c r="L172">
        <f t="shared" si="10"/>
        <v>0</v>
      </c>
      <c r="M172">
        <f t="shared" si="11"/>
        <v>0</v>
      </c>
    </row>
    <row r="173" spans="1:13" x14ac:dyDescent="0.25">
      <c r="A173" s="36">
        <f>'Incident Details WB'!C174</f>
        <v>41698</v>
      </c>
      <c r="B173" s="32">
        <f>'Incident Details WB'!X174</f>
        <v>0</v>
      </c>
      <c r="C173" s="25">
        <f>'Incident Details WB'!L174</f>
        <v>0.78472222222222221</v>
      </c>
      <c r="D173" s="25">
        <f>'Incident Details WB'!M174</f>
        <v>0.79513888888888884</v>
      </c>
      <c r="E173" s="55">
        <f>'Incident Details WB'!N174</f>
        <v>15</v>
      </c>
      <c r="F173" s="31">
        <f>'Incident Details WB'!O174</f>
        <v>43.5</v>
      </c>
      <c r="G173">
        <f t="shared" si="8"/>
        <v>0</v>
      </c>
      <c r="H173" t="str">
        <f t="shared" si="9"/>
        <v>15-45</v>
      </c>
      <c r="I173">
        <f>IF(F173&lt;=parameters!$B$6,IF(F173&gt;=parameters!$B$5,1,0),0)</f>
        <v>0</v>
      </c>
      <c r="J173">
        <f>IF(C173&lt;parameters!$B$2,IF(D173&gt;parameters!$B$1,1,0),0)</f>
        <v>0</v>
      </c>
      <c r="K173">
        <f>IF(C173&lt;parameters!$B$4,IF(D173&gt;parameters!$B$3,1,0),0)</f>
        <v>1</v>
      </c>
      <c r="L173">
        <f t="shared" si="10"/>
        <v>0</v>
      </c>
      <c r="M173">
        <f t="shared" si="11"/>
        <v>0</v>
      </c>
    </row>
    <row r="174" spans="1:13" x14ac:dyDescent="0.25">
      <c r="A174" s="36">
        <f>'Incident Details WB'!C175</f>
        <v>41698</v>
      </c>
      <c r="B174" s="32">
        <f>'Incident Details WB'!X175</f>
        <v>1</v>
      </c>
      <c r="C174" s="25">
        <f>'Incident Details WB'!L175</f>
        <v>0.91805555555555562</v>
      </c>
      <c r="D174" s="25">
        <f>'Incident Details WB'!M175</f>
        <v>0.93263888888888891</v>
      </c>
      <c r="E174" s="55">
        <f>'Incident Details WB'!N175</f>
        <v>21</v>
      </c>
      <c r="F174" s="31">
        <f>'Incident Details WB'!O175</f>
        <v>40.200000000000003</v>
      </c>
      <c r="G174">
        <f t="shared" si="8"/>
        <v>21</v>
      </c>
      <c r="H174" t="str">
        <f t="shared" si="9"/>
        <v>15-45</v>
      </c>
      <c r="I174">
        <f>IF(F174&lt;=parameters!$B$6,IF(F174&gt;=parameters!$B$5,1,0),0)</f>
        <v>0</v>
      </c>
      <c r="J174">
        <f>IF(C174&lt;parameters!$B$2,IF(D174&gt;parameters!$B$1,1,0),0)</f>
        <v>0</v>
      </c>
      <c r="K174">
        <f>IF(C174&lt;parameters!$B$4,IF(D174&gt;parameters!$B$3,1,0),0)</f>
        <v>0</v>
      </c>
      <c r="L174">
        <f t="shared" si="10"/>
        <v>0</v>
      </c>
      <c r="M174">
        <f t="shared" si="11"/>
        <v>0</v>
      </c>
    </row>
    <row r="175" spans="1:13" x14ac:dyDescent="0.25">
      <c r="A175" s="36">
        <f>'Incident Details WB'!C176</f>
        <v>41699</v>
      </c>
      <c r="B175" s="32">
        <f>'Incident Details WB'!X176</f>
        <v>1</v>
      </c>
      <c r="C175" s="25">
        <f>'Incident Details WB'!L176</f>
        <v>0.3347222222222222</v>
      </c>
      <c r="D175" s="25">
        <f>'Incident Details WB'!M176</f>
        <v>0.38472222222222219</v>
      </c>
      <c r="E175" s="55">
        <f>'Incident Details WB'!N176</f>
        <v>72</v>
      </c>
      <c r="F175" s="31">
        <f>'Incident Details WB'!O176</f>
        <v>3.3</v>
      </c>
      <c r="G175">
        <f t="shared" si="8"/>
        <v>72</v>
      </c>
      <c r="H175" t="str">
        <f t="shared" si="9"/>
        <v>45-75</v>
      </c>
      <c r="I175">
        <f>IF(F175&lt;=parameters!$B$6,IF(F175&gt;=parameters!$B$5,1,0),0)</f>
        <v>0</v>
      </c>
      <c r="J175">
        <f>IF(C175&lt;parameters!$B$2,IF(D175&gt;parameters!$B$1,1,0),0)</f>
        <v>1</v>
      </c>
      <c r="K175">
        <f>IF(C175&lt;parameters!$B$4,IF(D175&gt;parameters!$B$3,1,0),0)</f>
        <v>0</v>
      </c>
      <c r="L175">
        <f t="shared" si="10"/>
        <v>0</v>
      </c>
      <c r="M175">
        <f t="shared" si="11"/>
        <v>0</v>
      </c>
    </row>
    <row r="176" spans="1:13" x14ac:dyDescent="0.25">
      <c r="A176" s="36">
        <f>'Incident Details WB'!C177</f>
        <v>41699</v>
      </c>
      <c r="B176" s="32">
        <f>'Incident Details WB'!X177</f>
        <v>1</v>
      </c>
      <c r="C176" s="25">
        <f>'Incident Details WB'!L177</f>
        <v>0.40972222222222227</v>
      </c>
      <c r="D176" s="25">
        <f>'Incident Details WB'!M177</f>
        <v>0.42083333333333339</v>
      </c>
      <c r="E176" s="55">
        <f>'Incident Details WB'!N177</f>
        <v>16</v>
      </c>
      <c r="F176" s="31">
        <f>'Incident Details WB'!O177</f>
        <v>35.799999999999997</v>
      </c>
      <c r="G176">
        <f t="shared" si="8"/>
        <v>16</v>
      </c>
      <c r="H176" t="str">
        <f t="shared" si="9"/>
        <v>15-45</v>
      </c>
      <c r="I176">
        <f>IF(F176&lt;=parameters!$B$6,IF(F176&gt;=parameters!$B$5,1,0),0)</f>
        <v>1</v>
      </c>
      <c r="J176">
        <f>IF(C176&lt;parameters!$B$2,IF(D176&gt;parameters!$B$1,1,0),0)</f>
        <v>1</v>
      </c>
      <c r="K176">
        <f>IF(C176&lt;parameters!$B$4,IF(D176&gt;parameters!$B$3,1,0),0)</f>
        <v>0</v>
      </c>
      <c r="L176">
        <f t="shared" si="10"/>
        <v>1</v>
      </c>
      <c r="M176">
        <f t="shared" si="11"/>
        <v>0</v>
      </c>
    </row>
    <row r="177" spans="1:13" x14ac:dyDescent="0.25">
      <c r="A177" s="36">
        <f>'Incident Details WB'!C178</f>
        <v>41699</v>
      </c>
      <c r="B177" s="32">
        <f>'Incident Details WB'!X178</f>
        <v>1</v>
      </c>
      <c r="C177" s="25">
        <f>'Incident Details WB'!L178</f>
        <v>0.4284722222222222</v>
      </c>
      <c r="D177" s="25">
        <f>'Incident Details WB'!M178</f>
        <v>0.43958333333333333</v>
      </c>
      <c r="E177" s="55">
        <f>'Incident Details WB'!N178</f>
        <v>16</v>
      </c>
      <c r="F177" s="31">
        <f>'Incident Details WB'!O178</f>
        <v>15.6</v>
      </c>
      <c r="G177">
        <f t="shared" si="8"/>
        <v>16</v>
      </c>
      <c r="H177" t="str">
        <f t="shared" si="9"/>
        <v>15-45</v>
      </c>
      <c r="I177">
        <f>IF(F177&lt;=parameters!$B$6,IF(F177&gt;=parameters!$B$5,1,0),0)</f>
        <v>0</v>
      </c>
      <c r="J177">
        <f>IF(C177&lt;parameters!$B$2,IF(D177&gt;parameters!$B$1,1,0),0)</f>
        <v>0</v>
      </c>
      <c r="K177">
        <f>IF(C177&lt;parameters!$B$4,IF(D177&gt;parameters!$B$3,1,0),0)</f>
        <v>0</v>
      </c>
      <c r="L177">
        <f t="shared" si="10"/>
        <v>0</v>
      </c>
      <c r="M177">
        <f t="shared" si="11"/>
        <v>0</v>
      </c>
    </row>
    <row r="178" spans="1:13" x14ac:dyDescent="0.25">
      <c r="A178" s="36">
        <f>'Incident Details WB'!C179</f>
        <v>41699</v>
      </c>
      <c r="B178" s="32">
        <f>'Incident Details WB'!X179</f>
        <v>1</v>
      </c>
      <c r="C178" s="25">
        <f>'Incident Details WB'!L179</f>
        <v>0.46527777777777773</v>
      </c>
      <c r="D178" s="25">
        <f>'Incident Details WB'!M179</f>
        <v>0.48749999999999993</v>
      </c>
      <c r="E178" s="55">
        <f>'Incident Details WB'!N179</f>
        <v>32</v>
      </c>
      <c r="F178" s="31">
        <f>'Incident Details WB'!O179</f>
        <v>4.0999999999999996</v>
      </c>
      <c r="G178">
        <f t="shared" si="8"/>
        <v>32</v>
      </c>
      <c r="H178" t="str">
        <f t="shared" si="9"/>
        <v>15-45</v>
      </c>
      <c r="I178">
        <f>IF(F178&lt;=parameters!$B$6,IF(F178&gt;=parameters!$B$5,1,0),0)</f>
        <v>0</v>
      </c>
      <c r="J178">
        <f>IF(C178&lt;parameters!$B$2,IF(D178&gt;parameters!$B$1,1,0),0)</f>
        <v>0</v>
      </c>
      <c r="K178">
        <f>IF(C178&lt;parameters!$B$4,IF(D178&gt;parameters!$B$3,1,0),0)</f>
        <v>0</v>
      </c>
      <c r="L178">
        <f t="shared" si="10"/>
        <v>0</v>
      </c>
      <c r="M178">
        <f t="shared" si="11"/>
        <v>0</v>
      </c>
    </row>
    <row r="179" spans="1:13" x14ac:dyDescent="0.25">
      <c r="A179" s="36">
        <f>'Incident Details WB'!C180</f>
        <v>41699</v>
      </c>
      <c r="B179" s="32">
        <f>'Incident Details WB'!X180</f>
        <v>2</v>
      </c>
      <c r="C179" s="25">
        <f>'Incident Details WB'!L180</f>
        <v>0.60555555555555551</v>
      </c>
      <c r="D179" s="25">
        <f>'Incident Details WB'!M180</f>
        <v>0.63194444444444442</v>
      </c>
      <c r="E179" s="55">
        <f>'Incident Details WB'!N180</f>
        <v>38</v>
      </c>
      <c r="F179" s="31">
        <f>'Incident Details WB'!O180</f>
        <v>38.4</v>
      </c>
      <c r="G179">
        <f t="shared" si="8"/>
        <v>76</v>
      </c>
      <c r="H179" t="str">
        <f t="shared" si="9"/>
        <v>15-45</v>
      </c>
      <c r="I179">
        <f>IF(F179&lt;=parameters!$B$6,IF(F179&gt;=parameters!$B$5,1,0),0)</f>
        <v>0</v>
      </c>
      <c r="J179">
        <f>IF(C179&lt;parameters!$B$2,IF(D179&gt;parameters!$B$1,1,0),0)</f>
        <v>0</v>
      </c>
      <c r="K179">
        <f>IF(C179&lt;parameters!$B$4,IF(D179&gt;parameters!$B$3,1,0),0)</f>
        <v>1</v>
      </c>
      <c r="L179">
        <f t="shared" si="10"/>
        <v>0</v>
      </c>
      <c r="M179">
        <f t="shared" si="11"/>
        <v>0</v>
      </c>
    </row>
    <row r="180" spans="1:13" x14ac:dyDescent="0.25">
      <c r="A180" s="36">
        <f>'Incident Details WB'!C181</f>
        <v>41700</v>
      </c>
      <c r="B180" s="32">
        <f>'Incident Details WB'!X181</f>
        <v>2</v>
      </c>
      <c r="C180" s="25">
        <f>'Incident Details WB'!L181</f>
        <v>0.53611111111111109</v>
      </c>
      <c r="D180" s="25">
        <f>'Incident Details WB'!M181</f>
        <v>0.57152777777777775</v>
      </c>
      <c r="E180" s="55">
        <f>'Incident Details WB'!N181</f>
        <v>51</v>
      </c>
      <c r="F180" s="31">
        <f>'Incident Details WB'!O181</f>
        <v>43.5</v>
      </c>
      <c r="G180">
        <f t="shared" si="8"/>
        <v>102</v>
      </c>
      <c r="H180" t="str">
        <f t="shared" si="9"/>
        <v>45-75</v>
      </c>
      <c r="I180">
        <f>IF(F180&lt;=parameters!$B$6,IF(F180&gt;=parameters!$B$5,1,0),0)</f>
        <v>0</v>
      </c>
      <c r="J180">
        <f>IF(C180&lt;parameters!$B$2,IF(D180&gt;parameters!$B$1,1,0),0)</f>
        <v>0</v>
      </c>
      <c r="K180">
        <f>IF(C180&lt;parameters!$B$4,IF(D180&gt;parameters!$B$3,1,0),0)</f>
        <v>0</v>
      </c>
      <c r="L180">
        <f t="shared" si="10"/>
        <v>0</v>
      </c>
      <c r="M180">
        <f t="shared" si="11"/>
        <v>0</v>
      </c>
    </row>
    <row r="181" spans="1:13" x14ac:dyDescent="0.25">
      <c r="A181" s="36">
        <f>'Incident Details WB'!C182</f>
        <v>41700</v>
      </c>
      <c r="B181" s="32">
        <f>'Incident Details WB'!X182</f>
        <v>1</v>
      </c>
      <c r="C181" s="25">
        <f>'Incident Details WB'!L182</f>
        <v>0.60555555555555551</v>
      </c>
      <c r="D181" s="25">
        <f>'Incident Details WB'!M182</f>
        <v>0.62569444444444444</v>
      </c>
      <c r="E181" s="55">
        <f>'Incident Details WB'!N182</f>
        <v>29</v>
      </c>
      <c r="F181" s="31">
        <f>'Incident Details WB'!O182</f>
        <v>18.899999999999999</v>
      </c>
      <c r="G181">
        <f t="shared" si="8"/>
        <v>29</v>
      </c>
      <c r="H181" t="str">
        <f t="shared" si="9"/>
        <v>15-45</v>
      </c>
      <c r="I181">
        <f>IF(F181&lt;=parameters!$B$6,IF(F181&gt;=parameters!$B$5,1,0),0)</f>
        <v>0</v>
      </c>
      <c r="J181">
        <f>IF(C181&lt;parameters!$B$2,IF(D181&gt;parameters!$B$1,1,0),0)</f>
        <v>0</v>
      </c>
      <c r="K181">
        <f>IF(C181&lt;parameters!$B$4,IF(D181&gt;parameters!$B$3,1,0),0)</f>
        <v>1</v>
      </c>
      <c r="L181">
        <f t="shared" si="10"/>
        <v>0</v>
      </c>
      <c r="M181">
        <f t="shared" si="11"/>
        <v>0</v>
      </c>
    </row>
    <row r="182" spans="1:13" x14ac:dyDescent="0.25">
      <c r="A182" s="36">
        <f>'Incident Details WB'!C183</f>
        <v>41700</v>
      </c>
      <c r="B182" s="32">
        <f>'Incident Details WB'!X183</f>
        <v>1</v>
      </c>
      <c r="C182" s="25">
        <f>'Incident Details WB'!L183</f>
        <v>0.65902777777777777</v>
      </c>
      <c r="D182" s="25">
        <f>'Incident Details WB'!M183</f>
        <v>0.72083333333333333</v>
      </c>
      <c r="E182" s="55">
        <f>'Incident Details WB'!N183</f>
        <v>89</v>
      </c>
      <c r="F182" s="31">
        <f>'Incident Details WB'!O183</f>
        <v>26.3</v>
      </c>
      <c r="G182">
        <f t="shared" si="8"/>
        <v>89</v>
      </c>
      <c r="H182" t="str">
        <f t="shared" si="9"/>
        <v>75+</v>
      </c>
      <c r="I182">
        <f>IF(F182&lt;=parameters!$B$6,IF(F182&gt;=parameters!$B$5,1,0),0)</f>
        <v>1</v>
      </c>
      <c r="J182">
        <f>IF(C182&lt;parameters!$B$2,IF(D182&gt;parameters!$B$1,1,0),0)</f>
        <v>0</v>
      </c>
      <c r="K182">
        <f>IF(C182&lt;parameters!$B$4,IF(D182&gt;parameters!$B$3,1,0),0)</f>
        <v>1</v>
      </c>
      <c r="L182">
        <f t="shared" si="10"/>
        <v>0</v>
      </c>
      <c r="M182">
        <f t="shared" si="11"/>
        <v>1</v>
      </c>
    </row>
    <row r="183" spans="1:13" x14ac:dyDescent="0.25">
      <c r="A183" s="36">
        <f>'Incident Details WB'!C184</f>
        <v>41701</v>
      </c>
      <c r="B183" s="32">
        <f>'Incident Details WB'!X184</f>
        <v>1</v>
      </c>
      <c r="C183" s="25">
        <f>'Incident Details WB'!L184</f>
        <v>0.22569444444444445</v>
      </c>
      <c r="D183" s="25">
        <f>'Incident Details WB'!M184</f>
        <v>0.27569444444444446</v>
      </c>
      <c r="E183" s="55">
        <f>'Incident Details WB'!N184</f>
        <v>72</v>
      </c>
      <c r="F183" s="31">
        <f>'Incident Details WB'!O184</f>
        <v>40.9</v>
      </c>
      <c r="G183">
        <f t="shared" si="8"/>
        <v>72</v>
      </c>
      <c r="H183" t="str">
        <f t="shared" si="9"/>
        <v>45-75</v>
      </c>
      <c r="I183">
        <f>IF(F183&lt;=parameters!$B$6,IF(F183&gt;=parameters!$B$5,1,0),0)</f>
        <v>0</v>
      </c>
      <c r="J183">
        <f>IF(C183&lt;parameters!$B$2,IF(D183&gt;parameters!$B$1,1,0),0)</f>
        <v>1</v>
      </c>
      <c r="K183">
        <f>IF(C183&lt;parameters!$B$4,IF(D183&gt;parameters!$B$3,1,0),0)</f>
        <v>0</v>
      </c>
      <c r="L183">
        <f t="shared" si="10"/>
        <v>0</v>
      </c>
      <c r="M183">
        <f t="shared" si="11"/>
        <v>0</v>
      </c>
    </row>
    <row r="184" spans="1:13" x14ac:dyDescent="0.25">
      <c r="A184" s="36">
        <f>'Incident Details WB'!C185</f>
        <v>41701</v>
      </c>
      <c r="B184" s="32">
        <f>'Incident Details WB'!X185</f>
        <v>2</v>
      </c>
      <c r="C184" s="25">
        <f>'Incident Details WB'!L185</f>
        <v>0.3215277777777778</v>
      </c>
      <c r="D184" s="25">
        <f>'Incident Details WB'!M185</f>
        <v>0.33680555555555558</v>
      </c>
      <c r="E184" s="55">
        <f>'Incident Details WB'!N185</f>
        <v>22</v>
      </c>
      <c r="F184" s="31">
        <f>'Incident Details WB'!O185</f>
        <v>11.1</v>
      </c>
      <c r="G184">
        <f t="shared" si="8"/>
        <v>44</v>
      </c>
      <c r="H184" t="str">
        <f t="shared" si="9"/>
        <v>15-45</v>
      </c>
      <c r="I184">
        <f>IF(F184&lt;=parameters!$B$6,IF(F184&gt;=parameters!$B$5,1,0),0)</f>
        <v>0</v>
      </c>
      <c r="J184">
        <f>IF(C184&lt;parameters!$B$2,IF(D184&gt;parameters!$B$1,1,0),0)</f>
        <v>1</v>
      </c>
      <c r="K184">
        <f>IF(C184&lt;parameters!$B$4,IF(D184&gt;parameters!$B$3,1,0),0)</f>
        <v>0</v>
      </c>
      <c r="L184">
        <f t="shared" si="10"/>
        <v>0</v>
      </c>
      <c r="M184">
        <f t="shared" si="11"/>
        <v>0</v>
      </c>
    </row>
    <row r="185" spans="1:13" x14ac:dyDescent="0.25">
      <c r="A185" s="36">
        <f>'Incident Details WB'!C186</f>
        <v>41701</v>
      </c>
      <c r="B185" s="32">
        <f>'Incident Details WB'!X186</f>
        <v>1</v>
      </c>
      <c r="C185" s="25">
        <f>'Incident Details WB'!L186</f>
        <v>0.4680555555555555</v>
      </c>
      <c r="D185" s="25">
        <f>'Incident Details WB'!M186</f>
        <v>0.50277777777777777</v>
      </c>
      <c r="E185" s="55">
        <f>'Incident Details WB'!N186</f>
        <v>50</v>
      </c>
      <c r="F185" s="31">
        <f>'Incident Details WB'!O186</f>
        <v>46.9</v>
      </c>
      <c r="G185">
        <f t="shared" si="8"/>
        <v>50</v>
      </c>
      <c r="H185" t="str">
        <f t="shared" si="9"/>
        <v>45-75</v>
      </c>
      <c r="I185">
        <f>IF(F185&lt;=parameters!$B$6,IF(F185&gt;=parameters!$B$5,1,0),0)</f>
        <v>0</v>
      </c>
      <c r="J185">
        <f>IF(C185&lt;parameters!$B$2,IF(D185&gt;parameters!$B$1,1,0),0)</f>
        <v>0</v>
      </c>
      <c r="K185">
        <f>IF(C185&lt;parameters!$B$4,IF(D185&gt;parameters!$B$3,1,0),0)</f>
        <v>0</v>
      </c>
      <c r="L185">
        <f t="shared" si="10"/>
        <v>0</v>
      </c>
      <c r="M185">
        <f t="shared" si="11"/>
        <v>0</v>
      </c>
    </row>
    <row r="186" spans="1:13" x14ac:dyDescent="0.25">
      <c r="A186" s="36">
        <f>'Incident Details WB'!C187</f>
        <v>41701</v>
      </c>
      <c r="B186" s="32">
        <f>'Incident Details WB'!X187</f>
        <v>1</v>
      </c>
      <c r="C186" s="25">
        <f>'Incident Details WB'!L187</f>
        <v>0.48819444444444443</v>
      </c>
      <c r="D186" s="25">
        <f>'Incident Details WB'!M187</f>
        <v>0.51041666666666663</v>
      </c>
      <c r="E186" s="55">
        <f>'Incident Details WB'!N187</f>
        <v>32</v>
      </c>
      <c r="F186" s="31">
        <f>'Incident Details WB'!O187</f>
        <v>27.4</v>
      </c>
      <c r="G186">
        <f t="shared" si="8"/>
        <v>32</v>
      </c>
      <c r="H186" t="str">
        <f t="shared" si="9"/>
        <v>15-45</v>
      </c>
      <c r="I186">
        <f>IF(F186&lt;=parameters!$B$6,IF(F186&gt;=parameters!$B$5,1,0),0)</f>
        <v>1</v>
      </c>
      <c r="J186">
        <f>IF(C186&lt;parameters!$B$2,IF(D186&gt;parameters!$B$1,1,0),0)</f>
        <v>0</v>
      </c>
      <c r="K186">
        <f>IF(C186&lt;parameters!$B$4,IF(D186&gt;parameters!$B$3,1,0),0)</f>
        <v>0</v>
      </c>
      <c r="L186">
        <f t="shared" si="10"/>
        <v>0</v>
      </c>
      <c r="M186">
        <f t="shared" si="11"/>
        <v>0</v>
      </c>
    </row>
    <row r="187" spans="1:13" x14ac:dyDescent="0.25">
      <c r="A187" s="36">
        <f>'Incident Details WB'!C188</f>
        <v>41702</v>
      </c>
      <c r="B187" s="32">
        <f>'Incident Details WB'!X188</f>
        <v>0</v>
      </c>
      <c r="C187" s="25" t="str">
        <f>'Incident Details WB'!L188</f>
        <v>not found</v>
      </c>
      <c r="D187" s="25"/>
      <c r="E187" s="55"/>
      <c r="F187" s="31"/>
      <c r="G187">
        <f t="shared" si="8"/>
        <v>0</v>
      </c>
      <c r="H187" t="str">
        <f t="shared" si="9"/>
        <v>0-15</v>
      </c>
      <c r="I187">
        <f>IF(F187&lt;=parameters!$B$6,IF(F187&gt;=parameters!$B$5,1,0),0)</f>
        <v>0</v>
      </c>
      <c r="J187">
        <f>IF(C187&lt;parameters!$B$2,IF(D187&gt;parameters!$B$1,1,0),0)</f>
        <v>0</v>
      </c>
      <c r="K187">
        <f>IF(C187&lt;parameters!$B$4,IF(D187&gt;parameters!$B$3,1,0),0)</f>
        <v>0</v>
      </c>
      <c r="L187">
        <f t="shared" si="10"/>
        <v>0</v>
      </c>
      <c r="M187">
        <f t="shared" si="11"/>
        <v>0</v>
      </c>
    </row>
    <row r="188" spans="1:13" x14ac:dyDescent="0.25">
      <c r="A188" s="36">
        <f>'Incident Details WB'!C189</f>
        <v>41702</v>
      </c>
      <c r="B188" s="32">
        <f>'Incident Details WB'!X189</f>
        <v>1</v>
      </c>
      <c r="C188" s="25">
        <f>'Incident Details WB'!L189</f>
        <v>0.73055555555555562</v>
      </c>
      <c r="D188" s="25">
        <f>'Incident Details WB'!M189</f>
        <v>0.7909722222222223</v>
      </c>
      <c r="E188" s="55">
        <f>'Incident Details WB'!N189</f>
        <v>87</v>
      </c>
      <c r="F188" s="31">
        <f>'Incident Details WB'!O189</f>
        <v>29.3</v>
      </c>
      <c r="G188">
        <f t="shared" si="8"/>
        <v>87</v>
      </c>
      <c r="H188" t="str">
        <f t="shared" si="9"/>
        <v>75+</v>
      </c>
      <c r="I188">
        <f>IF(F188&lt;=parameters!$B$6,IF(F188&gt;=parameters!$B$5,1,0),0)</f>
        <v>1</v>
      </c>
      <c r="J188">
        <f>IF(C188&lt;parameters!$B$2,IF(D188&gt;parameters!$B$1,1,0),0)</f>
        <v>0</v>
      </c>
      <c r="K188">
        <f>IF(C188&lt;parameters!$B$4,IF(D188&gt;parameters!$B$3,1,0),0)</f>
        <v>1</v>
      </c>
      <c r="L188">
        <f t="shared" si="10"/>
        <v>0</v>
      </c>
      <c r="M188">
        <f t="shared" si="11"/>
        <v>1</v>
      </c>
    </row>
    <row r="189" spans="1:13" x14ac:dyDescent="0.25">
      <c r="A189" s="36">
        <f>'Incident Details WB'!C190</f>
        <v>41702</v>
      </c>
      <c r="B189" s="32">
        <f>'Incident Details WB'!X190</f>
        <v>1</v>
      </c>
      <c r="C189" s="25">
        <f>'Incident Details WB'!L190</f>
        <v>0.3520833333333333</v>
      </c>
      <c r="D189" s="25">
        <f>'Incident Details WB'!M190</f>
        <v>0.36458333333333331</v>
      </c>
      <c r="E189" s="55">
        <f>'Incident Details WB'!N190</f>
        <v>18</v>
      </c>
      <c r="F189" s="31">
        <f>'Incident Details WB'!O190</f>
        <v>43.5</v>
      </c>
      <c r="G189">
        <f t="shared" si="8"/>
        <v>18</v>
      </c>
      <c r="H189" t="str">
        <f t="shared" si="9"/>
        <v>15-45</v>
      </c>
      <c r="I189">
        <f>IF(F189&lt;=parameters!$B$6,IF(F189&gt;=parameters!$B$5,1,0),0)</f>
        <v>0</v>
      </c>
      <c r="J189">
        <f>IF(C189&lt;parameters!$B$2,IF(D189&gt;parameters!$B$1,1,0),0)</f>
        <v>1</v>
      </c>
      <c r="K189">
        <f>IF(C189&lt;parameters!$B$4,IF(D189&gt;parameters!$B$3,1,0),0)</f>
        <v>0</v>
      </c>
      <c r="L189">
        <f t="shared" si="10"/>
        <v>0</v>
      </c>
      <c r="M189">
        <f t="shared" si="11"/>
        <v>0</v>
      </c>
    </row>
    <row r="190" spans="1:13" x14ac:dyDescent="0.25">
      <c r="A190" s="36">
        <f>'Incident Details WB'!C191</f>
        <v>41702</v>
      </c>
      <c r="B190" s="32">
        <f>'Incident Details WB'!X191</f>
        <v>1</v>
      </c>
      <c r="C190" s="25">
        <f>'Incident Details WB'!L191</f>
        <v>0.76527777777777783</v>
      </c>
      <c r="D190" s="25">
        <f>'Incident Details WB'!M191</f>
        <v>0.80555555555555558</v>
      </c>
      <c r="E190" s="55">
        <f>'Incident Details WB'!N191</f>
        <v>58</v>
      </c>
      <c r="F190" s="31">
        <f>'Incident Details WB'!O191</f>
        <v>45.4</v>
      </c>
      <c r="G190">
        <f t="shared" si="8"/>
        <v>58</v>
      </c>
      <c r="H190" t="str">
        <f t="shared" si="9"/>
        <v>45-75</v>
      </c>
      <c r="I190">
        <f>IF(F190&lt;=parameters!$B$6,IF(F190&gt;=parameters!$B$5,1,0),0)</f>
        <v>0</v>
      </c>
      <c r="J190">
        <f>IF(C190&lt;parameters!$B$2,IF(D190&gt;parameters!$B$1,1,0),0)</f>
        <v>0</v>
      </c>
      <c r="K190">
        <f>IF(C190&lt;parameters!$B$4,IF(D190&gt;parameters!$B$3,1,0),0)</f>
        <v>1</v>
      </c>
      <c r="L190">
        <f t="shared" si="10"/>
        <v>0</v>
      </c>
      <c r="M190">
        <f t="shared" si="11"/>
        <v>0</v>
      </c>
    </row>
    <row r="191" spans="1:13" x14ac:dyDescent="0.25">
      <c r="A191" s="36">
        <f>'Incident Details WB'!C192</f>
        <v>41703</v>
      </c>
      <c r="B191" s="32">
        <f>'Incident Details WB'!X192</f>
        <v>2</v>
      </c>
      <c r="C191" s="25">
        <f>'Incident Details WB'!L192</f>
        <v>0.26250000000000001</v>
      </c>
      <c r="D191" s="25">
        <f>'Incident Details WB'!M192</f>
        <v>0.33333333333333337</v>
      </c>
      <c r="E191" s="55">
        <f>'Incident Details WB'!N192</f>
        <v>102</v>
      </c>
      <c r="F191" s="31">
        <f>'Incident Details WB'!O192</f>
        <v>14.2</v>
      </c>
      <c r="G191">
        <f t="shared" si="8"/>
        <v>204</v>
      </c>
      <c r="H191" t="str">
        <f t="shared" si="9"/>
        <v>75+</v>
      </c>
      <c r="I191">
        <f>IF(F191&lt;=parameters!$B$6,IF(F191&gt;=parameters!$B$5,1,0),0)</f>
        <v>0</v>
      </c>
      <c r="J191">
        <f>IF(C191&lt;parameters!$B$2,IF(D191&gt;parameters!$B$1,1,0),0)</f>
        <v>1</v>
      </c>
      <c r="K191">
        <f>IF(C191&lt;parameters!$B$4,IF(D191&gt;parameters!$B$3,1,0),0)</f>
        <v>0</v>
      </c>
      <c r="L191">
        <f t="shared" si="10"/>
        <v>0</v>
      </c>
      <c r="M191">
        <f t="shared" si="11"/>
        <v>0</v>
      </c>
    </row>
    <row r="192" spans="1:13" x14ac:dyDescent="0.25">
      <c r="A192" s="36">
        <f>'Incident Details WB'!C193</f>
        <v>41703</v>
      </c>
      <c r="B192" s="32">
        <f>'Incident Details WB'!X193</f>
        <v>1</v>
      </c>
      <c r="C192" s="25">
        <f>'Incident Details WB'!L193</f>
        <v>0.31388888888888888</v>
      </c>
      <c r="D192" s="25">
        <f>'Incident Details WB'!M193</f>
        <v>0.33055555555555555</v>
      </c>
      <c r="E192" s="55">
        <f>'Incident Details WB'!N193</f>
        <v>24</v>
      </c>
      <c r="F192" s="31">
        <f>'Incident Details WB'!O193</f>
        <v>35.200000000000003</v>
      </c>
      <c r="G192">
        <f t="shared" si="8"/>
        <v>24</v>
      </c>
      <c r="H192" t="str">
        <f t="shared" si="9"/>
        <v>15-45</v>
      </c>
      <c r="I192">
        <f>IF(F192&lt;=parameters!$B$6,IF(F192&gt;=parameters!$B$5,1,0),0)</f>
        <v>1</v>
      </c>
      <c r="J192">
        <f>IF(C192&lt;parameters!$B$2,IF(D192&gt;parameters!$B$1,1,0),0)</f>
        <v>1</v>
      </c>
      <c r="K192">
        <f>IF(C192&lt;parameters!$B$4,IF(D192&gt;parameters!$B$3,1,0),0)</f>
        <v>0</v>
      </c>
      <c r="L192">
        <f t="shared" si="10"/>
        <v>1</v>
      </c>
      <c r="M192">
        <f t="shared" si="11"/>
        <v>0</v>
      </c>
    </row>
    <row r="193" spans="1:13" x14ac:dyDescent="0.25">
      <c r="A193" s="36">
        <f>'Incident Details WB'!C194</f>
        <v>41703</v>
      </c>
      <c r="B193" s="32">
        <f>'Incident Details WB'!X194</f>
        <v>1</v>
      </c>
      <c r="C193" s="25">
        <f>'Incident Details WB'!L194</f>
        <v>0.37291666666666662</v>
      </c>
      <c r="D193" s="25">
        <f>'Incident Details WB'!M194</f>
        <v>0.39999999999999997</v>
      </c>
      <c r="E193" s="55">
        <f>'Incident Details WB'!N194</f>
        <v>39</v>
      </c>
      <c r="F193" s="31">
        <f>'Incident Details WB'!O194</f>
        <v>32.200000000000003</v>
      </c>
      <c r="G193">
        <f t="shared" si="8"/>
        <v>39</v>
      </c>
      <c r="H193" t="str">
        <f t="shared" si="9"/>
        <v>15-45</v>
      </c>
      <c r="I193">
        <f>IF(F193&lt;=parameters!$B$6,IF(F193&gt;=parameters!$B$5,1,0),0)</f>
        <v>1</v>
      </c>
      <c r="J193">
        <f>IF(C193&lt;parameters!$B$2,IF(D193&gt;parameters!$B$1,1,0),0)</f>
        <v>1</v>
      </c>
      <c r="K193">
        <f>IF(C193&lt;parameters!$B$4,IF(D193&gt;parameters!$B$3,1,0),0)</f>
        <v>0</v>
      </c>
      <c r="L193">
        <f t="shared" si="10"/>
        <v>1</v>
      </c>
      <c r="M193">
        <f t="shared" si="11"/>
        <v>0</v>
      </c>
    </row>
    <row r="194" spans="1:13" x14ac:dyDescent="0.25">
      <c r="A194" s="36">
        <f>'Incident Details WB'!C195</f>
        <v>41703</v>
      </c>
      <c r="B194" s="32">
        <f>'Incident Details WB'!X195</f>
        <v>1</v>
      </c>
      <c r="C194" s="25">
        <f>'Incident Details WB'!L195</f>
        <v>0.58402777777777781</v>
      </c>
      <c r="D194" s="25">
        <f>'Incident Details WB'!M195</f>
        <v>0.59722222222222221</v>
      </c>
      <c r="E194" s="55">
        <f>'Incident Details WB'!N195</f>
        <v>19</v>
      </c>
      <c r="F194" s="31">
        <f>'Incident Details WB'!O195</f>
        <v>28.5</v>
      </c>
      <c r="G194">
        <f t="shared" si="8"/>
        <v>19</v>
      </c>
      <c r="H194" t="str">
        <f t="shared" si="9"/>
        <v>15-45</v>
      </c>
      <c r="I194">
        <f>IF(F194&lt;=parameters!$B$6,IF(F194&gt;=parameters!$B$5,1,0),0)</f>
        <v>1</v>
      </c>
      <c r="J194">
        <f>IF(C194&lt;parameters!$B$2,IF(D194&gt;parameters!$B$1,1,0),0)</f>
        <v>0</v>
      </c>
      <c r="K194">
        <f>IF(C194&lt;parameters!$B$4,IF(D194&gt;parameters!$B$3,1,0),0)</f>
        <v>0</v>
      </c>
      <c r="L194">
        <f t="shared" si="10"/>
        <v>0</v>
      </c>
      <c r="M194">
        <f t="shared" si="11"/>
        <v>0</v>
      </c>
    </row>
    <row r="195" spans="1:13" x14ac:dyDescent="0.25">
      <c r="A195" s="36">
        <f>'Incident Details WB'!C196</f>
        <v>41703</v>
      </c>
      <c r="B195" s="32">
        <f>'Incident Details WB'!X196</f>
        <v>1</v>
      </c>
      <c r="C195" s="25">
        <f>'Incident Details WB'!L196</f>
        <v>0.58611111111111114</v>
      </c>
      <c r="D195" s="25">
        <f>'Incident Details WB'!M196</f>
        <v>0.59722222222222221</v>
      </c>
      <c r="E195" s="55">
        <f>'Incident Details WB'!N196</f>
        <v>16</v>
      </c>
      <c r="F195" s="31">
        <f>'Incident Details WB'!O196</f>
        <v>29.8</v>
      </c>
      <c r="G195">
        <f t="shared" ref="G195:G258" si="12">B195*E195</f>
        <v>16</v>
      </c>
      <c r="H195" t="str">
        <f t="shared" ref="H195:H258" si="13">IF(E195&lt;15,"0-15",IF(E195&lt;45,"15-45",IF(E195&lt;75,"45-75","75+")))</f>
        <v>15-45</v>
      </c>
      <c r="I195">
        <f>IF(F195&lt;=parameters!$B$6,IF(F195&gt;=parameters!$B$5,1,0),0)</f>
        <v>1</v>
      </c>
      <c r="J195">
        <f>IF(C195&lt;parameters!$B$2,IF(D195&gt;parameters!$B$1,1,0),0)</f>
        <v>0</v>
      </c>
      <c r="K195">
        <f>IF(C195&lt;parameters!$B$4,IF(D195&gt;parameters!$B$3,1,0),0)</f>
        <v>0</v>
      </c>
      <c r="L195">
        <f t="shared" ref="L195:L258" si="14">IF(I195=1,IF(J195=1,1,0),0)</f>
        <v>0</v>
      </c>
      <c r="M195">
        <f t="shared" ref="M195:M258" si="15">IF(I195=1,IF(K195=1,1,0),0)</f>
        <v>0</v>
      </c>
    </row>
    <row r="196" spans="1:13" x14ac:dyDescent="0.25">
      <c r="A196" s="36">
        <f>'Incident Details WB'!C197</f>
        <v>41703</v>
      </c>
      <c r="B196" s="32">
        <f>'Incident Details WB'!X197</f>
        <v>1</v>
      </c>
      <c r="C196" s="25">
        <f>'Incident Details WB'!L197</f>
        <v>0.64027777777777783</v>
      </c>
      <c r="D196" s="25">
        <f>'Incident Details WB'!M197</f>
        <v>0.72500000000000009</v>
      </c>
      <c r="E196" s="55">
        <f>'Incident Details WB'!N197</f>
        <v>122</v>
      </c>
      <c r="F196" s="31">
        <f>'Incident Details WB'!O197</f>
        <v>26.3</v>
      </c>
      <c r="G196">
        <f t="shared" si="12"/>
        <v>122</v>
      </c>
      <c r="H196" t="str">
        <f t="shared" si="13"/>
        <v>75+</v>
      </c>
      <c r="I196">
        <f>IF(F196&lt;=parameters!$B$6,IF(F196&gt;=parameters!$B$5,1,0),0)</f>
        <v>1</v>
      </c>
      <c r="J196">
        <f>IF(C196&lt;parameters!$B$2,IF(D196&gt;parameters!$B$1,1,0),0)</f>
        <v>0</v>
      </c>
      <c r="K196">
        <f>IF(C196&lt;parameters!$B$4,IF(D196&gt;parameters!$B$3,1,0),0)</f>
        <v>1</v>
      </c>
      <c r="L196">
        <f t="shared" si="14"/>
        <v>0</v>
      </c>
      <c r="M196">
        <f t="shared" si="15"/>
        <v>1</v>
      </c>
    </row>
    <row r="197" spans="1:13" x14ac:dyDescent="0.25">
      <c r="A197" s="36">
        <f>'Incident Details WB'!C198</f>
        <v>41703</v>
      </c>
      <c r="B197" s="32">
        <f>'Incident Details WB'!X198</f>
        <v>1</v>
      </c>
      <c r="C197" s="25">
        <f>'Incident Details WB'!L198</f>
        <v>0.7416666666666667</v>
      </c>
      <c r="D197" s="25">
        <f>'Incident Details WB'!M198</f>
        <v>0.75763888888888897</v>
      </c>
      <c r="E197" s="55">
        <f>'Incident Details WB'!N198</f>
        <v>23</v>
      </c>
      <c r="F197" s="31">
        <f>'Incident Details WB'!O198</f>
        <v>4.0999999999999996</v>
      </c>
      <c r="G197">
        <f t="shared" si="12"/>
        <v>23</v>
      </c>
      <c r="H197" t="str">
        <f t="shared" si="13"/>
        <v>15-45</v>
      </c>
      <c r="I197">
        <f>IF(F197&lt;=parameters!$B$6,IF(F197&gt;=parameters!$B$5,1,0),0)</f>
        <v>0</v>
      </c>
      <c r="J197">
        <f>IF(C197&lt;parameters!$B$2,IF(D197&gt;parameters!$B$1,1,0),0)</f>
        <v>0</v>
      </c>
      <c r="K197">
        <f>IF(C197&lt;parameters!$B$4,IF(D197&gt;parameters!$B$3,1,0),0)</f>
        <v>1</v>
      </c>
      <c r="L197">
        <f t="shared" si="14"/>
        <v>0</v>
      </c>
      <c r="M197">
        <f t="shared" si="15"/>
        <v>0</v>
      </c>
    </row>
    <row r="198" spans="1:13" x14ac:dyDescent="0.25">
      <c r="A198" s="36">
        <f>'Incident Details WB'!C199</f>
        <v>41704</v>
      </c>
      <c r="B198" s="32">
        <f>'Incident Details WB'!X199</f>
        <v>1</v>
      </c>
      <c r="C198" s="25">
        <f>'Incident Details WB'!L199</f>
        <v>0.30138888888888887</v>
      </c>
      <c r="D198" s="25">
        <f>'Incident Details WB'!M199</f>
        <v>0.31458333333333333</v>
      </c>
      <c r="E198" s="55">
        <f>'Incident Details WB'!N199</f>
        <v>19</v>
      </c>
      <c r="F198" s="31">
        <f>'Incident Details WB'!O199</f>
        <v>41.3</v>
      </c>
      <c r="G198">
        <f t="shared" si="12"/>
        <v>19</v>
      </c>
      <c r="H198" t="str">
        <f t="shared" si="13"/>
        <v>15-45</v>
      </c>
      <c r="I198">
        <f>IF(F198&lt;=parameters!$B$6,IF(F198&gt;=parameters!$B$5,1,0),0)</f>
        <v>0</v>
      </c>
      <c r="J198">
        <f>IF(C198&lt;parameters!$B$2,IF(D198&gt;parameters!$B$1,1,0),0)</f>
        <v>1</v>
      </c>
      <c r="K198">
        <f>IF(C198&lt;parameters!$B$4,IF(D198&gt;parameters!$B$3,1,0),0)</f>
        <v>0</v>
      </c>
      <c r="L198">
        <f t="shared" si="14"/>
        <v>0</v>
      </c>
      <c r="M198">
        <f t="shared" si="15"/>
        <v>0</v>
      </c>
    </row>
    <row r="199" spans="1:13" x14ac:dyDescent="0.25">
      <c r="A199" s="36">
        <f>'Incident Details WB'!C200</f>
        <v>41704</v>
      </c>
      <c r="B199" s="32">
        <f>'Incident Details WB'!X200</f>
        <v>3</v>
      </c>
      <c r="C199" s="25">
        <f>'Incident Details WB'!L200</f>
        <v>0.30208333333333331</v>
      </c>
      <c r="D199" s="25">
        <f>'Incident Details WB'!M200</f>
        <v>0.33819444444444441</v>
      </c>
      <c r="E199" s="55">
        <f>'Incident Details WB'!N200</f>
        <v>52</v>
      </c>
      <c r="F199" s="31">
        <f>'Incident Details WB'!O200</f>
        <v>36.700000000000003</v>
      </c>
      <c r="G199">
        <f t="shared" si="12"/>
        <v>156</v>
      </c>
      <c r="H199" t="str">
        <f t="shared" si="13"/>
        <v>45-75</v>
      </c>
      <c r="I199">
        <f>IF(F199&lt;=parameters!$B$6,IF(F199&gt;=parameters!$B$5,1,0),0)</f>
        <v>0</v>
      </c>
      <c r="J199">
        <f>IF(C199&lt;parameters!$B$2,IF(D199&gt;parameters!$B$1,1,0),0)</f>
        <v>1</v>
      </c>
      <c r="K199">
        <f>IF(C199&lt;parameters!$B$4,IF(D199&gt;parameters!$B$3,1,0),0)</f>
        <v>0</v>
      </c>
      <c r="L199">
        <f t="shared" si="14"/>
        <v>0</v>
      </c>
      <c r="M199">
        <f t="shared" si="15"/>
        <v>0</v>
      </c>
    </row>
    <row r="200" spans="1:13" x14ac:dyDescent="0.25">
      <c r="A200" s="36">
        <f>'Incident Details WB'!C201</f>
        <v>41705</v>
      </c>
      <c r="B200" s="32">
        <f>'Incident Details WB'!X201</f>
        <v>1</v>
      </c>
      <c r="C200" s="25">
        <f>'Incident Details WB'!L201</f>
        <v>0.68680555555555556</v>
      </c>
      <c r="D200" s="25">
        <f>'Incident Details WB'!M201</f>
        <v>0.72361111111111109</v>
      </c>
      <c r="E200" s="55">
        <f>'Incident Details WB'!N201</f>
        <v>53</v>
      </c>
      <c r="F200" s="31">
        <f>'Incident Details WB'!O201</f>
        <v>40.200000000000003</v>
      </c>
      <c r="G200">
        <f t="shared" si="12"/>
        <v>53</v>
      </c>
      <c r="H200" t="str">
        <f t="shared" si="13"/>
        <v>45-75</v>
      </c>
      <c r="I200">
        <f>IF(F200&lt;=parameters!$B$6,IF(F200&gt;=parameters!$B$5,1,0),0)</f>
        <v>0</v>
      </c>
      <c r="J200">
        <f>IF(C200&lt;parameters!$B$2,IF(D200&gt;parameters!$B$1,1,0),0)</f>
        <v>0</v>
      </c>
      <c r="K200">
        <f>IF(C200&lt;parameters!$B$4,IF(D200&gt;parameters!$B$3,1,0),0)</f>
        <v>1</v>
      </c>
      <c r="L200">
        <f t="shared" si="14"/>
        <v>0</v>
      </c>
      <c r="M200">
        <f t="shared" si="15"/>
        <v>0</v>
      </c>
    </row>
    <row r="201" spans="1:13" x14ac:dyDescent="0.25">
      <c r="A201" s="36">
        <f>'Incident Details WB'!C202</f>
        <v>41705</v>
      </c>
      <c r="B201" s="32">
        <f>'Incident Details WB'!X202</f>
        <v>1</v>
      </c>
      <c r="C201" s="25">
        <f>'Incident Details WB'!L202</f>
        <v>0.51736111111111105</v>
      </c>
      <c r="D201" s="25">
        <f>'Incident Details WB'!M202</f>
        <v>0.56597222222222221</v>
      </c>
      <c r="E201" s="55">
        <f>'Incident Details WB'!N202</f>
        <v>70</v>
      </c>
      <c r="F201" s="31">
        <f>'Incident Details WB'!O202</f>
        <v>21.5</v>
      </c>
      <c r="G201">
        <f t="shared" si="12"/>
        <v>70</v>
      </c>
      <c r="H201" t="str">
        <f t="shared" si="13"/>
        <v>45-75</v>
      </c>
      <c r="I201">
        <f>IF(F201&lt;=parameters!$B$6,IF(F201&gt;=parameters!$B$5,1,0),0)</f>
        <v>0</v>
      </c>
      <c r="J201">
        <f>IF(C201&lt;parameters!$B$2,IF(D201&gt;parameters!$B$1,1,0),0)</f>
        <v>0</v>
      </c>
      <c r="K201">
        <f>IF(C201&lt;parameters!$B$4,IF(D201&gt;parameters!$B$3,1,0),0)</f>
        <v>0</v>
      </c>
      <c r="L201">
        <f t="shared" si="14"/>
        <v>0</v>
      </c>
      <c r="M201">
        <f t="shared" si="15"/>
        <v>0</v>
      </c>
    </row>
    <row r="202" spans="1:13" x14ac:dyDescent="0.25">
      <c r="A202" s="36">
        <f>'Incident Details WB'!C203</f>
        <v>41705</v>
      </c>
      <c r="B202" s="32">
        <f>'Incident Details WB'!X203</f>
        <v>3</v>
      </c>
      <c r="C202" s="25">
        <f>'Incident Details WB'!L203</f>
        <v>0.62916666666666665</v>
      </c>
      <c r="D202" s="25">
        <f>'Incident Details WB'!M203</f>
        <v>0.64583333333333337</v>
      </c>
      <c r="E202" s="55">
        <f>'Incident Details WB'!N203</f>
        <v>24</v>
      </c>
      <c r="F202" s="31">
        <f>'Incident Details WB'!O203</f>
        <v>4.0999999999999996</v>
      </c>
      <c r="G202">
        <f t="shared" si="12"/>
        <v>72</v>
      </c>
      <c r="H202" t="str">
        <f t="shared" si="13"/>
        <v>15-45</v>
      </c>
      <c r="I202">
        <f>IF(F202&lt;=parameters!$B$6,IF(F202&gt;=parameters!$B$5,1,0),0)</f>
        <v>0</v>
      </c>
      <c r="J202">
        <f>IF(C202&lt;parameters!$B$2,IF(D202&gt;parameters!$B$1,1,0),0)</f>
        <v>0</v>
      </c>
      <c r="K202">
        <f>IF(C202&lt;parameters!$B$4,IF(D202&gt;parameters!$B$3,1,0),0)</f>
        <v>1</v>
      </c>
      <c r="L202">
        <f t="shared" si="14"/>
        <v>0</v>
      </c>
      <c r="M202">
        <f t="shared" si="15"/>
        <v>0</v>
      </c>
    </row>
    <row r="203" spans="1:13" x14ac:dyDescent="0.25">
      <c r="A203" s="36">
        <f>'Incident Details WB'!C204</f>
        <v>41705</v>
      </c>
      <c r="B203" s="32">
        <f>'Incident Details WB'!X204</f>
        <v>1</v>
      </c>
      <c r="C203" s="25">
        <f>'Incident Details WB'!L204</f>
        <v>0.71111111111111114</v>
      </c>
      <c r="D203" s="25">
        <f>'Incident Details WB'!M204</f>
        <v>0.72777777777777786</v>
      </c>
      <c r="E203" s="55">
        <f>'Incident Details WB'!N204</f>
        <v>24</v>
      </c>
      <c r="F203" s="31">
        <f>'Incident Details WB'!O204</f>
        <v>49.8</v>
      </c>
      <c r="G203">
        <f t="shared" si="12"/>
        <v>24</v>
      </c>
      <c r="H203" t="str">
        <f t="shared" si="13"/>
        <v>15-45</v>
      </c>
      <c r="I203">
        <f>IF(F203&lt;=parameters!$B$6,IF(F203&gt;=parameters!$B$5,1,0),0)</f>
        <v>0</v>
      </c>
      <c r="J203">
        <f>IF(C203&lt;parameters!$B$2,IF(D203&gt;parameters!$B$1,1,0),0)</f>
        <v>0</v>
      </c>
      <c r="K203">
        <f>IF(C203&lt;parameters!$B$4,IF(D203&gt;parameters!$B$3,1,0),0)</f>
        <v>1</v>
      </c>
      <c r="L203">
        <f t="shared" si="14"/>
        <v>0</v>
      </c>
      <c r="M203">
        <f t="shared" si="15"/>
        <v>0</v>
      </c>
    </row>
    <row r="204" spans="1:13" x14ac:dyDescent="0.25">
      <c r="A204" s="36">
        <f>'Incident Details WB'!C205</f>
        <v>41705</v>
      </c>
      <c r="B204" s="32">
        <f>'Incident Details WB'!X205</f>
        <v>1</v>
      </c>
      <c r="C204" s="25">
        <f>'Incident Details WB'!L205</f>
        <v>0.7729166666666667</v>
      </c>
      <c r="D204" s="25">
        <f>'Incident Details WB'!M205</f>
        <v>0.81111111111111112</v>
      </c>
      <c r="E204" s="55">
        <f>'Incident Details WB'!N205</f>
        <v>55</v>
      </c>
      <c r="F204" s="31">
        <f>'Incident Details WB'!O205</f>
        <v>33.200000000000003</v>
      </c>
      <c r="G204">
        <f t="shared" si="12"/>
        <v>55</v>
      </c>
      <c r="H204" t="str">
        <f t="shared" si="13"/>
        <v>45-75</v>
      </c>
      <c r="I204">
        <f>IF(F204&lt;=parameters!$B$6,IF(F204&gt;=parameters!$B$5,1,0),0)</f>
        <v>1</v>
      </c>
      <c r="J204">
        <f>IF(C204&lt;parameters!$B$2,IF(D204&gt;parameters!$B$1,1,0),0)</f>
        <v>0</v>
      </c>
      <c r="K204">
        <f>IF(C204&lt;parameters!$B$4,IF(D204&gt;parameters!$B$3,1,0),0)</f>
        <v>1</v>
      </c>
      <c r="L204">
        <f t="shared" si="14"/>
        <v>0</v>
      </c>
      <c r="M204">
        <f t="shared" si="15"/>
        <v>1</v>
      </c>
    </row>
    <row r="205" spans="1:13" x14ac:dyDescent="0.25">
      <c r="A205" s="36">
        <f>'Incident Details WB'!C206</f>
        <v>41706</v>
      </c>
      <c r="B205" s="32">
        <f>'Incident Details WB'!X206</f>
        <v>1</v>
      </c>
      <c r="C205" s="25">
        <f>'Incident Details WB'!L206</f>
        <v>0.52500000000000002</v>
      </c>
      <c r="D205" s="25">
        <f>'Incident Details WB'!M206</f>
        <v>0.55625000000000002</v>
      </c>
      <c r="E205" s="55">
        <f>'Incident Details WB'!N206</f>
        <v>45</v>
      </c>
      <c r="F205" s="31">
        <f>'Incident Details WB'!O206</f>
        <v>44.5</v>
      </c>
      <c r="G205">
        <f t="shared" si="12"/>
        <v>45</v>
      </c>
      <c r="H205" t="str">
        <f t="shared" si="13"/>
        <v>45-75</v>
      </c>
      <c r="I205">
        <f>IF(F205&lt;=parameters!$B$6,IF(F205&gt;=parameters!$B$5,1,0),0)</f>
        <v>0</v>
      </c>
      <c r="J205">
        <f>IF(C205&lt;parameters!$B$2,IF(D205&gt;parameters!$B$1,1,0),0)</f>
        <v>0</v>
      </c>
      <c r="K205">
        <f>IF(C205&lt;parameters!$B$4,IF(D205&gt;parameters!$B$3,1,0),0)</f>
        <v>0</v>
      </c>
      <c r="L205">
        <f t="shared" si="14"/>
        <v>0</v>
      </c>
      <c r="M205">
        <f t="shared" si="15"/>
        <v>0</v>
      </c>
    </row>
    <row r="206" spans="1:13" x14ac:dyDescent="0.25">
      <c r="A206" s="36">
        <f>'Incident Details WB'!C207</f>
        <v>41707</v>
      </c>
      <c r="B206" s="32">
        <f>'Incident Details WB'!X207</f>
        <v>1</v>
      </c>
      <c r="C206" s="25">
        <f>'Incident Details WB'!L207</f>
        <v>0.18888888888888888</v>
      </c>
      <c r="D206" s="25">
        <f>'Incident Details WB'!M207</f>
        <v>0.24236111111111111</v>
      </c>
      <c r="E206" s="55">
        <f>'Incident Details WB'!N207</f>
        <v>77</v>
      </c>
      <c r="F206" s="31">
        <f>'Incident Details WB'!O207</f>
        <v>14.2</v>
      </c>
      <c r="G206">
        <f t="shared" si="12"/>
        <v>77</v>
      </c>
      <c r="H206" t="str">
        <f t="shared" si="13"/>
        <v>75+</v>
      </c>
      <c r="I206">
        <f>IF(F206&lt;=parameters!$B$6,IF(F206&gt;=parameters!$B$5,1,0),0)</f>
        <v>0</v>
      </c>
      <c r="J206">
        <f>IF(C206&lt;parameters!$B$2,IF(D206&gt;parameters!$B$1,1,0),0)</f>
        <v>1</v>
      </c>
      <c r="K206">
        <f>IF(C206&lt;parameters!$B$4,IF(D206&gt;parameters!$B$3,1,0),0)</f>
        <v>0</v>
      </c>
      <c r="L206">
        <f t="shared" si="14"/>
        <v>0</v>
      </c>
      <c r="M206">
        <f t="shared" si="15"/>
        <v>0</v>
      </c>
    </row>
    <row r="207" spans="1:13" x14ac:dyDescent="0.25">
      <c r="A207" s="36">
        <f>'Incident Details WB'!C208</f>
        <v>41707</v>
      </c>
      <c r="B207" s="32">
        <f>'Incident Details WB'!X208</f>
        <v>1</v>
      </c>
      <c r="C207" s="25">
        <f>'Incident Details WB'!L208</f>
        <v>0.54375000000000007</v>
      </c>
      <c r="D207" s="25">
        <f>'Incident Details WB'!M208</f>
        <v>0.57083333333333341</v>
      </c>
      <c r="E207" s="55">
        <f>'Incident Details WB'!N208</f>
        <v>39</v>
      </c>
      <c r="F207" s="31">
        <f>'Incident Details WB'!O208</f>
        <v>18.2</v>
      </c>
      <c r="G207">
        <f t="shared" si="12"/>
        <v>39</v>
      </c>
      <c r="H207" t="str">
        <f t="shared" si="13"/>
        <v>15-45</v>
      </c>
      <c r="I207">
        <f>IF(F207&lt;=parameters!$B$6,IF(F207&gt;=parameters!$B$5,1,0),0)</f>
        <v>0</v>
      </c>
      <c r="J207">
        <f>IF(C207&lt;parameters!$B$2,IF(D207&gt;parameters!$B$1,1,0),0)</f>
        <v>0</v>
      </c>
      <c r="K207">
        <f>IF(C207&lt;parameters!$B$4,IF(D207&gt;parameters!$B$3,1,0),0)</f>
        <v>0</v>
      </c>
      <c r="L207">
        <f t="shared" si="14"/>
        <v>0</v>
      </c>
      <c r="M207">
        <f t="shared" si="15"/>
        <v>0</v>
      </c>
    </row>
    <row r="208" spans="1:13" x14ac:dyDescent="0.25">
      <c r="A208" s="36">
        <f>'Incident Details WB'!C209</f>
        <v>41707</v>
      </c>
      <c r="B208" s="32">
        <f>'Incident Details WB'!X209</f>
        <v>2</v>
      </c>
      <c r="C208" s="25">
        <f>'Incident Details WB'!L209</f>
        <v>0.79583333333333339</v>
      </c>
      <c r="D208" s="25">
        <f>'Incident Details WB'!M209</f>
        <v>0.81250000000000011</v>
      </c>
      <c r="E208" s="55">
        <f>'Incident Details WB'!N209</f>
        <v>24</v>
      </c>
      <c r="F208" s="31">
        <f>'Incident Details WB'!O209</f>
        <v>23.2</v>
      </c>
      <c r="G208">
        <f t="shared" si="12"/>
        <v>48</v>
      </c>
      <c r="H208" t="str">
        <f t="shared" si="13"/>
        <v>15-45</v>
      </c>
      <c r="I208">
        <f>IF(F208&lt;=parameters!$B$6,IF(F208&gt;=parameters!$B$5,1,0),0)</f>
        <v>0</v>
      </c>
      <c r="J208">
        <f>IF(C208&lt;parameters!$B$2,IF(D208&gt;parameters!$B$1,1,0),0)</f>
        <v>0</v>
      </c>
      <c r="K208">
        <f>IF(C208&lt;parameters!$B$4,IF(D208&gt;parameters!$B$3,1,0),0)</f>
        <v>1</v>
      </c>
      <c r="L208">
        <f t="shared" si="14"/>
        <v>0</v>
      </c>
      <c r="M208">
        <f t="shared" si="15"/>
        <v>0</v>
      </c>
    </row>
    <row r="209" spans="1:13" x14ac:dyDescent="0.25">
      <c r="A209" s="36">
        <f>'Incident Details WB'!C210</f>
        <v>41708</v>
      </c>
      <c r="B209" s="32">
        <f>'Incident Details WB'!X210</f>
        <v>1</v>
      </c>
      <c r="C209" s="25">
        <f>'Incident Details WB'!L210</f>
        <v>0.3756944444444445</v>
      </c>
      <c r="D209" s="25">
        <f>'Incident Details WB'!M210</f>
        <v>0.39583333333333337</v>
      </c>
      <c r="E209" s="55">
        <f>'Incident Details WB'!N210</f>
        <v>29</v>
      </c>
      <c r="F209" s="31">
        <f>'Incident Details WB'!O210</f>
        <v>36.9</v>
      </c>
      <c r="G209">
        <f t="shared" si="12"/>
        <v>29</v>
      </c>
      <c r="H209" t="str">
        <f t="shared" si="13"/>
        <v>15-45</v>
      </c>
      <c r="I209">
        <f>IF(F209&lt;=parameters!$B$6,IF(F209&gt;=parameters!$B$5,1,0),0)</f>
        <v>0</v>
      </c>
      <c r="J209">
        <f>IF(C209&lt;parameters!$B$2,IF(D209&gt;parameters!$B$1,1,0),0)</f>
        <v>1</v>
      </c>
      <c r="K209">
        <f>IF(C209&lt;parameters!$B$4,IF(D209&gt;parameters!$B$3,1,0),0)</f>
        <v>0</v>
      </c>
      <c r="L209">
        <f t="shared" si="14"/>
        <v>0</v>
      </c>
      <c r="M209">
        <f t="shared" si="15"/>
        <v>0</v>
      </c>
    </row>
    <row r="210" spans="1:13" x14ac:dyDescent="0.25">
      <c r="A210" s="36">
        <f>'Incident Details WB'!C211</f>
        <v>41708</v>
      </c>
      <c r="B210" s="32">
        <f>'Incident Details WB'!X211</f>
        <v>1</v>
      </c>
      <c r="C210" s="25">
        <f>'Incident Details WB'!L211</f>
        <v>0.50694444444444442</v>
      </c>
      <c r="D210" s="25">
        <f>'Incident Details WB'!M211</f>
        <v>0.6</v>
      </c>
      <c r="E210" s="55">
        <f>'Incident Details WB'!N211</f>
        <v>134</v>
      </c>
      <c r="F210" s="31">
        <f>'Incident Details WB'!O211</f>
        <v>18.899999999999999</v>
      </c>
      <c r="G210">
        <f t="shared" si="12"/>
        <v>134</v>
      </c>
      <c r="H210" t="str">
        <f t="shared" si="13"/>
        <v>75+</v>
      </c>
      <c r="I210">
        <f>IF(F210&lt;=parameters!$B$6,IF(F210&gt;=parameters!$B$5,1,0),0)</f>
        <v>0</v>
      </c>
      <c r="J210">
        <f>IF(C210&lt;parameters!$B$2,IF(D210&gt;parameters!$B$1,1,0),0)</f>
        <v>0</v>
      </c>
      <c r="K210">
        <f>IF(C210&lt;parameters!$B$4,IF(D210&gt;parameters!$B$3,1,0),0)</f>
        <v>0</v>
      </c>
      <c r="L210">
        <f t="shared" si="14"/>
        <v>0</v>
      </c>
      <c r="M210">
        <f t="shared" si="15"/>
        <v>0</v>
      </c>
    </row>
    <row r="211" spans="1:13" x14ac:dyDescent="0.25">
      <c r="A211" s="36">
        <f>'Incident Details WB'!C212</f>
        <v>41708</v>
      </c>
      <c r="B211" s="32">
        <f>'Incident Details WB'!X212</f>
        <v>1</v>
      </c>
      <c r="C211" s="25">
        <f>'Incident Details WB'!L212</f>
        <v>0.76458333333333339</v>
      </c>
      <c r="D211" s="25">
        <f>'Incident Details WB'!M212</f>
        <v>0.77916666666666667</v>
      </c>
      <c r="E211" s="55">
        <f>'Incident Details WB'!N212</f>
        <v>21</v>
      </c>
      <c r="F211" s="31">
        <f>'Incident Details WB'!O212</f>
        <v>15.6</v>
      </c>
      <c r="G211">
        <f t="shared" si="12"/>
        <v>21</v>
      </c>
      <c r="H211" t="str">
        <f t="shared" si="13"/>
        <v>15-45</v>
      </c>
      <c r="I211">
        <f>IF(F211&lt;=parameters!$B$6,IF(F211&gt;=parameters!$B$5,1,0),0)</f>
        <v>0</v>
      </c>
      <c r="J211">
        <f>IF(C211&lt;parameters!$B$2,IF(D211&gt;parameters!$B$1,1,0),0)</f>
        <v>0</v>
      </c>
      <c r="K211">
        <f>IF(C211&lt;parameters!$B$4,IF(D211&gt;parameters!$B$3,1,0),0)</f>
        <v>1</v>
      </c>
      <c r="L211">
        <f t="shared" si="14"/>
        <v>0</v>
      </c>
      <c r="M211">
        <f t="shared" si="15"/>
        <v>0</v>
      </c>
    </row>
    <row r="212" spans="1:13" x14ac:dyDescent="0.25">
      <c r="A212" s="36">
        <f>'Incident Details WB'!C213</f>
        <v>41708</v>
      </c>
      <c r="B212" s="32">
        <f>'Incident Details WB'!X213</f>
        <v>1</v>
      </c>
      <c r="C212" s="25">
        <f>'Incident Details WB'!L213</f>
        <v>0.80972222222222223</v>
      </c>
      <c r="D212" s="25">
        <f>'Incident Details WB'!M213</f>
        <v>0.82986111111111116</v>
      </c>
      <c r="E212" s="55">
        <f>'Incident Details WB'!N213</f>
        <v>29</v>
      </c>
      <c r="F212" s="31">
        <f>'Incident Details WB'!O213</f>
        <v>38.4</v>
      </c>
      <c r="G212">
        <f t="shared" si="12"/>
        <v>29</v>
      </c>
      <c r="H212" t="str">
        <f t="shared" si="13"/>
        <v>15-45</v>
      </c>
      <c r="I212">
        <f>IF(F212&lt;=parameters!$B$6,IF(F212&gt;=parameters!$B$5,1,0),0)</f>
        <v>0</v>
      </c>
      <c r="J212">
        <f>IF(C212&lt;parameters!$B$2,IF(D212&gt;parameters!$B$1,1,0),0)</f>
        <v>0</v>
      </c>
      <c r="K212">
        <f>IF(C212&lt;parameters!$B$4,IF(D212&gt;parameters!$B$3,1,0),0)</f>
        <v>1</v>
      </c>
      <c r="L212">
        <f t="shared" si="14"/>
        <v>0</v>
      </c>
      <c r="M212">
        <f t="shared" si="15"/>
        <v>0</v>
      </c>
    </row>
    <row r="213" spans="1:13" x14ac:dyDescent="0.25">
      <c r="A213" s="36">
        <f>'Incident Details WB'!C214</f>
        <v>41709</v>
      </c>
      <c r="B213" s="32">
        <f>'Incident Details WB'!X214</f>
        <v>1</v>
      </c>
      <c r="C213" s="25">
        <f>'Incident Details WB'!L214</f>
        <v>0.28611111111111115</v>
      </c>
      <c r="D213" s="25">
        <f>'Incident Details WB'!M214</f>
        <v>0.2993055555555556</v>
      </c>
      <c r="E213" s="55">
        <f>'Incident Details WB'!N214</f>
        <v>19</v>
      </c>
      <c r="F213" s="31">
        <f>'Incident Details WB'!O214</f>
        <v>48.4</v>
      </c>
      <c r="G213">
        <f t="shared" si="12"/>
        <v>19</v>
      </c>
      <c r="H213" t="str">
        <f t="shared" si="13"/>
        <v>15-45</v>
      </c>
      <c r="I213">
        <f>IF(F213&lt;=parameters!$B$6,IF(F213&gt;=parameters!$B$5,1,0),0)</f>
        <v>0</v>
      </c>
      <c r="J213">
        <f>IF(C213&lt;parameters!$B$2,IF(D213&gt;parameters!$B$1,1,0),0)</f>
        <v>1</v>
      </c>
      <c r="K213">
        <f>IF(C213&lt;parameters!$B$4,IF(D213&gt;parameters!$B$3,1,0),0)</f>
        <v>0</v>
      </c>
      <c r="L213">
        <f t="shared" si="14"/>
        <v>0</v>
      </c>
      <c r="M213">
        <f t="shared" si="15"/>
        <v>0</v>
      </c>
    </row>
    <row r="214" spans="1:13" x14ac:dyDescent="0.25">
      <c r="A214" s="36">
        <f>'Incident Details WB'!C215</f>
        <v>41709</v>
      </c>
      <c r="B214" s="32">
        <f>'Incident Details WB'!X215</f>
        <v>1</v>
      </c>
      <c r="C214" s="25">
        <f>'Incident Details WB'!L215</f>
        <v>0.38055555555555554</v>
      </c>
      <c r="D214" s="25">
        <f>'Incident Details WB'!M215</f>
        <v>0.39097222222222222</v>
      </c>
      <c r="E214" s="55">
        <f>'Incident Details WB'!N215</f>
        <v>15</v>
      </c>
      <c r="F214" s="31">
        <f>'Incident Details WB'!O215</f>
        <v>33.200000000000003</v>
      </c>
      <c r="G214">
        <f t="shared" si="12"/>
        <v>15</v>
      </c>
      <c r="H214" t="str">
        <f t="shared" si="13"/>
        <v>15-45</v>
      </c>
      <c r="I214">
        <f>IF(F214&lt;=parameters!$B$6,IF(F214&gt;=parameters!$B$5,1,0),0)</f>
        <v>1</v>
      </c>
      <c r="J214">
        <f>IF(C214&lt;parameters!$B$2,IF(D214&gt;parameters!$B$1,1,0),0)</f>
        <v>1</v>
      </c>
      <c r="K214">
        <f>IF(C214&lt;parameters!$B$4,IF(D214&gt;parameters!$B$3,1,0),0)</f>
        <v>0</v>
      </c>
      <c r="L214">
        <f t="shared" si="14"/>
        <v>1</v>
      </c>
      <c r="M214">
        <f t="shared" si="15"/>
        <v>0</v>
      </c>
    </row>
    <row r="215" spans="1:13" x14ac:dyDescent="0.25">
      <c r="A215" s="36">
        <f>'Incident Details WB'!C216</f>
        <v>41709</v>
      </c>
      <c r="B215" s="32">
        <f>'Incident Details WB'!X216</f>
        <v>5</v>
      </c>
      <c r="C215" s="25">
        <f>'Incident Details WB'!L216</f>
        <v>0.73611111111111116</v>
      </c>
      <c r="D215" s="25">
        <f>'Incident Details WB'!M216</f>
        <v>0.81527777777777777</v>
      </c>
      <c r="E215" s="55">
        <f>'Incident Details WB'!N216</f>
        <v>114</v>
      </c>
      <c r="F215" s="31">
        <f>'Incident Details WB'!O216</f>
        <v>49.8</v>
      </c>
      <c r="G215">
        <f t="shared" si="12"/>
        <v>570</v>
      </c>
      <c r="H215" t="str">
        <f t="shared" si="13"/>
        <v>75+</v>
      </c>
      <c r="I215">
        <f>IF(F215&lt;=parameters!$B$6,IF(F215&gt;=parameters!$B$5,1,0),0)</f>
        <v>0</v>
      </c>
      <c r="J215">
        <f>IF(C215&lt;parameters!$B$2,IF(D215&gt;parameters!$B$1,1,0),0)</f>
        <v>0</v>
      </c>
      <c r="K215">
        <f>IF(C215&lt;parameters!$B$4,IF(D215&gt;parameters!$B$3,1,0),0)</f>
        <v>1</v>
      </c>
      <c r="L215">
        <f t="shared" si="14"/>
        <v>0</v>
      </c>
      <c r="M215">
        <f t="shared" si="15"/>
        <v>0</v>
      </c>
    </row>
    <row r="216" spans="1:13" x14ac:dyDescent="0.25">
      <c r="A216" s="36">
        <f>'Incident Details WB'!C217</f>
        <v>41709</v>
      </c>
      <c r="B216" s="32">
        <f>'Incident Details WB'!X217</f>
        <v>1</v>
      </c>
      <c r="C216" s="25">
        <f>'Incident Details WB'!L217</f>
        <v>0.90555555555555556</v>
      </c>
      <c r="D216" s="25">
        <f>'Incident Details WB'!M217</f>
        <v>0.93402777777777779</v>
      </c>
      <c r="E216" s="55">
        <f>'Incident Details WB'!N217</f>
        <v>41</v>
      </c>
      <c r="F216" s="31">
        <f>'Incident Details WB'!O217</f>
        <v>28.9</v>
      </c>
      <c r="G216">
        <f t="shared" si="12"/>
        <v>41</v>
      </c>
      <c r="H216" t="str">
        <f t="shared" si="13"/>
        <v>15-45</v>
      </c>
      <c r="I216">
        <f>IF(F216&lt;=parameters!$B$6,IF(F216&gt;=parameters!$B$5,1,0),0)</f>
        <v>1</v>
      </c>
      <c r="J216">
        <f>IF(C216&lt;parameters!$B$2,IF(D216&gt;parameters!$B$1,1,0),0)</f>
        <v>0</v>
      </c>
      <c r="K216">
        <f>IF(C216&lt;parameters!$B$4,IF(D216&gt;parameters!$B$3,1,0),0)</f>
        <v>0</v>
      </c>
      <c r="L216">
        <f t="shared" si="14"/>
        <v>0</v>
      </c>
      <c r="M216">
        <f t="shared" si="15"/>
        <v>0</v>
      </c>
    </row>
    <row r="217" spans="1:13" x14ac:dyDescent="0.25">
      <c r="A217" s="36">
        <f>'Incident Details WB'!C218</f>
        <v>41710</v>
      </c>
      <c r="B217" s="32">
        <f>'Incident Details WB'!X218</f>
        <v>2</v>
      </c>
      <c r="C217" s="25">
        <f>'Incident Details WB'!L218</f>
        <v>0.27013888888888887</v>
      </c>
      <c r="D217" s="25">
        <f>'Incident Details WB'!M218</f>
        <v>0.28749999999999998</v>
      </c>
      <c r="E217" s="55">
        <f>'Incident Details WB'!N218</f>
        <v>25</v>
      </c>
      <c r="F217" s="31">
        <f>'Incident Details WB'!O218</f>
        <v>41.9</v>
      </c>
      <c r="G217">
        <f t="shared" si="12"/>
        <v>50</v>
      </c>
      <c r="H217" t="str">
        <f t="shared" si="13"/>
        <v>15-45</v>
      </c>
      <c r="I217">
        <f>IF(F217&lt;=parameters!$B$6,IF(F217&gt;=parameters!$B$5,1,0),0)</f>
        <v>0</v>
      </c>
      <c r="J217">
        <f>IF(C217&lt;parameters!$B$2,IF(D217&gt;parameters!$B$1,1,0),0)</f>
        <v>1</v>
      </c>
      <c r="K217">
        <f>IF(C217&lt;parameters!$B$4,IF(D217&gt;parameters!$B$3,1,0),0)</f>
        <v>0</v>
      </c>
      <c r="L217">
        <f t="shared" si="14"/>
        <v>0</v>
      </c>
      <c r="M217">
        <f t="shared" si="15"/>
        <v>0</v>
      </c>
    </row>
    <row r="218" spans="1:13" x14ac:dyDescent="0.25">
      <c r="A218" s="36">
        <f>'Incident Details WB'!C219</f>
        <v>41710</v>
      </c>
      <c r="B218" s="32">
        <f>'Incident Details WB'!X219</f>
        <v>1</v>
      </c>
      <c r="C218" s="25">
        <f>'Incident Details WB'!L219</f>
        <v>0.33402777777777781</v>
      </c>
      <c r="D218" s="25">
        <f>'Incident Details WB'!M219</f>
        <v>0.3979166666666667</v>
      </c>
      <c r="E218" s="55">
        <f>'Incident Details WB'!N219</f>
        <v>92</v>
      </c>
      <c r="F218" s="31">
        <f>'Incident Details WB'!O219</f>
        <v>35</v>
      </c>
      <c r="G218">
        <f t="shared" si="12"/>
        <v>92</v>
      </c>
      <c r="H218" t="str">
        <f t="shared" si="13"/>
        <v>75+</v>
      </c>
      <c r="I218">
        <f>IF(F218&lt;=parameters!$B$6,IF(F218&gt;=parameters!$B$5,1,0),0)</f>
        <v>1</v>
      </c>
      <c r="J218">
        <f>IF(C218&lt;parameters!$B$2,IF(D218&gt;parameters!$B$1,1,0),0)</f>
        <v>1</v>
      </c>
      <c r="K218">
        <f>IF(C218&lt;parameters!$B$4,IF(D218&gt;parameters!$B$3,1,0),0)</f>
        <v>0</v>
      </c>
      <c r="L218">
        <f t="shared" si="14"/>
        <v>1</v>
      </c>
      <c r="M218">
        <f t="shared" si="15"/>
        <v>0</v>
      </c>
    </row>
    <row r="219" spans="1:13" x14ac:dyDescent="0.25">
      <c r="A219" s="36">
        <f>'Incident Details WB'!C220</f>
        <v>41710</v>
      </c>
      <c r="B219" s="32">
        <f>'Incident Details WB'!X220</f>
        <v>1</v>
      </c>
      <c r="C219" s="25">
        <f>'Incident Details WB'!L220</f>
        <v>0.3354166666666667</v>
      </c>
      <c r="D219" s="25">
        <f>'Incident Details WB'!M220</f>
        <v>0.36250000000000004</v>
      </c>
      <c r="E219" s="55">
        <f>'Incident Details WB'!N220</f>
        <v>39</v>
      </c>
      <c r="F219" s="31">
        <f>'Incident Details WB'!O220</f>
        <v>48.4</v>
      </c>
      <c r="G219">
        <f t="shared" si="12"/>
        <v>39</v>
      </c>
      <c r="H219" t="str">
        <f t="shared" si="13"/>
        <v>15-45</v>
      </c>
      <c r="I219">
        <f>IF(F219&lt;=parameters!$B$6,IF(F219&gt;=parameters!$B$5,1,0),0)</f>
        <v>0</v>
      </c>
      <c r="J219">
        <f>IF(C219&lt;parameters!$B$2,IF(D219&gt;parameters!$B$1,1,0),0)</f>
        <v>1</v>
      </c>
      <c r="K219">
        <f>IF(C219&lt;parameters!$B$4,IF(D219&gt;parameters!$B$3,1,0),0)</f>
        <v>0</v>
      </c>
      <c r="L219">
        <f t="shared" si="14"/>
        <v>0</v>
      </c>
      <c r="M219">
        <f t="shared" si="15"/>
        <v>0</v>
      </c>
    </row>
    <row r="220" spans="1:13" x14ac:dyDescent="0.25">
      <c r="A220" s="36">
        <f>'Incident Details WB'!C221</f>
        <v>41710</v>
      </c>
      <c r="B220" s="32">
        <f>'Incident Details WB'!X221</f>
        <v>1</v>
      </c>
      <c r="C220" s="25">
        <f>'Incident Details WB'!L221</f>
        <v>0.51458333333333328</v>
      </c>
      <c r="D220" s="25">
        <f>'Incident Details WB'!M221</f>
        <v>0.57430555555555551</v>
      </c>
      <c r="E220" s="55">
        <f>'Incident Details WB'!N221</f>
        <v>86</v>
      </c>
      <c r="F220" s="31">
        <f>'Incident Details WB'!O221</f>
        <v>3.3</v>
      </c>
      <c r="G220">
        <f t="shared" si="12"/>
        <v>86</v>
      </c>
      <c r="H220" t="str">
        <f t="shared" si="13"/>
        <v>75+</v>
      </c>
      <c r="I220">
        <f>IF(F220&lt;=parameters!$B$6,IF(F220&gt;=parameters!$B$5,1,0),0)</f>
        <v>0</v>
      </c>
      <c r="J220">
        <f>IF(C220&lt;parameters!$B$2,IF(D220&gt;parameters!$B$1,1,0),0)</f>
        <v>0</v>
      </c>
      <c r="K220">
        <f>IF(C220&lt;parameters!$B$4,IF(D220&gt;parameters!$B$3,1,0),0)</f>
        <v>0</v>
      </c>
      <c r="L220">
        <f t="shared" si="14"/>
        <v>0</v>
      </c>
      <c r="M220">
        <f t="shared" si="15"/>
        <v>0</v>
      </c>
    </row>
    <row r="221" spans="1:13" x14ac:dyDescent="0.25">
      <c r="A221" s="36">
        <f>'Incident Details WB'!C222</f>
        <v>41711</v>
      </c>
      <c r="B221" s="32">
        <f>'Incident Details WB'!X222</f>
        <v>2</v>
      </c>
      <c r="C221" s="25">
        <f>'Incident Details WB'!L222</f>
        <v>0.33402777777777781</v>
      </c>
      <c r="D221" s="25">
        <f>'Incident Details WB'!M222</f>
        <v>0.41250000000000003</v>
      </c>
      <c r="E221" s="55">
        <f>'Incident Details WB'!N222</f>
        <v>113</v>
      </c>
      <c r="F221" s="31">
        <f>'Incident Details WB'!O222</f>
        <v>43.5</v>
      </c>
      <c r="G221">
        <f t="shared" si="12"/>
        <v>226</v>
      </c>
      <c r="H221" t="str">
        <f t="shared" si="13"/>
        <v>75+</v>
      </c>
      <c r="I221">
        <f>IF(F221&lt;=parameters!$B$6,IF(F221&gt;=parameters!$B$5,1,0),0)</f>
        <v>0</v>
      </c>
      <c r="J221">
        <f>IF(C221&lt;parameters!$B$2,IF(D221&gt;parameters!$B$1,1,0),0)</f>
        <v>1</v>
      </c>
      <c r="K221">
        <f>IF(C221&lt;parameters!$B$4,IF(D221&gt;parameters!$B$3,1,0),0)</f>
        <v>0</v>
      </c>
      <c r="L221">
        <f t="shared" si="14"/>
        <v>0</v>
      </c>
      <c r="M221">
        <f t="shared" si="15"/>
        <v>0</v>
      </c>
    </row>
    <row r="222" spans="1:13" x14ac:dyDescent="0.25">
      <c r="A222" s="36">
        <f>'Incident Details WB'!C223</f>
        <v>41711</v>
      </c>
      <c r="B222" s="32">
        <f>'Incident Details WB'!X223</f>
        <v>1</v>
      </c>
      <c r="C222" s="25">
        <f>'Incident Details WB'!L223</f>
        <v>0.50763888888888886</v>
      </c>
      <c r="D222" s="25">
        <f>'Incident Details WB'!M223</f>
        <v>0.66666666666666663</v>
      </c>
      <c r="E222" s="55">
        <f>'Incident Details WB'!N223</f>
        <v>229</v>
      </c>
      <c r="F222" s="31">
        <f>'Incident Details WB'!O223</f>
        <v>39.200000000000003</v>
      </c>
      <c r="G222">
        <f t="shared" si="12"/>
        <v>229</v>
      </c>
      <c r="H222" t="str">
        <f t="shared" si="13"/>
        <v>75+</v>
      </c>
      <c r="I222">
        <f>IF(F222&lt;=parameters!$B$6,IF(F222&gt;=parameters!$B$5,1,0),0)</f>
        <v>0</v>
      </c>
      <c r="J222">
        <f>IF(C222&lt;parameters!$B$2,IF(D222&gt;parameters!$B$1,1,0),0)</f>
        <v>0</v>
      </c>
      <c r="K222">
        <f>IF(C222&lt;parameters!$B$4,IF(D222&gt;parameters!$B$3,1,0),0)</f>
        <v>1</v>
      </c>
      <c r="L222">
        <f t="shared" si="14"/>
        <v>0</v>
      </c>
      <c r="M222">
        <f t="shared" si="15"/>
        <v>0</v>
      </c>
    </row>
    <row r="223" spans="1:13" x14ac:dyDescent="0.25">
      <c r="A223" s="36">
        <f>'Incident Details WB'!C224</f>
        <v>41712</v>
      </c>
      <c r="B223" s="32">
        <f>'Incident Details WB'!X224</f>
        <v>1</v>
      </c>
      <c r="C223" s="25">
        <f>'Incident Details WB'!L224</f>
        <v>0.4826388888888889</v>
      </c>
      <c r="D223" s="25">
        <f>'Incident Details WB'!M224</f>
        <v>0.5229166666666667</v>
      </c>
      <c r="E223" s="55">
        <f>'Incident Details WB'!N224</f>
        <v>58</v>
      </c>
      <c r="F223" s="31">
        <f>'Incident Details WB'!O224</f>
        <v>32.200000000000003</v>
      </c>
      <c r="G223">
        <f t="shared" si="12"/>
        <v>58</v>
      </c>
      <c r="H223" t="str">
        <f t="shared" si="13"/>
        <v>45-75</v>
      </c>
      <c r="I223">
        <f>IF(F223&lt;=parameters!$B$6,IF(F223&gt;=parameters!$B$5,1,0),0)</f>
        <v>1</v>
      </c>
      <c r="J223">
        <f>IF(C223&lt;parameters!$B$2,IF(D223&gt;parameters!$B$1,1,0),0)</f>
        <v>0</v>
      </c>
      <c r="K223">
        <f>IF(C223&lt;parameters!$B$4,IF(D223&gt;parameters!$B$3,1,0),0)</f>
        <v>0</v>
      </c>
      <c r="L223">
        <f t="shared" si="14"/>
        <v>0</v>
      </c>
      <c r="M223">
        <f t="shared" si="15"/>
        <v>0</v>
      </c>
    </row>
    <row r="224" spans="1:13" x14ac:dyDescent="0.25">
      <c r="A224" s="36">
        <f>'Incident Details WB'!C225</f>
        <v>41712</v>
      </c>
      <c r="B224" s="32">
        <f>'Incident Details WB'!X225</f>
        <v>1</v>
      </c>
      <c r="C224" s="25">
        <f>'Incident Details WB'!L225</f>
        <v>0.60972222222222217</v>
      </c>
      <c r="D224" s="25">
        <f>'Incident Details WB'!M225</f>
        <v>0.62499999999999989</v>
      </c>
      <c r="E224" s="55">
        <f>'Incident Details WB'!N225</f>
        <v>22</v>
      </c>
      <c r="F224" s="31">
        <f>'Incident Details WB'!O225</f>
        <v>26.3</v>
      </c>
      <c r="G224">
        <f t="shared" si="12"/>
        <v>22</v>
      </c>
      <c r="H224" t="str">
        <f t="shared" si="13"/>
        <v>15-45</v>
      </c>
      <c r="I224">
        <f>IF(F224&lt;=parameters!$B$6,IF(F224&gt;=parameters!$B$5,1,0),0)</f>
        <v>1</v>
      </c>
      <c r="J224">
        <f>IF(C224&lt;parameters!$B$2,IF(D224&gt;parameters!$B$1,1,0),0)</f>
        <v>0</v>
      </c>
      <c r="K224">
        <f>IF(C224&lt;parameters!$B$4,IF(D224&gt;parameters!$B$3,1,0),0)</f>
        <v>0</v>
      </c>
      <c r="L224">
        <f t="shared" si="14"/>
        <v>0</v>
      </c>
      <c r="M224">
        <f t="shared" si="15"/>
        <v>0</v>
      </c>
    </row>
    <row r="225" spans="1:13" x14ac:dyDescent="0.25">
      <c r="A225" s="36">
        <f>'Incident Details WB'!C226</f>
        <v>41712</v>
      </c>
      <c r="B225" s="32">
        <f>'Incident Details WB'!X226</f>
        <v>1</v>
      </c>
      <c r="C225" s="25">
        <f>'Incident Details WB'!L226</f>
        <v>0.67569444444444438</v>
      </c>
      <c r="D225" s="25">
        <f>'Incident Details WB'!M226</f>
        <v>0.69236111111111109</v>
      </c>
      <c r="E225" s="55">
        <f>'Incident Details WB'!N226</f>
        <v>24</v>
      </c>
      <c r="F225" s="31">
        <f>'Incident Details WB'!O226</f>
        <v>26.3</v>
      </c>
      <c r="G225">
        <f t="shared" si="12"/>
        <v>24</v>
      </c>
      <c r="H225" t="str">
        <f t="shared" si="13"/>
        <v>15-45</v>
      </c>
      <c r="I225">
        <f>IF(F225&lt;=parameters!$B$6,IF(F225&gt;=parameters!$B$5,1,0),0)</f>
        <v>1</v>
      </c>
      <c r="J225">
        <f>IF(C225&lt;parameters!$B$2,IF(D225&gt;parameters!$B$1,1,0),0)</f>
        <v>0</v>
      </c>
      <c r="K225">
        <f>IF(C225&lt;parameters!$B$4,IF(D225&gt;parameters!$B$3,1,0),0)</f>
        <v>1</v>
      </c>
      <c r="L225">
        <f t="shared" si="14"/>
        <v>0</v>
      </c>
      <c r="M225">
        <f t="shared" si="15"/>
        <v>1</v>
      </c>
    </row>
    <row r="226" spans="1:13" x14ac:dyDescent="0.25">
      <c r="A226" s="36">
        <f>'Incident Details WB'!C227</f>
        <v>41712</v>
      </c>
      <c r="B226" s="32">
        <f>'Incident Details WB'!X227</f>
        <v>1</v>
      </c>
      <c r="C226" s="25">
        <f>'Incident Details WB'!L227</f>
        <v>0.70208333333333339</v>
      </c>
      <c r="D226" s="25">
        <f>'Incident Details WB'!M227</f>
        <v>0.71250000000000002</v>
      </c>
      <c r="E226" s="55">
        <f>'Incident Details WB'!N227</f>
        <v>15</v>
      </c>
      <c r="F226" s="31">
        <f>'Incident Details WB'!O227</f>
        <v>48.4</v>
      </c>
      <c r="G226">
        <f t="shared" si="12"/>
        <v>15</v>
      </c>
      <c r="H226" t="str">
        <f t="shared" si="13"/>
        <v>15-45</v>
      </c>
      <c r="I226">
        <f>IF(F226&lt;=parameters!$B$6,IF(F226&gt;=parameters!$B$5,1,0),0)</f>
        <v>0</v>
      </c>
      <c r="J226">
        <f>IF(C226&lt;parameters!$B$2,IF(D226&gt;parameters!$B$1,1,0),0)</f>
        <v>0</v>
      </c>
      <c r="K226">
        <f>IF(C226&lt;parameters!$B$4,IF(D226&gt;parameters!$B$3,1,0),0)</f>
        <v>1</v>
      </c>
      <c r="L226">
        <f t="shared" si="14"/>
        <v>0</v>
      </c>
      <c r="M226">
        <f t="shared" si="15"/>
        <v>0</v>
      </c>
    </row>
    <row r="227" spans="1:13" x14ac:dyDescent="0.25">
      <c r="A227" s="36">
        <f>'Incident Details WB'!C228</f>
        <v>41712</v>
      </c>
      <c r="B227" s="32">
        <f>'Incident Details WB'!X228</f>
        <v>1</v>
      </c>
      <c r="C227" s="25">
        <f>'Incident Details WB'!L228</f>
        <v>0.85972222222222217</v>
      </c>
      <c r="D227" s="25">
        <f>'Incident Details WB'!M228</f>
        <v>1.0166666666666666</v>
      </c>
      <c r="E227" s="55">
        <f>'Incident Details WB'!N228</f>
        <v>226</v>
      </c>
      <c r="F227" s="31">
        <f>'Incident Details WB'!O228</f>
        <v>25.3</v>
      </c>
      <c r="G227">
        <f t="shared" si="12"/>
        <v>226</v>
      </c>
      <c r="H227" t="str">
        <f t="shared" si="13"/>
        <v>75+</v>
      </c>
      <c r="I227">
        <f>IF(F227&lt;=parameters!$B$6,IF(F227&gt;=parameters!$B$5,1,0),0)</f>
        <v>1</v>
      </c>
      <c r="J227">
        <f>IF(C227&lt;parameters!$B$2,IF(D227&gt;parameters!$B$1,1,0),0)</f>
        <v>0</v>
      </c>
      <c r="K227">
        <f>IF(C227&lt;parameters!$B$4,IF(D227&gt;parameters!$B$3,1,0),0)</f>
        <v>0</v>
      </c>
      <c r="L227">
        <f t="shared" si="14"/>
        <v>0</v>
      </c>
      <c r="M227">
        <f t="shared" si="15"/>
        <v>0</v>
      </c>
    </row>
    <row r="228" spans="1:13" x14ac:dyDescent="0.25">
      <c r="A228" s="36">
        <f>'Incident Details WB'!C229</f>
        <v>41713</v>
      </c>
      <c r="B228" s="32">
        <f>'Incident Details WB'!X229</f>
        <v>1</v>
      </c>
      <c r="C228" s="25">
        <f>'Incident Details WB'!L229</f>
        <v>0.66736111111111107</v>
      </c>
      <c r="D228" s="25">
        <f>'Incident Details WB'!M229</f>
        <v>0.6875</v>
      </c>
      <c r="E228" s="55">
        <f>'Incident Details WB'!N229</f>
        <v>29</v>
      </c>
      <c r="F228" s="31">
        <f>'Incident Details WB'!O229</f>
        <v>35.200000000000003</v>
      </c>
      <c r="G228">
        <f t="shared" si="12"/>
        <v>29</v>
      </c>
      <c r="H228" t="str">
        <f t="shared" si="13"/>
        <v>15-45</v>
      </c>
      <c r="I228">
        <f>IF(F228&lt;=parameters!$B$6,IF(F228&gt;=parameters!$B$5,1,0),0)</f>
        <v>1</v>
      </c>
      <c r="J228">
        <f>IF(C228&lt;parameters!$B$2,IF(D228&gt;parameters!$B$1,1,0),0)</f>
        <v>0</v>
      </c>
      <c r="K228">
        <f>IF(C228&lt;parameters!$B$4,IF(D228&gt;parameters!$B$3,1,0),0)</f>
        <v>1</v>
      </c>
      <c r="L228">
        <f t="shared" si="14"/>
        <v>0</v>
      </c>
      <c r="M228">
        <f t="shared" si="15"/>
        <v>1</v>
      </c>
    </row>
    <row r="229" spans="1:13" x14ac:dyDescent="0.25">
      <c r="A229" s="36">
        <f>'Incident Details WB'!C230</f>
        <v>41713</v>
      </c>
      <c r="B229" s="32">
        <f>'Incident Details WB'!X230</f>
        <v>2</v>
      </c>
      <c r="C229" s="25">
        <f>'Incident Details WB'!L230</f>
        <v>0.72083333333333333</v>
      </c>
      <c r="D229" s="25">
        <f>'Incident Details WB'!M230</f>
        <v>0.76805555555555549</v>
      </c>
      <c r="E229" s="55">
        <f>'Incident Details WB'!N230</f>
        <v>68</v>
      </c>
      <c r="F229" s="31">
        <f>'Incident Details WB'!O230</f>
        <v>32.200000000000003</v>
      </c>
      <c r="G229">
        <f t="shared" si="12"/>
        <v>136</v>
      </c>
      <c r="H229" t="str">
        <f t="shared" si="13"/>
        <v>45-75</v>
      </c>
      <c r="I229">
        <f>IF(F229&lt;=parameters!$B$6,IF(F229&gt;=parameters!$B$5,1,0),0)</f>
        <v>1</v>
      </c>
      <c r="J229">
        <f>IF(C229&lt;parameters!$B$2,IF(D229&gt;parameters!$B$1,1,0),0)</f>
        <v>0</v>
      </c>
      <c r="K229">
        <f>IF(C229&lt;parameters!$B$4,IF(D229&gt;parameters!$B$3,1,0),0)</f>
        <v>1</v>
      </c>
      <c r="L229">
        <f t="shared" si="14"/>
        <v>0</v>
      </c>
      <c r="M229">
        <f t="shared" si="15"/>
        <v>1</v>
      </c>
    </row>
    <row r="230" spans="1:13" x14ac:dyDescent="0.25">
      <c r="A230" s="36">
        <f>'Incident Details WB'!C231</f>
        <v>41715</v>
      </c>
      <c r="B230" s="32">
        <f>'Incident Details WB'!X231</f>
        <v>1</v>
      </c>
      <c r="C230" s="25">
        <f>'Incident Details WB'!L231</f>
        <v>0.34027777777777773</v>
      </c>
      <c r="D230" s="25">
        <f>'Incident Details WB'!M231</f>
        <v>0.3520833333333333</v>
      </c>
      <c r="E230" s="55">
        <f>'Incident Details WB'!N231</f>
        <v>17</v>
      </c>
      <c r="F230" s="31">
        <f>'Incident Details WB'!O231</f>
        <v>21.5</v>
      </c>
      <c r="G230">
        <f t="shared" si="12"/>
        <v>17</v>
      </c>
      <c r="H230" t="str">
        <f t="shared" si="13"/>
        <v>15-45</v>
      </c>
      <c r="I230">
        <f>IF(F230&lt;=parameters!$B$6,IF(F230&gt;=parameters!$B$5,1,0),0)</f>
        <v>0</v>
      </c>
      <c r="J230">
        <f>IF(C230&lt;parameters!$B$2,IF(D230&gt;parameters!$B$1,1,0),0)</f>
        <v>1</v>
      </c>
      <c r="K230">
        <f>IF(C230&lt;parameters!$B$4,IF(D230&gt;parameters!$B$3,1,0),0)</f>
        <v>0</v>
      </c>
      <c r="L230">
        <f t="shared" si="14"/>
        <v>0</v>
      </c>
      <c r="M230">
        <f t="shared" si="15"/>
        <v>0</v>
      </c>
    </row>
    <row r="231" spans="1:13" x14ac:dyDescent="0.25">
      <c r="A231" s="36">
        <f>'Incident Details WB'!C232</f>
        <v>41715</v>
      </c>
      <c r="B231" s="32">
        <f>'Incident Details WB'!X232</f>
        <v>1</v>
      </c>
      <c r="C231" s="25">
        <f>'Incident Details WB'!L232</f>
        <v>0.59027777777777779</v>
      </c>
      <c r="D231" s="25">
        <f>'Incident Details WB'!M232</f>
        <v>0.63055555555555554</v>
      </c>
      <c r="E231" s="55">
        <f>'Incident Details WB'!N232</f>
        <v>58</v>
      </c>
      <c r="F231" s="31">
        <f>'Incident Details WB'!O232</f>
        <v>18.899999999999999</v>
      </c>
      <c r="G231">
        <f t="shared" si="12"/>
        <v>58</v>
      </c>
      <c r="H231" t="str">
        <f t="shared" si="13"/>
        <v>45-75</v>
      </c>
      <c r="I231">
        <f>IF(F231&lt;=parameters!$B$6,IF(F231&gt;=parameters!$B$5,1,0),0)</f>
        <v>0</v>
      </c>
      <c r="J231">
        <f>IF(C231&lt;parameters!$B$2,IF(D231&gt;parameters!$B$1,1,0),0)</f>
        <v>0</v>
      </c>
      <c r="K231">
        <f>IF(C231&lt;parameters!$B$4,IF(D231&gt;parameters!$B$3,1,0),0)</f>
        <v>1</v>
      </c>
      <c r="L231">
        <f t="shared" si="14"/>
        <v>0</v>
      </c>
      <c r="M231">
        <f t="shared" si="15"/>
        <v>0</v>
      </c>
    </row>
    <row r="232" spans="1:13" x14ac:dyDescent="0.25">
      <c r="A232" s="36">
        <f>'Incident Details WB'!C233</f>
        <v>41715</v>
      </c>
      <c r="B232" s="32">
        <f>'Incident Details WB'!X233</f>
        <v>1</v>
      </c>
      <c r="C232" s="25">
        <f>'Incident Details WB'!L233</f>
        <v>0.66805555555555562</v>
      </c>
      <c r="D232" s="25">
        <f>'Incident Details WB'!M233</f>
        <v>0.72083333333333344</v>
      </c>
      <c r="E232" s="55">
        <f>'Incident Details WB'!N233</f>
        <v>76</v>
      </c>
      <c r="F232" s="31">
        <f>'Incident Details WB'!O233</f>
        <v>29.3</v>
      </c>
      <c r="G232">
        <f t="shared" si="12"/>
        <v>76</v>
      </c>
      <c r="H232" t="str">
        <f t="shared" si="13"/>
        <v>75+</v>
      </c>
      <c r="I232">
        <f>IF(F232&lt;=parameters!$B$6,IF(F232&gt;=parameters!$B$5,1,0),0)</f>
        <v>1</v>
      </c>
      <c r="J232">
        <f>IF(C232&lt;parameters!$B$2,IF(D232&gt;parameters!$B$1,1,0),0)</f>
        <v>0</v>
      </c>
      <c r="K232">
        <f>IF(C232&lt;parameters!$B$4,IF(D232&gt;parameters!$B$3,1,0),0)</f>
        <v>1</v>
      </c>
      <c r="L232">
        <f t="shared" si="14"/>
        <v>0</v>
      </c>
      <c r="M232">
        <f t="shared" si="15"/>
        <v>1</v>
      </c>
    </row>
    <row r="233" spans="1:13" x14ac:dyDescent="0.25">
      <c r="A233" s="36">
        <f>'Incident Details WB'!C234</f>
        <v>41715</v>
      </c>
      <c r="B233" s="32">
        <f>'Incident Details WB'!X234</f>
        <v>1</v>
      </c>
      <c r="C233" s="25">
        <f>'Incident Details WB'!L234</f>
        <v>0.78194444444444444</v>
      </c>
      <c r="D233" s="25">
        <f>'Incident Details WB'!M234</f>
        <v>1.2993055555555557</v>
      </c>
      <c r="E233" s="55">
        <f>'Incident Details WB'!N234</f>
        <v>745</v>
      </c>
      <c r="F233" s="31">
        <f>'Incident Details WB'!O234</f>
        <v>31.1</v>
      </c>
      <c r="G233">
        <f t="shared" si="12"/>
        <v>745</v>
      </c>
      <c r="H233" t="str">
        <f t="shared" si="13"/>
        <v>75+</v>
      </c>
      <c r="I233">
        <f>IF(F233&lt;=parameters!$B$6,IF(F233&gt;=parameters!$B$5,1,0),0)</f>
        <v>1</v>
      </c>
      <c r="J233">
        <f>IF(C233&lt;parameters!$B$2,IF(D233&gt;parameters!$B$1,1,0),0)</f>
        <v>0</v>
      </c>
      <c r="K233">
        <f>IF(C233&lt;parameters!$B$4,IF(D233&gt;parameters!$B$3,1,0),0)</f>
        <v>1</v>
      </c>
      <c r="L233">
        <f t="shared" si="14"/>
        <v>0</v>
      </c>
      <c r="M233">
        <f t="shared" si="15"/>
        <v>1</v>
      </c>
    </row>
    <row r="234" spans="1:13" x14ac:dyDescent="0.25">
      <c r="A234" s="36">
        <f>'Incident Details WB'!C235</f>
        <v>41716</v>
      </c>
      <c r="B234" s="32">
        <f>'Incident Details WB'!X235</f>
        <v>1</v>
      </c>
      <c r="C234" s="25">
        <f>'Incident Details WB'!L235</f>
        <v>0.86458333333333337</v>
      </c>
      <c r="D234" s="25">
        <f>'Incident Details WB'!M235</f>
        <v>0.90902777777777777</v>
      </c>
      <c r="E234" s="55">
        <f>'Incident Details WB'!N235</f>
        <v>64</v>
      </c>
      <c r="F234" s="31">
        <f>'Incident Details WB'!O235</f>
        <v>38.1</v>
      </c>
      <c r="G234">
        <f t="shared" si="12"/>
        <v>64</v>
      </c>
      <c r="H234" t="str">
        <f t="shared" si="13"/>
        <v>45-75</v>
      </c>
      <c r="I234">
        <f>IF(F234&lt;=parameters!$B$6,IF(F234&gt;=parameters!$B$5,1,0),0)</f>
        <v>0</v>
      </c>
      <c r="J234">
        <f>IF(C234&lt;parameters!$B$2,IF(D234&gt;parameters!$B$1,1,0),0)</f>
        <v>0</v>
      </c>
      <c r="K234">
        <f>IF(C234&lt;parameters!$B$4,IF(D234&gt;parameters!$B$3,1,0),0)</f>
        <v>0</v>
      </c>
      <c r="L234">
        <f t="shared" si="14"/>
        <v>0</v>
      </c>
      <c r="M234">
        <f t="shared" si="15"/>
        <v>0</v>
      </c>
    </row>
    <row r="235" spans="1:13" x14ac:dyDescent="0.25">
      <c r="A235" s="36">
        <f>'Incident Details WB'!C236</f>
        <v>41717</v>
      </c>
      <c r="B235" s="32">
        <f>'Incident Details WB'!X236</f>
        <v>1</v>
      </c>
      <c r="C235" s="25">
        <f>'Incident Details WB'!L236</f>
        <v>0.25972222222222224</v>
      </c>
      <c r="D235" s="25">
        <f>'Incident Details WB'!M236</f>
        <v>0.28402777777777782</v>
      </c>
      <c r="E235" s="55">
        <f>'Incident Details WB'!N236</f>
        <v>35</v>
      </c>
      <c r="F235" s="31">
        <f>'Incident Details WB'!O236</f>
        <v>38.200000000000003</v>
      </c>
      <c r="G235">
        <f t="shared" si="12"/>
        <v>35</v>
      </c>
      <c r="H235" t="str">
        <f t="shared" si="13"/>
        <v>15-45</v>
      </c>
      <c r="I235">
        <f>IF(F235&lt;=parameters!$B$6,IF(F235&gt;=parameters!$B$5,1,0),0)</f>
        <v>0</v>
      </c>
      <c r="J235">
        <f>IF(C235&lt;parameters!$B$2,IF(D235&gt;parameters!$B$1,1,0),0)</f>
        <v>1</v>
      </c>
      <c r="K235">
        <f>IF(C235&lt;parameters!$B$4,IF(D235&gt;parameters!$B$3,1,0),0)</f>
        <v>0</v>
      </c>
      <c r="L235">
        <f t="shared" si="14"/>
        <v>0</v>
      </c>
      <c r="M235">
        <f t="shared" si="15"/>
        <v>0</v>
      </c>
    </row>
    <row r="236" spans="1:13" x14ac:dyDescent="0.25">
      <c r="A236" s="36">
        <f>'Incident Details WB'!C237</f>
        <v>41717</v>
      </c>
      <c r="B236" s="32">
        <f>'Incident Details WB'!X237</f>
        <v>2</v>
      </c>
      <c r="C236" s="25">
        <f>'Incident Details WB'!L237</f>
        <v>0.26041666666666669</v>
      </c>
      <c r="D236" s="25">
        <f>'Incident Details WB'!M237</f>
        <v>0.3527777777777778</v>
      </c>
      <c r="E236" s="55">
        <f>'Incident Details WB'!N237</f>
        <v>133</v>
      </c>
      <c r="F236" s="31">
        <f>'Incident Details WB'!O237</f>
        <v>47.1</v>
      </c>
      <c r="G236">
        <f t="shared" si="12"/>
        <v>266</v>
      </c>
      <c r="H236" t="str">
        <f t="shared" si="13"/>
        <v>75+</v>
      </c>
      <c r="I236">
        <f>IF(F236&lt;=parameters!$B$6,IF(F236&gt;=parameters!$B$5,1,0),0)</f>
        <v>0</v>
      </c>
      <c r="J236">
        <f>IF(C236&lt;parameters!$B$2,IF(D236&gt;parameters!$B$1,1,0),0)</f>
        <v>1</v>
      </c>
      <c r="K236">
        <f>IF(C236&lt;parameters!$B$4,IF(D236&gt;parameters!$B$3,1,0),0)</f>
        <v>0</v>
      </c>
      <c r="L236">
        <f t="shared" si="14"/>
        <v>0</v>
      </c>
      <c r="M236">
        <f t="shared" si="15"/>
        <v>0</v>
      </c>
    </row>
    <row r="237" spans="1:13" x14ac:dyDescent="0.25">
      <c r="A237" s="36">
        <f>'Incident Details WB'!C238</f>
        <v>41717</v>
      </c>
      <c r="B237" s="32">
        <f>'Incident Details WB'!X238</f>
        <v>2</v>
      </c>
      <c r="C237" s="25">
        <f>'Incident Details WB'!L238</f>
        <v>0.34027777777777773</v>
      </c>
      <c r="D237" s="25">
        <f>'Incident Details WB'!M238</f>
        <v>0.44513888888888886</v>
      </c>
      <c r="E237" s="55">
        <f>'Incident Details WB'!N238</f>
        <v>151</v>
      </c>
      <c r="F237" s="31">
        <f>'Incident Details WB'!O238</f>
        <v>49.8</v>
      </c>
      <c r="G237">
        <f t="shared" si="12"/>
        <v>302</v>
      </c>
      <c r="H237" t="str">
        <f t="shared" si="13"/>
        <v>75+</v>
      </c>
      <c r="I237">
        <f>IF(F237&lt;=parameters!$B$6,IF(F237&gt;=parameters!$B$5,1,0),0)</f>
        <v>0</v>
      </c>
      <c r="J237">
        <f>IF(C237&lt;parameters!$B$2,IF(D237&gt;parameters!$B$1,1,0),0)</f>
        <v>1</v>
      </c>
      <c r="K237">
        <f>IF(C237&lt;parameters!$B$4,IF(D237&gt;parameters!$B$3,1,0),0)</f>
        <v>0</v>
      </c>
      <c r="L237">
        <f t="shared" si="14"/>
        <v>0</v>
      </c>
      <c r="M237">
        <f t="shared" si="15"/>
        <v>0</v>
      </c>
    </row>
    <row r="238" spans="1:13" x14ac:dyDescent="0.25">
      <c r="A238" s="36">
        <f>'Incident Details WB'!C239</f>
        <v>41717</v>
      </c>
      <c r="B238" s="32">
        <f>'Incident Details WB'!X239</f>
        <v>1</v>
      </c>
      <c r="C238" s="25">
        <f>'Incident Details WB'!L239</f>
        <v>0.46458333333333335</v>
      </c>
      <c r="D238" s="25">
        <f>'Incident Details WB'!M239</f>
        <v>0.48749999999999999</v>
      </c>
      <c r="E238" s="55">
        <f>'Incident Details WB'!N239</f>
        <v>33</v>
      </c>
      <c r="F238" s="31">
        <f>'Incident Details WB'!O239</f>
        <v>25.3</v>
      </c>
      <c r="G238">
        <f t="shared" si="12"/>
        <v>33</v>
      </c>
      <c r="H238" t="str">
        <f t="shared" si="13"/>
        <v>15-45</v>
      </c>
      <c r="I238">
        <f>IF(F238&lt;=parameters!$B$6,IF(F238&gt;=parameters!$B$5,1,0),0)</f>
        <v>1</v>
      </c>
      <c r="J238">
        <f>IF(C238&lt;parameters!$B$2,IF(D238&gt;parameters!$B$1,1,0),0)</f>
        <v>0</v>
      </c>
      <c r="K238">
        <f>IF(C238&lt;parameters!$B$4,IF(D238&gt;parameters!$B$3,1,0),0)</f>
        <v>0</v>
      </c>
      <c r="L238">
        <f t="shared" si="14"/>
        <v>0</v>
      </c>
      <c r="M238">
        <f t="shared" si="15"/>
        <v>0</v>
      </c>
    </row>
    <row r="239" spans="1:13" x14ac:dyDescent="0.25">
      <c r="A239" s="36">
        <f>'Incident Details WB'!C240</f>
        <v>41718</v>
      </c>
      <c r="B239" s="32">
        <f>'Incident Details WB'!X240</f>
        <v>4</v>
      </c>
      <c r="C239" s="25">
        <f>'Incident Details WB'!L240</f>
        <v>0.68333333333333324</v>
      </c>
      <c r="D239" s="25">
        <f>'Incident Details WB'!M240</f>
        <v>0.7006944444444444</v>
      </c>
      <c r="E239" s="55">
        <f>'Incident Details WB'!N240</f>
        <v>25</v>
      </c>
      <c r="F239" s="31">
        <f>'Incident Details WB'!O240</f>
        <v>32.200000000000003</v>
      </c>
      <c r="G239">
        <f t="shared" si="12"/>
        <v>100</v>
      </c>
      <c r="H239" t="str">
        <f t="shared" si="13"/>
        <v>15-45</v>
      </c>
      <c r="I239">
        <f>IF(F239&lt;=parameters!$B$6,IF(F239&gt;=parameters!$B$5,1,0),0)</f>
        <v>1</v>
      </c>
      <c r="J239">
        <f>IF(C239&lt;parameters!$B$2,IF(D239&gt;parameters!$B$1,1,0),0)</f>
        <v>0</v>
      </c>
      <c r="K239">
        <f>IF(C239&lt;parameters!$B$4,IF(D239&gt;parameters!$B$3,1,0),0)</f>
        <v>1</v>
      </c>
      <c r="L239">
        <f t="shared" si="14"/>
        <v>0</v>
      </c>
      <c r="M239">
        <f t="shared" si="15"/>
        <v>1</v>
      </c>
    </row>
    <row r="240" spans="1:13" x14ac:dyDescent="0.25">
      <c r="A240" s="36">
        <f>'Incident Details WB'!C241</f>
        <v>41718</v>
      </c>
      <c r="B240" s="32">
        <f>'Incident Details WB'!X241</f>
        <v>2</v>
      </c>
      <c r="C240" s="25">
        <f>'Incident Details WB'!L241</f>
        <v>0.70972222222222225</v>
      </c>
      <c r="D240" s="25">
        <f>'Incident Details WB'!M241</f>
        <v>0.74513888888888891</v>
      </c>
      <c r="E240" s="55">
        <f>'Incident Details WB'!N241</f>
        <v>51</v>
      </c>
      <c r="F240" s="31">
        <f>'Incident Details WB'!O241</f>
        <v>38.200000000000003</v>
      </c>
      <c r="G240">
        <f t="shared" si="12"/>
        <v>102</v>
      </c>
      <c r="H240" t="str">
        <f t="shared" si="13"/>
        <v>45-75</v>
      </c>
      <c r="I240">
        <f>IF(F240&lt;=parameters!$B$6,IF(F240&gt;=parameters!$B$5,1,0),0)</f>
        <v>0</v>
      </c>
      <c r="J240">
        <f>IF(C240&lt;parameters!$B$2,IF(D240&gt;parameters!$B$1,1,0),0)</f>
        <v>0</v>
      </c>
      <c r="K240">
        <f>IF(C240&lt;parameters!$B$4,IF(D240&gt;parameters!$B$3,1,0),0)</f>
        <v>1</v>
      </c>
      <c r="L240">
        <f t="shared" si="14"/>
        <v>0</v>
      </c>
      <c r="M240">
        <f t="shared" si="15"/>
        <v>0</v>
      </c>
    </row>
    <row r="241" spans="1:13" x14ac:dyDescent="0.25">
      <c r="A241" s="36">
        <f>'Incident Details WB'!C242</f>
        <v>41718</v>
      </c>
      <c r="B241" s="32">
        <f>'Incident Details WB'!X242</f>
        <v>1</v>
      </c>
      <c r="C241" s="25">
        <f>'Incident Details WB'!L242</f>
        <v>0.50902777777777775</v>
      </c>
      <c r="D241" s="25">
        <f>'Incident Details WB'!M242</f>
        <v>0.5215277777777777</v>
      </c>
      <c r="E241" s="55">
        <f>'Incident Details WB'!N242</f>
        <v>18</v>
      </c>
      <c r="F241" s="31">
        <f>'Incident Details WB'!O242</f>
        <v>11.1</v>
      </c>
      <c r="G241">
        <f t="shared" si="12"/>
        <v>18</v>
      </c>
      <c r="H241" t="str">
        <f t="shared" si="13"/>
        <v>15-45</v>
      </c>
      <c r="I241">
        <f>IF(F241&lt;=parameters!$B$6,IF(F241&gt;=parameters!$B$5,1,0),0)</f>
        <v>0</v>
      </c>
      <c r="J241">
        <f>IF(C241&lt;parameters!$B$2,IF(D241&gt;parameters!$B$1,1,0),0)</f>
        <v>0</v>
      </c>
      <c r="K241">
        <f>IF(C241&lt;parameters!$B$4,IF(D241&gt;parameters!$B$3,1,0),0)</f>
        <v>0</v>
      </c>
      <c r="L241">
        <f t="shared" si="14"/>
        <v>0</v>
      </c>
      <c r="M241">
        <f t="shared" si="15"/>
        <v>0</v>
      </c>
    </row>
    <row r="242" spans="1:13" x14ac:dyDescent="0.25">
      <c r="A242" s="36">
        <f>'Incident Details WB'!C243</f>
        <v>41718</v>
      </c>
      <c r="B242" s="32">
        <f>'Incident Details WB'!X243</f>
        <v>2</v>
      </c>
      <c r="C242" s="25">
        <f>'Incident Details WB'!L243</f>
        <v>0.68958333333333333</v>
      </c>
      <c r="D242" s="25">
        <f>'Incident Details WB'!M243</f>
        <v>0.71180555555555558</v>
      </c>
      <c r="E242" s="55">
        <f>'Incident Details WB'!N243</f>
        <v>32</v>
      </c>
      <c r="F242" s="31">
        <f>'Incident Details WB'!O243</f>
        <v>18.2</v>
      </c>
      <c r="G242">
        <f t="shared" si="12"/>
        <v>64</v>
      </c>
      <c r="H242" t="str">
        <f t="shared" si="13"/>
        <v>15-45</v>
      </c>
      <c r="I242">
        <f>IF(F242&lt;=parameters!$B$6,IF(F242&gt;=parameters!$B$5,1,0),0)</f>
        <v>0</v>
      </c>
      <c r="J242">
        <f>IF(C242&lt;parameters!$B$2,IF(D242&gt;parameters!$B$1,1,0),0)</f>
        <v>0</v>
      </c>
      <c r="K242">
        <f>IF(C242&lt;parameters!$B$4,IF(D242&gt;parameters!$B$3,1,0),0)</f>
        <v>1</v>
      </c>
      <c r="L242">
        <f t="shared" si="14"/>
        <v>0</v>
      </c>
      <c r="M242">
        <f t="shared" si="15"/>
        <v>0</v>
      </c>
    </row>
    <row r="243" spans="1:13" x14ac:dyDescent="0.25">
      <c r="A243" s="36">
        <f>'Incident Details WB'!C244</f>
        <v>41718</v>
      </c>
      <c r="B243" s="32">
        <f>'Incident Details WB'!X244</f>
        <v>1</v>
      </c>
      <c r="C243" s="25">
        <f>'Incident Details WB'!L244</f>
        <v>0.70694444444444438</v>
      </c>
      <c r="D243" s="25">
        <f>'Incident Details WB'!M244</f>
        <v>0.72986111111111107</v>
      </c>
      <c r="E243" s="55">
        <f>'Incident Details WB'!N244</f>
        <v>33</v>
      </c>
      <c r="F243" s="31">
        <f>'Incident Details WB'!O244</f>
        <v>36.700000000000003</v>
      </c>
      <c r="G243">
        <f t="shared" si="12"/>
        <v>33</v>
      </c>
      <c r="H243" t="str">
        <f t="shared" si="13"/>
        <v>15-45</v>
      </c>
      <c r="I243">
        <f>IF(F243&lt;=parameters!$B$6,IF(F243&gt;=parameters!$B$5,1,0),0)</f>
        <v>0</v>
      </c>
      <c r="J243">
        <f>IF(C243&lt;parameters!$B$2,IF(D243&gt;parameters!$B$1,1,0),0)</f>
        <v>0</v>
      </c>
      <c r="K243">
        <f>IF(C243&lt;parameters!$B$4,IF(D243&gt;parameters!$B$3,1,0),0)</f>
        <v>1</v>
      </c>
      <c r="L243">
        <f t="shared" si="14"/>
        <v>0</v>
      </c>
      <c r="M243">
        <f t="shared" si="15"/>
        <v>0</v>
      </c>
    </row>
    <row r="244" spans="1:13" x14ac:dyDescent="0.25">
      <c r="A244" s="36">
        <f>'Incident Details WB'!C245</f>
        <v>41718</v>
      </c>
      <c r="B244" s="32">
        <f>'Incident Details WB'!X245</f>
        <v>1</v>
      </c>
      <c r="C244" s="25">
        <f>'Incident Details WB'!L245</f>
        <v>0.81111111111111101</v>
      </c>
      <c r="D244" s="25">
        <f>'Incident Details WB'!M245</f>
        <v>0.87152777777777768</v>
      </c>
      <c r="E244" s="55">
        <f>'Incident Details WB'!N245</f>
        <v>87</v>
      </c>
      <c r="F244" s="31">
        <f>'Incident Details WB'!O245</f>
        <v>26.3</v>
      </c>
      <c r="G244">
        <f t="shared" si="12"/>
        <v>87</v>
      </c>
      <c r="H244" t="str">
        <f t="shared" si="13"/>
        <v>75+</v>
      </c>
      <c r="I244">
        <f>IF(F244&lt;=parameters!$B$6,IF(F244&gt;=parameters!$B$5,1,0),0)</f>
        <v>1</v>
      </c>
      <c r="J244">
        <f>IF(C244&lt;parameters!$B$2,IF(D244&gt;parameters!$B$1,1,0),0)</f>
        <v>0</v>
      </c>
      <c r="K244">
        <f>IF(C244&lt;parameters!$B$4,IF(D244&gt;parameters!$B$3,1,0),0)</f>
        <v>1</v>
      </c>
      <c r="L244">
        <f t="shared" si="14"/>
        <v>0</v>
      </c>
      <c r="M244">
        <f t="shared" si="15"/>
        <v>1</v>
      </c>
    </row>
    <row r="245" spans="1:13" x14ac:dyDescent="0.25">
      <c r="A245" s="36">
        <f>'Incident Details WB'!C246</f>
        <v>41719</v>
      </c>
      <c r="B245" s="32">
        <f>'Incident Details WB'!X246</f>
        <v>0</v>
      </c>
      <c r="C245" s="25"/>
      <c r="D245" s="25"/>
      <c r="E245" s="55"/>
      <c r="F245" s="31"/>
      <c r="G245">
        <f t="shared" si="12"/>
        <v>0</v>
      </c>
      <c r="H245" t="str">
        <f t="shared" si="13"/>
        <v>0-15</v>
      </c>
      <c r="I245">
        <f>IF(F245&lt;=parameters!$B$6,IF(F245&gt;=parameters!$B$5,1,0),0)</f>
        <v>0</v>
      </c>
      <c r="J245">
        <f>IF(C245&lt;parameters!$B$2,IF(D245&gt;parameters!$B$1,1,0),0)</f>
        <v>0</v>
      </c>
      <c r="K245">
        <f>IF(C245&lt;parameters!$B$4,IF(D245&gt;parameters!$B$3,1,0),0)</f>
        <v>0</v>
      </c>
      <c r="L245">
        <f t="shared" si="14"/>
        <v>0</v>
      </c>
      <c r="M245">
        <f t="shared" si="15"/>
        <v>0</v>
      </c>
    </row>
    <row r="246" spans="1:13" x14ac:dyDescent="0.25">
      <c r="A246" s="36">
        <f>'Incident Details WB'!C247</f>
        <v>41719</v>
      </c>
      <c r="B246" s="32">
        <f>'Incident Details WB'!X247</f>
        <v>4</v>
      </c>
      <c r="C246" s="25">
        <f>'Incident Details WB'!L247</f>
        <v>0.48472222222222222</v>
      </c>
      <c r="D246" s="25">
        <f>'Incident Details WB'!M247</f>
        <v>0.69374999999999998</v>
      </c>
      <c r="E246" s="55">
        <f>'Incident Details WB'!N247</f>
        <v>301</v>
      </c>
      <c r="F246" s="31">
        <f>'Incident Details WB'!O247</f>
        <v>36.700000000000003</v>
      </c>
      <c r="G246">
        <f t="shared" si="12"/>
        <v>1204</v>
      </c>
      <c r="H246" t="str">
        <f t="shared" si="13"/>
        <v>75+</v>
      </c>
      <c r="I246">
        <f>IF(F246&lt;=parameters!$B$6,IF(F246&gt;=parameters!$B$5,1,0),0)</f>
        <v>0</v>
      </c>
      <c r="J246">
        <f>IF(C246&lt;parameters!$B$2,IF(D246&gt;parameters!$B$1,1,0),0)</f>
        <v>0</v>
      </c>
      <c r="K246">
        <f>IF(C246&lt;parameters!$B$4,IF(D246&gt;parameters!$B$3,1,0),0)</f>
        <v>1</v>
      </c>
      <c r="L246">
        <f t="shared" si="14"/>
        <v>0</v>
      </c>
      <c r="M246">
        <f t="shared" si="15"/>
        <v>0</v>
      </c>
    </row>
    <row r="247" spans="1:13" x14ac:dyDescent="0.25">
      <c r="A247" s="36">
        <f>'Incident Details WB'!C248</f>
        <v>41719</v>
      </c>
      <c r="B247" s="32">
        <f>'Incident Details WB'!X248</f>
        <v>3</v>
      </c>
      <c r="C247" s="25">
        <f>'Incident Details WB'!L248</f>
        <v>0.50138888888888888</v>
      </c>
      <c r="D247" s="25">
        <f>'Incident Details WB'!M248</f>
        <v>0.60069444444444442</v>
      </c>
      <c r="E247" s="55">
        <f>'Incident Details WB'!N248</f>
        <v>143</v>
      </c>
      <c r="F247" s="31">
        <f>'Incident Details WB'!O248</f>
        <v>38.200000000000003</v>
      </c>
      <c r="G247">
        <f t="shared" si="12"/>
        <v>429</v>
      </c>
      <c r="H247" t="str">
        <f t="shared" si="13"/>
        <v>75+</v>
      </c>
      <c r="I247">
        <f>IF(F247&lt;=parameters!$B$6,IF(F247&gt;=parameters!$B$5,1,0),0)</f>
        <v>0</v>
      </c>
      <c r="J247">
        <f>IF(C247&lt;parameters!$B$2,IF(D247&gt;parameters!$B$1,1,0),0)</f>
        <v>0</v>
      </c>
      <c r="K247">
        <f>IF(C247&lt;parameters!$B$4,IF(D247&gt;parameters!$B$3,1,0),0)</f>
        <v>0</v>
      </c>
      <c r="L247">
        <f t="shared" si="14"/>
        <v>0</v>
      </c>
      <c r="M247">
        <f t="shared" si="15"/>
        <v>0</v>
      </c>
    </row>
    <row r="248" spans="1:13" x14ac:dyDescent="0.25">
      <c r="A248" s="36">
        <f>'Incident Details WB'!C249</f>
        <v>41719</v>
      </c>
      <c r="B248" s="32">
        <f>'Incident Details WB'!X249</f>
        <v>2</v>
      </c>
      <c r="C248" s="25">
        <f>'Incident Details WB'!L249</f>
        <v>0.57916666666666672</v>
      </c>
      <c r="D248" s="25">
        <f>'Incident Details WB'!M249</f>
        <v>0.60416666666666674</v>
      </c>
      <c r="E248" s="55">
        <f>'Incident Details WB'!N249</f>
        <v>36</v>
      </c>
      <c r="F248" s="31">
        <f>'Incident Details WB'!O249</f>
        <v>43.5</v>
      </c>
      <c r="G248">
        <f t="shared" si="12"/>
        <v>72</v>
      </c>
      <c r="H248" t="str">
        <f t="shared" si="13"/>
        <v>15-45</v>
      </c>
      <c r="I248">
        <f>IF(F248&lt;=parameters!$B$6,IF(F248&gt;=parameters!$B$5,1,0),0)</f>
        <v>0</v>
      </c>
      <c r="J248">
        <f>IF(C248&lt;parameters!$B$2,IF(D248&gt;parameters!$B$1,1,0),0)</f>
        <v>0</v>
      </c>
      <c r="K248">
        <f>IF(C248&lt;parameters!$B$4,IF(D248&gt;parameters!$B$3,1,0),0)</f>
        <v>0</v>
      </c>
      <c r="L248">
        <f t="shared" si="14"/>
        <v>0</v>
      </c>
      <c r="M248">
        <f t="shared" si="15"/>
        <v>0</v>
      </c>
    </row>
    <row r="249" spans="1:13" x14ac:dyDescent="0.25">
      <c r="A249" s="36">
        <f>'Incident Details WB'!C250</f>
        <v>41719</v>
      </c>
      <c r="B249" s="32">
        <f>'Incident Details WB'!X250</f>
        <v>1</v>
      </c>
      <c r="C249" s="25">
        <f>'Incident Details WB'!L250</f>
        <v>0.65277777777777779</v>
      </c>
      <c r="D249" s="25">
        <f>'Incident Details WB'!M250</f>
        <v>0.74375000000000002</v>
      </c>
      <c r="E249" s="55">
        <f>'Incident Details WB'!N250</f>
        <v>131</v>
      </c>
      <c r="F249" s="31">
        <f>'Incident Details WB'!O250</f>
        <v>44.5</v>
      </c>
      <c r="G249">
        <f t="shared" si="12"/>
        <v>131</v>
      </c>
      <c r="H249" t="str">
        <f t="shared" si="13"/>
        <v>75+</v>
      </c>
      <c r="I249">
        <f>IF(F249&lt;=parameters!$B$6,IF(F249&gt;=parameters!$B$5,1,0),0)</f>
        <v>0</v>
      </c>
      <c r="J249">
        <f>IF(C249&lt;parameters!$B$2,IF(D249&gt;parameters!$B$1,1,0),0)</f>
        <v>0</v>
      </c>
      <c r="K249">
        <f>IF(C249&lt;parameters!$B$4,IF(D249&gt;parameters!$B$3,1,0),0)</f>
        <v>1</v>
      </c>
      <c r="L249">
        <f t="shared" si="14"/>
        <v>0</v>
      </c>
      <c r="M249">
        <f t="shared" si="15"/>
        <v>0</v>
      </c>
    </row>
    <row r="250" spans="1:13" x14ac:dyDescent="0.25">
      <c r="A250" s="36">
        <f>'Incident Details WB'!C251</f>
        <v>41719</v>
      </c>
      <c r="B250" s="32">
        <f>'Incident Details WB'!X251</f>
        <v>1</v>
      </c>
      <c r="C250" s="25">
        <f>'Incident Details WB'!L251</f>
        <v>0.68819444444444444</v>
      </c>
      <c r="D250" s="25">
        <f>'Incident Details WB'!M251</f>
        <v>0.72222222222222221</v>
      </c>
      <c r="E250" s="55">
        <f>'Incident Details WB'!N251</f>
        <v>49</v>
      </c>
      <c r="F250" s="31">
        <f>'Incident Details WB'!O251</f>
        <v>17.399999999999999</v>
      </c>
      <c r="G250">
        <f t="shared" si="12"/>
        <v>49</v>
      </c>
      <c r="H250" t="str">
        <f t="shared" si="13"/>
        <v>45-75</v>
      </c>
      <c r="I250">
        <f>IF(F250&lt;=parameters!$B$6,IF(F250&gt;=parameters!$B$5,1,0),0)</f>
        <v>0</v>
      </c>
      <c r="J250">
        <f>IF(C250&lt;parameters!$B$2,IF(D250&gt;parameters!$B$1,1,0),0)</f>
        <v>0</v>
      </c>
      <c r="K250">
        <f>IF(C250&lt;parameters!$B$4,IF(D250&gt;parameters!$B$3,1,0),0)</f>
        <v>1</v>
      </c>
      <c r="L250">
        <f t="shared" si="14"/>
        <v>0</v>
      </c>
      <c r="M250">
        <f t="shared" si="15"/>
        <v>0</v>
      </c>
    </row>
    <row r="251" spans="1:13" x14ac:dyDescent="0.25">
      <c r="A251" s="36">
        <f>'Incident Details WB'!C252</f>
        <v>41719</v>
      </c>
      <c r="B251" s="32">
        <f>'Incident Details WB'!X252</f>
        <v>1</v>
      </c>
      <c r="C251" s="25">
        <f>'Incident Details WB'!L252</f>
        <v>0.72152777777777777</v>
      </c>
      <c r="D251" s="25">
        <f>'Incident Details WB'!M252</f>
        <v>0.73472222222222217</v>
      </c>
      <c r="E251" s="55">
        <f>'Incident Details WB'!N252</f>
        <v>19</v>
      </c>
      <c r="F251" s="31">
        <f>'Incident Details WB'!O252</f>
        <v>26.3</v>
      </c>
      <c r="G251">
        <f t="shared" si="12"/>
        <v>19</v>
      </c>
      <c r="H251" t="str">
        <f t="shared" si="13"/>
        <v>15-45</v>
      </c>
      <c r="I251">
        <f>IF(F251&lt;=parameters!$B$6,IF(F251&gt;=parameters!$B$5,1,0),0)</f>
        <v>1</v>
      </c>
      <c r="J251">
        <f>IF(C251&lt;parameters!$B$2,IF(D251&gt;parameters!$B$1,1,0),0)</f>
        <v>0</v>
      </c>
      <c r="K251">
        <f>IF(C251&lt;parameters!$B$4,IF(D251&gt;parameters!$B$3,1,0),0)</f>
        <v>1</v>
      </c>
      <c r="L251">
        <f t="shared" si="14"/>
        <v>0</v>
      </c>
      <c r="M251">
        <f t="shared" si="15"/>
        <v>1</v>
      </c>
    </row>
    <row r="252" spans="1:13" x14ac:dyDescent="0.25">
      <c r="A252" s="36">
        <f>'Incident Details WB'!C253</f>
        <v>41719</v>
      </c>
      <c r="B252" s="32">
        <f>'Incident Details WB'!X253</f>
        <v>1</v>
      </c>
      <c r="C252" s="25">
        <f>'Incident Details WB'!L253</f>
        <v>0.72638888888888886</v>
      </c>
      <c r="D252" s="25">
        <f>'Incident Details WB'!M253</f>
        <v>0.73680555555555549</v>
      </c>
      <c r="E252" s="55">
        <f>'Incident Details WB'!N253</f>
        <v>15</v>
      </c>
      <c r="F252" s="31">
        <f>'Incident Details WB'!O253</f>
        <v>26.3</v>
      </c>
      <c r="G252">
        <f t="shared" si="12"/>
        <v>15</v>
      </c>
      <c r="H252" t="str">
        <f t="shared" si="13"/>
        <v>15-45</v>
      </c>
      <c r="I252">
        <f>IF(F252&lt;=parameters!$B$6,IF(F252&gt;=parameters!$B$5,1,0),0)</f>
        <v>1</v>
      </c>
      <c r="J252">
        <f>IF(C252&lt;parameters!$B$2,IF(D252&gt;parameters!$B$1,1,0),0)</f>
        <v>0</v>
      </c>
      <c r="K252">
        <f>IF(C252&lt;parameters!$B$4,IF(D252&gt;parameters!$B$3,1,0),0)</f>
        <v>1</v>
      </c>
      <c r="L252">
        <f t="shared" si="14"/>
        <v>0</v>
      </c>
      <c r="M252">
        <f t="shared" si="15"/>
        <v>1</v>
      </c>
    </row>
    <row r="253" spans="1:13" x14ac:dyDescent="0.25">
      <c r="A253" s="36">
        <f>'Incident Details WB'!C254</f>
        <v>41720</v>
      </c>
      <c r="B253" s="32">
        <f>'Incident Details WB'!X254</f>
        <v>1</v>
      </c>
      <c r="C253" s="25">
        <f>'Incident Details WB'!L254</f>
        <v>0.80763888888888891</v>
      </c>
      <c r="D253" s="25">
        <f>'Incident Details WB'!M254</f>
        <v>0.83402777777777781</v>
      </c>
      <c r="E253" s="55">
        <f>'Incident Details WB'!N254</f>
        <v>38</v>
      </c>
      <c r="F253" s="31">
        <f>'Incident Details WB'!O254</f>
        <v>31.1</v>
      </c>
      <c r="G253">
        <f t="shared" si="12"/>
        <v>38</v>
      </c>
      <c r="H253" t="str">
        <f t="shared" si="13"/>
        <v>15-45</v>
      </c>
      <c r="I253">
        <f>IF(F253&lt;=parameters!$B$6,IF(F253&gt;=parameters!$B$5,1,0),0)</f>
        <v>1</v>
      </c>
      <c r="J253">
        <f>IF(C253&lt;parameters!$B$2,IF(D253&gt;parameters!$B$1,1,0),0)</f>
        <v>0</v>
      </c>
      <c r="K253">
        <f>IF(C253&lt;parameters!$B$4,IF(D253&gt;parameters!$B$3,1,0),0)</f>
        <v>1</v>
      </c>
      <c r="L253">
        <f t="shared" si="14"/>
        <v>0</v>
      </c>
      <c r="M253">
        <f t="shared" si="15"/>
        <v>1</v>
      </c>
    </row>
    <row r="254" spans="1:13" x14ac:dyDescent="0.25">
      <c r="A254" s="36">
        <f>'Incident Details WB'!C255</f>
        <v>41721</v>
      </c>
      <c r="B254" s="32">
        <f>'Incident Details WB'!X255</f>
        <v>1</v>
      </c>
      <c r="C254" s="25">
        <f>'Incident Details WB'!L255</f>
        <v>0.5805555555555556</v>
      </c>
      <c r="D254" s="25">
        <f>'Incident Details WB'!M255</f>
        <v>0.59513888888888888</v>
      </c>
      <c r="E254" s="55">
        <f>'Incident Details WB'!N255</f>
        <v>21</v>
      </c>
      <c r="F254" s="31">
        <f>'Incident Details WB'!O255</f>
        <v>31.1</v>
      </c>
      <c r="G254">
        <f t="shared" si="12"/>
        <v>21</v>
      </c>
      <c r="H254" t="str">
        <f t="shared" si="13"/>
        <v>15-45</v>
      </c>
      <c r="I254">
        <f>IF(F254&lt;=parameters!$B$6,IF(F254&gt;=parameters!$B$5,1,0),0)</f>
        <v>1</v>
      </c>
      <c r="J254">
        <f>IF(C254&lt;parameters!$B$2,IF(D254&gt;parameters!$B$1,1,0),0)</f>
        <v>0</v>
      </c>
      <c r="K254">
        <f>IF(C254&lt;parameters!$B$4,IF(D254&gt;parameters!$B$3,1,0),0)</f>
        <v>0</v>
      </c>
      <c r="L254">
        <f t="shared" si="14"/>
        <v>0</v>
      </c>
      <c r="M254">
        <f t="shared" si="15"/>
        <v>0</v>
      </c>
    </row>
    <row r="255" spans="1:13" x14ac:dyDescent="0.25">
      <c r="A255" s="36">
        <f>'Incident Details WB'!C256</f>
        <v>41721</v>
      </c>
      <c r="B255" s="32">
        <f>'Incident Details WB'!X256</f>
        <v>1</v>
      </c>
      <c r="C255" s="25">
        <f>'Incident Details WB'!L256</f>
        <v>0.60833333333333328</v>
      </c>
      <c r="D255" s="25">
        <f>'Incident Details WB'!M256</f>
        <v>0.66388888888888886</v>
      </c>
      <c r="E255" s="55">
        <f>'Incident Details WB'!N256</f>
        <v>80</v>
      </c>
      <c r="F255" s="31">
        <f>'Incident Details WB'!O256</f>
        <v>38.1</v>
      </c>
      <c r="G255">
        <f t="shared" si="12"/>
        <v>80</v>
      </c>
      <c r="H255" t="str">
        <f t="shared" si="13"/>
        <v>75+</v>
      </c>
      <c r="I255">
        <f>IF(F255&lt;=parameters!$B$6,IF(F255&gt;=parameters!$B$5,1,0),0)</f>
        <v>0</v>
      </c>
      <c r="J255">
        <f>IF(C255&lt;parameters!$B$2,IF(D255&gt;parameters!$B$1,1,0),0)</f>
        <v>0</v>
      </c>
      <c r="K255">
        <f>IF(C255&lt;parameters!$B$4,IF(D255&gt;parameters!$B$3,1,0),0)</f>
        <v>1</v>
      </c>
      <c r="L255">
        <f t="shared" si="14"/>
        <v>0</v>
      </c>
      <c r="M255">
        <f t="shared" si="15"/>
        <v>0</v>
      </c>
    </row>
    <row r="256" spans="1:13" x14ac:dyDescent="0.25">
      <c r="A256" s="36">
        <f>'Incident Details WB'!C257</f>
        <v>41721</v>
      </c>
      <c r="B256" s="32">
        <f>'Incident Details WB'!X257</f>
        <v>2</v>
      </c>
      <c r="C256" s="25">
        <f>'Incident Details WB'!L257</f>
        <v>0.61111111111111105</v>
      </c>
      <c r="D256" s="25">
        <f>'Incident Details WB'!M257</f>
        <v>0.64513888888888882</v>
      </c>
      <c r="E256" s="55">
        <f>'Incident Details WB'!N257</f>
        <v>49</v>
      </c>
      <c r="F256" s="31">
        <f>'Incident Details WB'!O257</f>
        <v>36.9</v>
      </c>
      <c r="G256">
        <f t="shared" si="12"/>
        <v>98</v>
      </c>
      <c r="H256" t="str">
        <f t="shared" si="13"/>
        <v>45-75</v>
      </c>
      <c r="I256">
        <f>IF(F256&lt;=parameters!$B$6,IF(F256&gt;=parameters!$B$5,1,0),0)</f>
        <v>0</v>
      </c>
      <c r="J256">
        <f>IF(C256&lt;parameters!$B$2,IF(D256&gt;parameters!$B$1,1,0),0)</f>
        <v>0</v>
      </c>
      <c r="K256">
        <f>IF(C256&lt;parameters!$B$4,IF(D256&gt;parameters!$B$3,1,0),0)</f>
        <v>1</v>
      </c>
      <c r="L256">
        <f t="shared" si="14"/>
        <v>0</v>
      </c>
      <c r="M256">
        <f t="shared" si="15"/>
        <v>0</v>
      </c>
    </row>
    <row r="257" spans="1:13" x14ac:dyDescent="0.25">
      <c r="A257" s="36">
        <f>'Incident Details WB'!C258</f>
        <v>41721</v>
      </c>
      <c r="B257" s="32">
        <f>'Incident Details WB'!X258</f>
        <v>1</v>
      </c>
      <c r="C257" s="25">
        <f>'Incident Details WB'!L258</f>
        <v>0.72430555555555554</v>
      </c>
      <c r="D257" s="25">
        <f>'Incident Details WB'!M258</f>
        <v>0.75972222222222219</v>
      </c>
      <c r="E257" s="55">
        <f>'Incident Details WB'!N258</f>
        <v>51</v>
      </c>
      <c r="F257" s="31">
        <f>'Incident Details WB'!O258</f>
        <v>26.9</v>
      </c>
      <c r="G257">
        <f t="shared" si="12"/>
        <v>51</v>
      </c>
      <c r="H257" t="str">
        <f t="shared" si="13"/>
        <v>45-75</v>
      </c>
      <c r="I257">
        <f>IF(F257&lt;=parameters!$B$6,IF(F257&gt;=parameters!$B$5,1,0),0)</f>
        <v>1</v>
      </c>
      <c r="J257">
        <f>IF(C257&lt;parameters!$B$2,IF(D257&gt;parameters!$B$1,1,0),0)</f>
        <v>0</v>
      </c>
      <c r="K257">
        <f>IF(C257&lt;parameters!$B$4,IF(D257&gt;parameters!$B$3,1,0),0)</f>
        <v>1</v>
      </c>
      <c r="L257">
        <f t="shared" si="14"/>
        <v>0</v>
      </c>
      <c r="M257">
        <f t="shared" si="15"/>
        <v>1</v>
      </c>
    </row>
    <row r="258" spans="1:13" x14ac:dyDescent="0.25">
      <c r="A258" s="36">
        <f>'Incident Details WB'!C259</f>
        <v>41721</v>
      </c>
      <c r="B258" s="32">
        <f>'Incident Details WB'!X259</f>
        <v>2</v>
      </c>
      <c r="C258" s="25">
        <f>'Incident Details WB'!L259</f>
        <v>0.80138888888888893</v>
      </c>
      <c r="D258" s="25">
        <f>'Incident Details WB'!M259</f>
        <v>1.2409722222222221</v>
      </c>
      <c r="E258" s="55">
        <f>'Incident Details WB'!N259</f>
        <v>633</v>
      </c>
      <c r="F258" s="31">
        <f>'Incident Details WB'!O259</f>
        <v>16.8</v>
      </c>
      <c r="G258">
        <f t="shared" si="12"/>
        <v>1266</v>
      </c>
      <c r="H258" t="str">
        <f t="shared" si="13"/>
        <v>75+</v>
      </c>
      <c r="I258">
        <f>IF(F258&lt;=parameters!$B$6,IF(F258&gt;=parameters!$B$5,1,0),0)</f>
        <v>0</v>
      </c>
      <c r="J258">
        <f>IF(C258&lt;parameters!$B$2,IF(D258&gt;parameters!$B$1,1,0),0)</f>
        <v>0</v>
      </c>
      <c r="K258">
        <f>IF(C258&lt;parameters!$B$4,IF(D258&gt;parameters!$B$3,1,0),0)</f>
        <v>1</v>
      </c>
      <c r="L258">
        <f t="shared" si="14"/>
        <v>0</v>
      </c>
      <c r="M258">
        <f t="shared" si="15"/>
        <v>0</v>
      </c>
    </row>
    <row r="259" spans="1:13" x14ac:dyDescent="0.25">
      <c r="A259" s="36">
        <f>'Incident Details WB'!C260</f>
        <v>41722</v>
      </c>
      <c r="B259" s="32">
        <f>'Incident Details WB'!X260</f>
        <v>1</v>
      </c>
      <c r="C259" s="25">
        <f>'Incident Details WB'!L260</f>
        <v>0.5756944444444444</v>
      </c>
      <c r="D259" s="25">
        <f>'Incident Details WB'!M260</f>
        <v>0.61249999999999993</v>
      </c>
      <c r="E259" s="55">
        <f>'Incident Details WB'!N260</f>
        <v>53</v>
      </c>
      <c r="F259" s="31">
        <f>'Incident Details WB'!O260</f>
        <v>39.9</v>
      </c>
      <c r="G259">
        <f t="shared" ref="G259:G322" si="16">B259*E259</f>
        <v>53</v>
      </c>
      <c r="H259" t="str">
        <f t="shared" ref="H259:H322" si="17">IF(E259&lt;15,"0-15",IF(E259&lt;45,"15-45",IF(E259&lt;75,"45-75","75+")))</f>
        <v>45-75</v>
      </c>
      <c r="I259">
        <f>IF(F259&lt;=parameters!$B$6,IF(F259&gt;=parameters!$B$5,1,0),0)</f>
        <v>0</v>
      </c>
      <c r="J259">
        <f>IF(C259&lt;parameters!$B$2,IF(D259&gt;parameters!$B$1,1,0),0)</f>
        <v>0</v>
      </c>
      <c r="K259">
        <f>IF(C259&lt;parameters!$B$4,IF(D259&gt;parameters!$B$3,1,0),0)</f>
        <v>0</v>
      </c>
      <c r="L259">
        <f t="shared" ref="L259:L322" si="18">IF(I259=1,IF(J259=1,1,0),0)</f>
        <v>0</v>
      </c>
      <c r="M259">
        <f t="shared" ref="M259:M322" si="19">IF(I259=1,IF(K259=1,1,0),0)</f>
        <v>0</v>
      </c>
    </row>
    <row r="260" spans="1:13" x14ac:dyDescent="0.25">
      <c r="A260" s="36">
        <f>'Incident Details WB'!C261</f>
        <v>41722</v>
      </c>
      <c r="B260" s="32">
        <f>'Incident Details WB'!X261</f>
        <v>1</v>
      </c>
      <c r="C260" s="25">
        <f>'Incident Details WB'!L261</f>
        <v>0.63472222222222219</v>
      </c>
      <c r="D260" s="25">
        <f>'Incident Details WB'!M261</f>
        <v>0.65138888888888891</v>
      </c>
      <c r="E260" s="55">
        <f>'Incident Details WB'!N261</f>
        <v>24</v>
      </c>
      <c r="F260" s="31">
        <f>'Incident Details WB'!O261</f>
        <v>26</v>
      </c>
      <c r="G260">
        <f t="shared" si="16"/>
        <v>24</v>
      </c>
      <c r="H260" t="str">
        <f t="shared" si="17"/>
        <v>15-45</v>
      </c>
      <c r="I260">
        <f>IF(F260&lt;=parameters!$B$6,IF(F260&gt;=parameters!$B$5,1,0),0)</f>
        <v>1</v>
      </c>
      <c r="J260">
        <f>IF(C260&lt;parameters!$B$2,IF(D260&gt;parameters!$B$1,1,0),0)</f>
        <v>0</v>
      </c>
      <c r="K260">
        <f>IF(C260&lt;parameters!$B$4,IF(D260&gt;parameters!$B$3,1,0),0)</f>
        <v>1</v>
      </c>
      <c r="L260">
        <f t="shared" si="18"/>
        <v>0</v>
      </c>
      <c r="M260">
        <f t="shared" si="19"/>
        <v>1</v>
      </c>
    </row>
    <row r="261" spans="1:13" x14ac:dyDescent="0.25">
      <c r="A261" s="36">
        <f>'Incident Details WB'!C262</f>
        <v>41722</v>
      </c>
      <c r="B261" s="32">
        <f>'Incident Details WB'!X262</f>
        <v>2</v>
      </c>
      <c r="C261" s="25">
        <f>'Incident Details WB'!L262</f>
        <v>0.70833333333333337</v>
      </c>
      <c r="D261" s="25">
        <f>'Incident Details WB'!M262</f>
        <v>0.74791666666666667</v>
      </c>
      <c r="E261" s="55">
        <f>'Incident Details WB'!N262</f>
        <v>57</v>
      </c>
      <c r="F261" s="31">
        <f>'Incident Details WB'!O262</f>
        <v>29.8</v>
      </c>
      <c r="G261">
        <f t="shared" si="16"/>
        <v>114</v>
      </c>
      <c r="H261" t="str">
        <f t="shared" si="17"/>
        <v>45-75</v>
      </c>
      <c r="I261">
        <f>IF(F261&lt;=parameters!$B$6,IF(F261&gt;=parameters!$B$5,1,0),0)</f>
        <v>1</v>
      </c>
      <c r="J261">
        <f>IF(C261&lt;parameters!$B$2,IF(D261&gt;parameters!$B$1,1,0),0)</f>
        <v>0</v>
      </c>
      <c r="K261">
        <f>IF(C261&lt;parameters!$B$4,IF(D261&gt;parameters!$B$3,1,0),0)</f>
        <v>1</v>
      </c>
      <c r="L261">
        <f t="shared" si="18"/>
        <v>0</v>
      </c>
      <c r="M261">
        <f t="shared" si="19"/>
        <v>1</v>
      </c>
    </row>
    <row r="262" spans="1:13" x14ac:dyDescent="0.25">
      <c r="A262" s="36">
        <f>'Incident Details WB'!C263</f>
        <v>41723</v>
      </c>
      <c r="B262" s="32">
        <f>'Incident Details WB'!X263</f>
        <v>2</v>
      </c>
      <c r="C262" s="25">
        <f>'Incident Details WB'!L263</f>
        <v>0.51180555555555551</v>
      </c>
      <c r="D262" s="25">
        <f>'Incident Details WB'!M263</f>
        <v>0.53749999999999998</v>
      </c>
      <c r="E262" s="55">
        <f>'Incident Details WB'!N263</f>
        <v>37</v>
      </c>
      <c r="F262" s="31">
        <f>'Incident Details WB'!O263</f>
        <v>14.2</v>
      </c>
      <c r="G262">
        <f t="shared" si="16"/>
        <v>74</v>
      </c>
      <c r="H262" t="str">
        <f t="shared" si="17"/>
        <v>15-45</v>
      </c>
      <c r="I262">
        <f>IF(F262&lt;=parameters!$B$6,IF(F262&gt;=parameters!$B$5,1,0),0)</f>
        <v>0</v>
      </c>
      <c r="J262">
        <f>IF(C262&lt;parameters!$B$2,IF(D262&gt;parameters!$B$1,1,0),0)</f>
        <v>0</v>
      </c>
      <c r="K262">
        <f>IF(C262&lt;parameters!$B$4,IF(D262&gt;parameters!$B$3,1,0),0)</f>
        <v>0</v>
      </c>
      <c r="L262">
        <f t="shared" si="18"/>
        <v>0</v>
      </c>
      <c r="M262">
        <f t="shared" si="19"/>
        <v>0</v>
      </c>
    </row>
    <row r="263" spans="1:13" x14ac:dyDescent="0.25">
      <c r="A263" s="36">
        <f>'Incident Details WB'!C264</f>
        <v>41723</v>
      </c>
      <c r="B263" s="32">
        <f>'Incident Details WB'!X264</f>
        <v>1</v>
      </c>
      <c r="C263" s="25">
        <f>'Incident Details WB'!L264</f>
        <v>0.61458333333333337</v>
      </c>
      <c r="D263" s="25">
        <f>'Incident Details WB'!M264</f>
        <v>0.62986111111111109</v>
      </c>
      <c r="E263" s="55">
        <f>'Incident Details WB'!N264</f>
        <v>22</v>
      </c>
      <c r="F263" s="31">
        <f>'Incident Details WB'!O264</f>
        <v>34.799999999999997</v>
      </c>
      <c r="G263">
        <f t="shared" si="16"/>
        <v>22</v>
      </c>
      <c r="H263" t="str">
        <f t="shared" si="17"/>
        <v>15-45</v>
      </c>
      <c r="I263">
        <f>IF(F263&lt;=parameters!$B$6,IF(F263&gt;=parameters!$B$5,1,0),0)</f>
        <v>1</v>
      </c>
      <c r="J263">
        <f>IF(C263&lt;parameters!$B$2,IF(D263&gt;parameters!$B$1,1,0),0)</f>
        <v>0</v>
      </c>
      <c r="K263">
        <f>IF(C263&lt;parameters!$B$4,IF(D263&gt;parameters!$B$3,1,0),0)</f>
        <v>1</v>
      </c>
      <c r="L263">
        <f t="shared" si="18"/>
        <v>0</v>
      </c>
      <c r="M263">
        <f t="shared" si="19"/>
        <v>1</v>
      </c>
    </row>
    <row r="264" spans="1:13" x14ac:dyDescent="0.25">
      <c r="A264" s="36">
        <f>'Incident Details WB'!C265</f>
        <v>41724</v>
      </c>
      <c r="B264" s="32">
        <f>'Incident Details WB'!X265</f>
        <v>5</v>
      </c>
      <c r="C264" s="25">
        <f>'Incident Details WB'!L265</f>
        <v>0.13958333333333334</v>
      </c>
      <c r="D264" s="25">
        <f>'Incident Details WB'!M265</f>
        <v>0.31111111111111112</v>
      </c>
      <c r="E264" s="55">
        <f>'Incident Details WB'!N265</f>
        <v>247</v>
      </c>
      <c r="F264" s="31">
        <f>'Incident Details WB'!O265</f>
        <v>25.7</v>
      </c>
      <c r="G264">
        <f t="shared" si="16"/>
        <v>1235</v>
      </c>
      <c r="H264" t="str">
        <f t="shared" si="17"/>
        <v>75+</v>
      </c>
      <c r="I264">
        <f>IF(F264&lt;=parameters!$B$6,IF(F264&gt;=parameters!$B$5,1,0),0)</f>
        <v>1</v>
      </c>
      <c r="J264">
        <f>IF(C264&lt;parameters!$B$2,IF(D264&gt;parameters!$B$1,1,0),0)</f>
        <v>1</v>
      </c>
      <c r="K264">
        <f>IF(C264&lt;parameters!$B$4,IF(D264&gt;parameters!$B$3,1,0),0)</f>
        <v>0</v>
      </c>
      <c r="L264">
        <f t="shared" si="18"/>
        <v>1</v>
      </c>
      <c r="M264">
        <f t="shared" si="19"/>
        <v>0</v>
      </c>
    </row>
    <row r="265" spans="1:13" x14ac:dyDescent="0.25">
      <c r="A265" s="36">
        <f>'Incident Details WB'!C266</f>
        <v>41725</v>
      </c>
      <c r="B265" s="32">
        <f>'Incident Details WB'!X266</f>
        <v>1</v>
      </c>
      <c r="C265" s="25">
        <f>'Incident Details WB'!L266</f>
        <v>0.34583333333333338</v>
      </c>
      <c r="D265" s="25">
        <f>'Incident Details WB'!M266</f>
        <v>0.35694444444444451</v>
      </c>
      <c r="E265" s="55">
        <f>'Incident Details WB'!N266</f>
        <v>16</v>
      </c>
      <c r="F265" s="31">
        <f>'Incident Details WB'!O266</f>
        <v>35.200000000000003</v>
      </c>
      <c r="G265">
        <f t="shared" si="16"/>
        <v>16</v>
      </c>
      <c r="H265" t="str">
        <f t="shared" si="17"/>
        <v>15-45</v>
      </c>
      <c r="I265">
        <f>IF(F265&lt;=parameters!$B$6,IF(F265&gt;=parameters!$B$5,1,0),0)</f>
        <v>1</v>
      </c>
      <c r="J265">
        <f>IF(C265&lt;parameters!$B$2,IF(D265&gt;parameters!$B$1,1,0),0)</f>
        <v>1</v>
      </c>
      <c r="K265">
        <f>IF(C265&lt;parameters!$B$4,IF(D265&gt;parameters!$B$3,1,0),0)</f>
        <v>0</v>
      </c>
      <c r="L265">
        <f t="shared" si="18"/>
        <v>1</v>
      </c>
      <c r="M265">
        <f t="shared" si="19"/>
        <v>0</v>
      </c>
    </row>
    <row r="266" spans="1:13" x14ac:dyDescent="0.25">
      <c r="A266" s="36">
        <f>'Incident Details WB'!C267</f>
        <v>41725</v>
      </c>
      <c r="B266" s="32">
        <f>'Incident Details WB'!X267</f>
        <v>2</v>
      </c>
      <c r="C266" s="25">
        <f>'Incident Details WB'!L267</f>
        <v>0.7368055555555556</v>
      </c>
      <c r="D266" s="25">
        <f>'Incident Details WB'!M267</f>
        <v>0.77777777777777779</v>
      </c>
      <c r="E266" s="55">
        <f>'Incident Details WB'!N267</f>
        <v>59</v>
      </c>
      <c r="F266" s="31">
        <f>'Incident Details WB'!O267</f>
        <v>27.4</v>
      </c>
      <c r="G266">
        <f t="shared" si="16"/>
        <v>118</v>
      </c>
      <c r="H266" t="str">
        <f t="shared" si="17"/>
        <v>45-75</v>
      </c>
      <c r="I266">
        <f>IF(F266&lt;=parameters!$B$6,IF(F266&gt;=parameters!$B$5,1,0),0)</f>
        <v>1</v>
      </c>
      <c r="J266">
        <f>IF(C266&lt;parameters!$B$2,IF(D266&gt;parameters!$B$1,1,0),0)</f>
        <v>0</v>
      </c>
      <c r="K266">
        <f>IF(C266&lt;parameters!$B$4,IF(D266&gt;parameters!$B$3,1,0),0)</f>
        <v>1</v>
      </c>
      <c r="L266">
        <f t="shared" si="18"/>
        <v>0</v>
      </c>
      <c r="M266">
        <f t="shared" si="19"/>
        <v>1</v>
      </c>
    </row>
    <row r="267" spans="1:13" x14ac:dyDescent="0.25">
      <c r="A267" s="36">
        <f>'Incident Details WB'!C268</f>
        <v>41727</v>
      </c>
      <c r="B267" s="32">
        <f>'Incident Details WB'!X268</f>
        <v>1</v>
      </c>
      <c r="C267" s="25">
        <f>'Incident Details WB'!L268</f>
        <v>0.66875000000000007</v>
      </c>
      <c r="D267" s="25">
        <f>'Incident Details WB'!M268</f>
        <v>0.70902777777777781</v>
      </c>
      <c r="E267" s="55">
        <f>'Incident Details WB'!N268</f>
        <v>58</v>
      </c>
      <c r="F267" s="31">
        <f>'Incident Details WB'!O268</f>
        <v>35.200000000000003</v>
      </c>
      <c r="G267">
        <f t="shared" si="16"/>
        <v>58</v>
      </c>
      <c r="H267" t="str">
        <f t="shared" si="17"/>
        <v>45-75</v>
      </c>
      <c r="I267">
        <f>IF(F267&lt;=parameters!$B$6,IF(F267&gt;=parameters!$B$5,1,0),0)</f>
        <v>1</v>
      </c>
      <c r="J267">
        <f>IF(C267&lt;parameters!$B$2,IF(D267&gt;parameters!$B$1,1,0),0)</f>
        <v>0</v>
      </c>
      <c r="K267">
        <f>IF(C267&lt;parameters!$B$4,IF(D267&gt;parameters!$B$3,1,0),0)</f>
        <v>1</v>
      </c>
      <c r="L267">
        <f t="shared" si="18"/>
        <v>0</v>
      </c>
      <c r="M267">
        <f t="shared" si="19"/>
        <v>1</v>
      </c>
    </row>
    <row r="268" spans="1:13" x14ac:dyDescent="0.25">
      <c r="A268" s="36">
        <f>'Incident Details WB'!C269</f>
        <v>41727</v>
      </c>
      <c r="B268" s="32">
        <f>'Incident Details WB'!X269</f>
        <v>1</v>
      </c>
      <c r="C268" s="25">
        <f>'Incident Details WB'!L269</f>
        <v>0.97291666666666676</v>
      </c>
      <c r="D268" s="25">
        <f>'Incident Details WB'!M269</f>
        <v>1.1763888888888889</v>
      </c>
      <c r="E268" s="55">
        <f>'Incident Details WB'!N269</f>
        <v>293</v>
      </c>
      <c r="F268" s="31">
        <f>'Incident Details WB'!O269</f>
        <v>4.0999999999999996</v>
      </c>
      <c r="G268">
        <f t="shared" si="16"/>
        <v>293</v>
      </c>
      <c r="H268" t="str">
        <f t="shared" si="17"/>
        <v>75+</v>
      </c>
      <c r="I268">
        <f>IF(F268&lt;=parameters!$B$6,IF(F268&gt;=parameters!$B$5,1,0),0)</f>
        <v>0</v>
      </c>
      <c r="J268">
        <f>IF(C268&lt;parameters!$B$2,IF(D268&gt;parameters!$B$1,1,0),0)</f>
        <v>0</v>
      </c>
      <c r="K268">
        <f>IF(C268&lt;parameters!$B$4,IF(D268&gt;parameters!$B$3,1,0),0)</f>
        <v>0</v>
      </c>
      <c r="L268">
        <f t="shared" si="18"/>
        <v>0</v>
      </c>
      <c r="M268">
        <f t="shared" si="19"/>
        <v>0</v>
      </c>
    </row>
    <row r="269" spans="1:13" x14ac:dyDescent="0.25">
      <c r="A269" s="36">
        <f>'Incident Details WB'!C270</f>
        <v>41728</v>
      </c>
      <c r="B269" s="32">
        <f>'Incident Details WB'!X270</f>
        <v>1</v>
      </c>
      <c r="C269" s="25">
        <f>'Incident Details WB'!L270</f>
        <v>0.46319444444444446</v>
      </c>
      <c r="D269" s="25">
        <f>'Incident Details WB'!M270</f>
        <v>0.47847222222222224</v>
      </c>
      <c r="E269" s="55">
        <f>'Incident Details WB'!N270</f>
        <v>22</v>
      </c>
      <c r="F269" s="31">
        <f>'Incident Details WB'!O270</f>
        <v>25.3</v>
      </c>
      <c r="G269">
        <f t="shared" si="16"/>
        <v>22</v>
      </c>
      <c r="H269" t="str">
        <f t="shared" si="17"/>
        <v>15-45</v>
      </c>
      <c r="I269">
        <f>IF(F269&lt;=parameters!$B$6,IF(F269&gt;=parameters!$B$5,1,0),0)</f>
        <v>1</v>
      </c>
      <c r="J269">
        <f>IF(C269&lt;parameters!$B$2,IF(D269&gt;parameters!$B$1,1,0),0)</f>
        <v>0</v>
      </c>
      <c r="K269">
        <f>IF(C269&lt;parameters!$B$4,IF(D269&gt;parameters!$B$3,1,0),0)</f>
        <v>0</v>
      </c>
      <c r="L269">
        <f t="shared" si="18"/>
        <v>0</v>
      </c>
      <c r="M269">
        <f t="shared" si="19"/>
        <v>0</v>
      </c>
    </row>
    <row r="270" spans="1:13" x14ac:dyDescent="0.25">
      <c r="A270" s="36">
        <f>'Incident Details WB'!C271</f>
        <v>41728</v>
      </c>
      <c r="B270" s="32">
        <f>'Incident Details WB'!X271</f>
        <v>1</v>
      </c>
      <c r="C270" s="25">
        <f>'Incident Details WB'!L271</f>
        <v>0.68680555555555556</v>
      </c>
      <c r="D270" s="25">
        <f>'Incident Details WB'!M271</f>
        <v>0.70833333333333337</v>
      </c>
      <c r="E270" s="55">
        <f>'Incident Details WB'!N271</f>
        <v>31</v>
      </c>
      <c r="F270" s="31">
        <f>'Incident Details WB'!O271</f>
        <v>23.2</v>
      </c>
      <c r="G270">
        <f t="shared" si="16"/>
        <v>31</v>
      </c>
      <c r="H270" t="str">
        <f t="shared" si="17"/>
        <v>15-45</v>
      </c>
      <c r="I270">
        <f>IF(F270&lt;=parameters!$B$6,IF(F270&gt;=parameters!$B$5,1,0),0)</f>
        <v>0</v>
      </c>
      <c r="J270">
        <f>IF(C270&lt;parameters!$B$2,IF(D270&gt;parameters!$B$1,1,0),0)</f>
        <v>0</v>
      </c>
      <c r="K270">
        <f>IF(C270&lt;parameters!$B$4,IF(D270&gt;parameters!$B$3,1,0),0)</f>
        <v>1</v>
      </c>
      <c r="L270">
        <f t="shared" si="18"/>
        <v>0</v>
      </c>
      <c r="M270">
        <f t="shared" si="19"/>
        <v>0</v>
      </c>
    </row>
    <row r="271" spans="1:13" x14ac:dyDescent="0.25">
      <c r="A271" s="36">
        <f>'Incident Details WB'!C272</f>
        <v>41728</v>
      </c>
      <c r="B271" s="32">
        <f>'Incident Details WB'!X272</f>
        <v>2</v>
      </c>
      <c r="C271" s="25">
        <f>'Incident Details WB'!L272</f>
        <v>0.76527777777777783</v>
      </c>
      <c r="D271" s="25">
        <f>'Incident Details WB'!M272</f>
        <v>0.77569444444444446</v>
      </c>
      <c r="E271" s="55">
        <f>'Incident Details WB'!N272</f>
        <v>15</v>
      </c>
      <c r="F271" s="31">
        <f>'Incident Details WB'!O272</f>
        <v>18.899999999999999</v>
      </c>
      <c r="G271">
        <f t="shared" si="16"/>
        <v>30</v>
      </c>
      <c r="H271" t="str">
        <f t="shared" si="17"/>
        <v>15-45</v>
      </c>
      <c r="I271">
        <f>IF(F271&lt;=parameters!$B$6,IF(F271&gt;=parameters!$B$5,1,0),0)</f>
        <v>0</v>
      </c>
      <c r="J271">
        <f>IF(C271&lt;parameters!$B$2,IF(D271&gt;parameters!$B$1,1,0),0)</f>
        <v>0</v>
      </c>
      <c r="K271">
        <f>IF(C271&lt;parameters!$B$4,IF(D271&gt;parameters!$B$3,1,0),0)</f>
        <v>1</v>
      </c>
      <c r="L271">
        <f t="shared" si="18"/>
        <v>0</v>
      </c>
      <c r="M271">
        <f t="shared" si="19"/>
        <v>0</v>
      </c>
    </row>
    <row r="272" spans="1:13" x14ac:dyDescent="0.25">
      <c r="A272" s="36">
        <f>'Incident Details WB'!C273</f>
        <v>41729</v>
      </c>
      <c r="B272" s="32">
        <f>'Incident Details WB'!X273</f>
        <v>1</v>
      </c>
      <c r="C272" s="25">
        <f>'Incident Details WB'!L273</f>
        <v>0.38055555555555554</v>
      </c>
      <c r="D272" s="25">
        <f>'Incident Details WB'!M273</f>
        <v>0.39097222222222222</v>
      </c>
      <c r="E272" s="55">
        <f>'Incident Details WB'!N273</f>
        <v>15</v>
      </c>
      <c r="F272" s="31">
        <f>'Incident Details WB'!O273</f>
        <v>26.3</v>
      </c>
      <c r="G272">
        <f t="shared" si="16"/>
        <v>15</v>
      </c>
      <c r="H272" t="str">
        <f t="shared" si="17"/>
        <v>15-45</v>
      </c>
      <c r="I272">
        <f>IF(F272&lt;=parameters!$B$6,IF(F272&gt;=parameters!$B$5,1,0),0)</f>
        <v>1</v>
      </c>
      <c r="J272">
        <f>IF(C272&lt;parameters!$B$2,IF(D272&gt;parameters!$B$1,1,0),0)</f>
        <v>1</v>
      </c>
      <c r="K272">
        <f>IF(C272&lt;parameters!$B$4,IF(D272&gt;parameters!$B$3,1,0),0)</f>
        <v>0</v>
      </c>
      <c r="L272">
        <f t="shared" si="18"/>
        <v>1</v>
      </c>
      <c r="M272">
        <f t="shared" si="19"/>
        <v>0</v>
      </c>
    </row>
    <row r="273" spans="1:13" x14ac:dyDescent="0.25">
      <c r="A273" s="36">
        <f>'Incident Details WB'!C274</f>
        <v>41729</v>
      </c>
      <c r="B273" s="32">
        <f>'Incident Details WB'!X274</f>
        <v>2</v>
      </c>
      <c r="C273" s="25">
        <f>'Incident Details WB'!L274</f>
        <v>0.47847222222222219</v>
      </c>
      <c r="D273" s="25">
        <f>'Incident Details WB'!M274</f>
        <v>0.49027777777777776</v>
      </c>
      <c r="E273" s="55">
        <f>'Incident Details WB'!N274</f>
        <v>17</v>
      </c>
      <c r="F273" s="31">
        <f>'Incident Details WB'!O274</f>
        <v>29.3</v>
      </c>
      <c r="G273">
        <f t="shared" si="16"/>
        <v>34</v>
      </c>
      <c r="H273" t="str">
        <f t="shared" si="17"/>
        <v>15-45</v>
      </c>
      <c r="I273">
        <f>IF(F273&lt;=parameters!$B$6,IF(F273&gt;=parameters!$B$5,1,0),0)</f>
        <v>1</v>
      </c>
      <c r="J273">
        <f>IF(C273&lt;parameters!$B$2,IF(D273&gt;parameters!$B$1,1,0),0)</f>
        <v>0</v>
      </c>
      <c r="K273">
        <f>IF(C273&lt;parameters!$B$4,IF(D273&gt;parameters!$B$3,1,0),0)</f>
        <v>0</v>
      </c>
      <c r="L273">
        <f t="shared" si="18"/>
        <v>0</v>
      </c>
      <c r="M273">
        <f t="shared" si="19"/>
        <v>0</v>
      </c>
    </row>
    <row r="274" spans="1:13" x14ac:dyDescent="0.25">
      <c r="A274" s="36">
        <f>'Incident Details WB'!C275</f>
        <v>41729</v>
      </c>
      <c r="B274" s="32">
        <f>'Incident Details WB'!X275</f>
        <v>1</v>
      </c>
      <c r="C274" s="25">
        <f>'Incident Details WB'!L275</f>
        <v>0.48333333333333334</v>
      </c>
      <c r="D274" s="25">
        <f>'Incident Details WB'!M275</f>
        <v>0.5</v>
      </c>
      <c r="E274" s="55">
        <f>'Incident Details WB'!N275</f>
        <v>24</v>
      </c>
      <c r="F274" s="31">
        <f>'Incident Details WB'!O275</f>
        <v>41.9</v>
      </c>
      <c r="G274">
        <f t="shared" si="16"/>
        <v>24</v>
      </c>
      <c r="H274" t="str">
        <f t="shared" si="17"/>
        <v>15-45</v>
      </c>
      <c r="I274">
        <f>IF(F274&lt;=parameters!$B$6,IF(F274&gt;=parameters!$B$5,1,0),0)</f>
        <v>0</v>
      </c>
      <c r="J274">
        <f>IF(C274&lt;parameters!$B$2,IF(D274&gt;parameters!$B$1,1,0),0)</f>
        <v>0</v>
      </c>
      <c r="K274">
        <f>IF(C274&lt;parameters!$B$4,IF(D274&gt;parameters!$B$3,1,0),0)</f>
        <v>0</v>
      </c>
      <c r="L274">
        <f t="shared" si="18"/>
        <v>0</v>
      </c>
      <c r="M274">
        <f t="shared" si="19"/>
        <v>0</v>
      </c>
    </row>
    <row r="275" spans="1:13" x14ac:dyDescent="0.25">
      <c r="A275" s="36">
        <f>'Incident Details WB'!C276</f>
        <v>41729</v>
      </c>
      <c r="B275" s="32">
        <f>'Incident Details WB'!X276</f>
        <v>1</v>
      </c>
      <c r="C275" s="25">
        <f>'Incident Details WB'!L276</f>
        <v>0.62986111111111109</v>
      </c>
      <c r="D275" s="25">
        <f>'Incident Details WB'!M276</f>
        <v>0.64652777777777781</v>
      </c>
      <c r="E275" s="55">
        <f>'Incident Details WB'!N276</f>
        <v>24</v>
      </c>
      <c r="F275" s="31">
        <f>'Incident Details WB'!O276</f>
        <v>16</v>
      </c>
      <c r="G275">
        <f t="shared" si="16"/>
        <v>24</v>
      </c>
      <c r="H275" t="str">
        <f t="shared" si="17"/>
        <v>15-45</v>
      </c>
      <c r="I275">
        <f>IF(F275&lt;=parameters!$B$6,IF(F275&gt;=parameters!$B$5,1,0),0)</f>
        <v>0</v>
      </c>
      <c r="J275">
        <f>IF(C275&lt;parameters!$B$2,IF(D275&gt;parameters!$B$1,1,0),0)</f>
        <v>0</v>
      </c>
      <c r="K275">
        <f>IF(C275&lt;parameters!$B$4,IF(D275&gt;parameters!$B$3,1,0),0)</f>
        <v>1</v>
      </c>
      <c r="L275">
        <f t="shared" si="18"/>
        <v>0</v>
      </c>
      <c r="M275">
        <f t="shared" si="19"/>
        <v>0</v>
      </c>
    </row>
    <row r="276" spans="1:13" x14ac:dyDescent="0.25">
      <c r="A276" s="36">
        <f>'Incident Details WB'!C277</f>
        <v>41730</v>
      </c>
      <c r="B276" s="32">
        <f>'Incident Details WB'!X277</f>
        <v>5</v>
      </c>
      <c r="C276" s="25">
        <f>'Incident Details WB'!L277</f>
        <v>5.2083333333333336E-2</v>
      </c>
      <c r="D276" s="25">
        <f>'Incident Details WB'!M277</f>
        <v>0.25624999999999998</v>
      </c>
      <c r="E276" s="55">
        <f>'Incident Details WB'!N277</f>
        <v>294</v>
      </c>
      <c r="F276" s="31">
        <f>'Incident Details WB'!O277</f>
        <v>25.7</v>
      </c>
      <c r="G276">
        <f t="shared" si="16"/>
        <v>1470</v>
      </c>
      <c r="H276" t="str">
        <f t="shared" si="17"/>
        <v>75+</v>
      </c>
      <c r="I276">
        <f>IF(F276&lt;=parameters!$B$6,IF(F276&gt;=parameters!$B$5,1,0),0)</f>
        <v>1</v>
      </c>
      <c r="J276">
        <f>IF(C276&lt;parameters!$B$2,IF(D276&gt;parameters!$B$1,1,0),0)</f>
        <v>1</v>
      </c>
      <c r="K276">
        <f>IF(C276&lt;parameters!$B$4,IF(D276&gt;parameters!$B$3,1,0),0)</f>
        <v>0</v>
      </c>
      <c r="L276">
        <f t="shared" si="18"/>
        <v>1</v>
      </c>
      <c r="M276">
        <f t="shared" si="19"/>
        <v>0</v>
      </c>
    </row>
    <row r="277" spans="1:13" x14ac:dyDescent="0.25">
      <c r="A277" s="36">
        <f>'Incident Details WB'!C278</f>
        <v>41730</v>
      </c>
      <c r="B277" s="32">
        <f>'Incident Details WB'!X278</f>
        <v>1</v>
      </c>
      <c r="C277" s="25">
        <f>'Incident Details WB'!L278</f>
        <v>0.32083333333333336</v>
      </c>
      <c r="D277" s="25">
        <f>'Incident Details WB'!M278</f>
        <v>0.33402777777777781</v>
      </c>
      <c r="E277" s="55">
        <f>'Incident Details WB'!N278</f>
        <v>19</v>
      </c>
      <c r="F277" s="31">
        <f>'Incident Details WB'!O278</f>
        <v>27.4</v>
      </c>
      <c r="G277">
        <f t="shared" si="16"/>
        <v>19</v>
      </c>
      <c r="H277" t="str">
        <f t="shared" si="17"/>
        <v>15-45</v>
      </c>
      <c r="I277">
        <f>IF(F277&lt;=parameters!$B$6,IF(F277&gt;=parameters!$B$5,1,0),0)</f>
        <v>1</v>
      </c>
      <c r="J277">
        <f>IF(C277&lt;parameters!$B$2,IF(D277&gt;parameters!$B$1,1,0),0)</f>
        <v>1</v>
      </c>
      <c r="K277">
        <f>IF(C277&lt;parameters!$B$4,IF(D277&gt;parameters!$B$3,1,0),0)</f>
        <v>0</v>
      </c>
      <c r="L277">
        <f t="shared" si="18"/>
        <v>1</v>
      </c>
      <c r="M277">
        <f t="shared" si="19"/>
        <v>0</v>
      </c>
    </row>
    <row r="278" spans="1:13" x14ac:dyDescent="0.25">
      <c r="A278" s="36">
        <f>'Incident Details WB'!C279</f>
        <v>41730</v>
      </c>
      <c r="B278" s="32">
        <f>'Incident Details WB'!X279</f>
        <v>1</v>
      </c>
      <c r="C278" s="25">
        <f>'Incident Details WB'!L279</f>
        <v>0.65763888888888888</v>
      </c>
      <c r="D278" s="25">
        <f>'Incident Details WB'!M279</f>
        <v>0.68680555555555556</v>
      </c>
      <c r="E278" s="55">
        <f>'Incident Details WB'!N279</f>
        <v>42</v>
      </c>
      <c r="F278" s="31">
        <f>'Incident Details WB'!O279</f>
        <v>43.9</v>
      </c>
      <c r="G278">
        <f t="shared" si="16"/>
        <v>42</v>
      </c>
      <c r="H278" t="str">
        <f t="shared" si="17"/>
        <v>15-45</v>
      </c>
      <c r="I278">
        <f>IF(F278&lt;=parameters!$B$6,IF(F278&gt;=parameters!$B$5,1,0),0)</f>
        <v>0</v>
      </c>
      <c r="J278">
        <f>IF(C278&lt;parameters!$B$2,IF(D278&gt;parameters!$B$1,1,0),0)</f>
        <v>0</v>
      </c>
      <c r="K278">
        <f>IF(C278&lt;parameters!$B$4,IF(D278&gt;parameters!$B$3,1,0),0)</f>
        <v>1</v>
      </c>
      <c r="L278">
        <f t="shared" si="18"/>
        <v>0</v>
      </c>
      <c r="M278">
        <f t="shared" si="19"/>
        <v>0</v>
      </c>
    </row>
    <row r="279" spans="1:13" x14ac:dyDescent="0.25">
      <c r="A279" s="36">
        <f>'Incident Details WB'!C280</f>
        <v>41731</v>
      </c>
      <c r="B279" s="32">
        <f>'Incident Details WB'!X280</f>
        <v>1</v>
      </c>
      <c r="C279" s="25">
        <f>'Incident Details WB'!L280</f>
        <v>0.3659722222222222</v>
      </c>
      <c r="D279" s="25">
        <f>'Incident Details WB'!M280</f>
        <v>0.48402777777777772</v>
      </c>
      <c r="E279" s="55">
        <f>'Incident Details WB'!N280</f>
        <v>170</v>
      </c>
      <c r="F279" s="31">
        <f>'Incident Details WB'!O280</f>
        <v>30.1</v>
      </c>
      <c r="G279">
        <f t="shared" si="16"/>
        <v>170</v>
      </c>
      <c r="H279" t="str">
        <f t="shared" si="17"/>
        <v>75+</v>
      </c>
      <c r="I279">
        <f>IF(F279&lt;=parameters!$B$6,IF(F279&gt;=parameters!$B$5,1,0),0)</f>
        <v>1</v>
      </c>
      <c r="J279">
        <f>IF(C279&lt;parameters!$B$2,IF(D279&gt;parameters!$B$1,1,0),0)</f>
        <v>1</v>
      </c>
      <c r="K279">
        <f>IF(C279&lt;parameters!$B$4,IF(D279&gt;parameters!$B$3,1,0),0)</f>
        <v>0</v>
      </c>
      <c r="L279">
        <f t="shared" si="18"/>
        <v>1</v>
      </c>
      <c r="M279">
        <f t="shared" si="19"/>
        <v>0</v>
      </c>
    </row>
    <row r="280" spans="1:13" x14ac:dyDescent="0.25">
      <c r="A280" s="36">
        <f>'Incident Details WB'!C281</f>
        <v>41731</v>
      </c>
      <c r="B280" s="32">
        <f>'Incident Details WB'!X281</f>
        <v>1</v>
      </c>
      <c r="C280" s="25">
        <f>'Incident Details WB'!L281</f>
        <v>0.66111111111111109</v>
      </c>
      <c r="D280" s="25">
        <f>'Incident Details WB'!M281</f>
        <v>0.68194444444444446</v>
      </c>
      <c r="E280" s="55">
        <f>'Incident Details WB'!N281</f>
        <v>30</v>
      </c>
      <c r="F280" s="31">
        <f>'Incident Details WB'!O281</f>
        <v>18.899999999999999</v>
      </c>
      <c r="G280">
        <f t="shared" si="16"/>
        <v>30</v>
      </c>
      <c r="H280" t="str">
        <f t="shared" si="17"/>
        <v>15-45</v>
      </c>
      <c r="I280">
        <f>IF(F280&lt;=parameters!$B$6,IF(F280&gt;=parameters!$B$5,1,0),0)</f>
        <v>0</v>
      </c>
      <c r="J280">
        <f>IF(C280&lt;parameters!$B$2,IF(D280&gt;parameters!$B$1,1,0),0)</f>
        <v>0</v>
      </c>
      <c r="K280">
        <f>IF(C280&lt;parameters!$B$4,IF(D280&gt;parameters!$B$3,1,0),0)</f>
        <v>1</v>
      </c>
      <c r="L280">
        <f t="shared" si="18"/>
        <v>0</v>
      </c>
      <c r="M280">
        <f t="shared" si="19"/>
        <v>0</v>
      </c>
    </row>
    <row r="281" spans="1:13" x14ac:dyDescent="0.25">
      <c r="A281" s="36">
        <f>'Incident Details WB'!C282</f>
        <v>41732</v>
      </c>
      <c r="B281" s="32">
        <f>'Incident Details WB'!X282</f>
        <v>0</v>
      </c>
      <c r="C281" s="25" t="str">
        <f>'Incident Details WB'!L282</f>
        <v>not found</v>
      </c>
      <c r="D281" s="25"/>
      <c r="E281" s="55"/>
      <c r="F281" s="31"/>
      <c r="G281">
        <f t="shared" si="16"/>
        <v>0</v>
      </c>
      <c r="H281" t="str">
        <f t="shared" si="17"/>
        <v>0-15</v>
      </c>
      <c r="I281">
        <f>IF(F281&lt;=parameters!$B$6,IF(F281&gt;=parameters!$B$5,1,0),0)</f>
        <v>0</v>
      </c>
      <c r="J281">
        <f>IF(C281&lt;parameters!$B$2,IF(D281&gt;parameters!$B$1,1,0),0)</f>
        <v>0</v>
      </c>
      <c r="K281">
        <f>IF(C281&lt;parameters!$B$4,IF(D281&gt;parameters!$B$3,1,0),0)</f>
        <v>0</v>
      </c>
      <c r="L281">
        <f t="shared" si="18"/>
        <v>0</v>
      </c>
      <c r="M281">
        <f t="shared" si="19"/>
        <v>0</v>
      </c>
    </row>
    <row r="282" spans="1:13" x14ac:dyDescent="0.25">
      <c r="A282" s="36">
        <f>'Incident Details WB'!C283</f>
        <v>41732</v>
      </c>
      <c r="B282" s="32">
        <f>'Incident Details WB'!X283</f>
        <v>1</v>
      </c>
      <c r="C282" s="25">
        <f>'Incident Details WB'!L283</f>
        <v>0.4152777777777778</v>
      </c>
      <c r="D282" s="25">
        <f>'Incident Details WB'!M283</f>
        <v>0.42777777777777781</v>
      </c>
      <c r="E282" s="55">
        <f>'Incident Details WB'!N283</f>
        <v>18</v>
      </c>
      <c r="F282" s="31">
        <f>'Incident Details WB'!O283</f>
        <v>36.700000000000003</v>
      </c>
      <c r="G282">
        <f t="shared" si="16"/>
        <v>18</v>
      </c>
      <c r="H282" t="str">
        <f t="shared" si="17"/>
        <v>15-45</v>
      </c>
      <c r="I282">
        <f>IF(F282&lt;=parameters!$B$6,IF(F282&gt;=parameters!$B$5,1,0),0)</f>
        <v>0</v>
      </c>
      <c r="J282">
        <f>IF(C282&lt;parameters!$B$2,IF(D282&gt;parameters!$B$1,1,0),0)</f>
        <v>1</v>
      </c>
      <c r="K282">
        <f>IF(C282&lt;parameters!$B$4,IF(D282&gt;parameters!$B$3,1,0),0)</f>
        <v>0</v>
      </c>
      <c r="L282">
        <f t="shared" si="18"/>
        <v>0</v>
      </c>
      <c r="M282">
        <f t="shared" si="19"/>
        <v>0</v>
      </c>
    </row>
    <row r="283" spans="1:13" x14ac:dyDescent="0.25">
      <c r="A283" s="36">
        <f>'Incident Details WB'!C284</f>
        <v>41733</v>
      </c>
      <c r="B283" s="32">
        <f>'Incident Details WB'!X284</f>
        <v>0</v>
      </c>
      <c r="C283" s="25">
        <f>'Incident Details WB'!L284</f>
        <v>0.72569444444444453</v>
      </c>
      <c r="D283" s="25">
        <f>'Incident Details WB'!M284</f>
        <v>0.72708333333333341</v>
      </c>
      <c r="E283" s="55">
        <f>'Incident Details WB'!N284</f>
        <v>2</v>
      </c>
      <c r="F283" s="31">
        <f>'Incident Details WB'!O284</f>
        <v>33.200000000000003</v>
      </c>
      <c r="G283">
        <f t="shared" si="16"/>
        <v>0</v>
      </c>
      <c r="H283" t="str">
        <f t="shared" si="17"/>
        <v>0-15</v>
      </c>
      <c r="I283">
        <f>IF(F283&lt;=parameters!$B$6,IF(F283&gt;=parameters!$B$5,1,0),0)</f>
        <v>1</v>
      </c>
      <c r="J283">
        <f>IF(C283&lt;parameters!$B$2,IF(D283&gt;parameters!$B$1,1,0),0)</f>
        <v>0</v>
      </c>
      <c r="K283">
        <f>IF(C283&lt;parameters!$B$4,IF(D283&gt;parameters!$B$3,1,0),0)</f>
        <v>1</v>
      </c>
      <c r="L283">
        <f t="shared" si="18"/>
        <v>0</v>
      </c>
      <c r="M283">
        <f t="shared" si="19"/>
        <v>1</v>
      </c>
    </row>
    <row r="284" spans="1:13" x14ac:dyDescent="0.25">
      <c r="A284" s="36">
        <f>'Incident Details WB'!C285</f>
        <v>41733</v>
      </c>
      <c r="B284" s="32">
        <f>'Incident Details WB'!X285</f>
        <v>1</v>
      </c>
      <c r="C284" s="25">
        <f>'Incident Details WB'!L285</f>
        <v>0.53472222222222221</v>
      </c>
      <c r="D284" s="25">
        <f>'Incident Details WB'!M285</f>
        <v>0.54791666666666661</v>
      </c>
      <c r="E284" s="55">
        <f>'Incident Details WB'!N285</f>
        <v>19</v>
      </c>
      <c r="F284" s="31">
        <f>'Incident Details WB'!O285</f>
        <v>31.1</v>
      </c>
      <c r="G284">
        <f t="shared" si="16"/>
        <v>19</v>
      </c>
      <c r="H284" t="str">
        <f t="shared" si="17"/>
        <v>15-45</v>
      </c>
      <c r="I284">
        <f>IF(F284&lt;=parameters!$B$6,IF(F284&gt;=parameters!$B$5,1,0),0)</f>
        <v>1</v>
      </c>
      <c r="J284">
        <f>IF(C284&lt;parameters!$B$2,IF(D284&gt;parameters!$B$1,1,0),0)</f>
        <v>0</v>
      </c>
      <c r="K284">
        <f>IF(C284&lt;parameters!$B$4,IF(D284&gt;parameters!$B$3,1,0),0)</f>
        <v>0</v>
      </c>
      <c r="L284">
        <f t="shared" si="18"/>
        <v>0</v>
      </c>
      <c r="M284">
        <f t="shared" si="19"/>
        <v>0</v>
      </c>
    </row>
    <row r="285" spans="1:13" x14ac:dyDescent="0.25">
      <c r="A285" s="36">
        <f>'Incident Details WB'!C286</f>
        <v>41733</v>
      </c>
      <c r="B285" s="32">
        <f>'Incident Details WB'!X286</f>
        <v>1</v>
      </c>
      <c r="C285" s="25">
        <f>'Incident Details WB'!L286</f>
        <v>0.74861111111111101</v>
      </c>
      <c r="D285" s="25">
        <f>'Incident Details WB'!M286</f>
        <v>0.77569444444444435</v>
      </c>
      <c r="E285" s="55">
        <f>'Incident Details WB'!N286</f>
        <v>39</v>
      </c>
      <c r="F285" s="31">
        <f>'Incident Details WB'!O286</f>
        <v>28.5</v>
      </c>
      <c r="G285">
        <f t="shared" si="16"/>
        <v>39</v>
      </c>
      <c r="H285" t="str">
        <f t="shared" si="17"/>
        <v>15-45</v>
      </c>
      <c r="I285">
        <f>IF(F285&lt;=parameters!$B$6,IF(F285&gt;=parameters!$B$5,1,0),0)</f>
        <v>1</v>
      </c>
      <c r="J285">
        <f>IF(C285&lt;parameters!$B$2,IF(D285&gt;parameters!$B$1,1,0),0)</f>
        <v>0</v>
      </c>
      <c r="K285">
        <f>IF(C285&lt;parameters!$B$4,IF(D285&gt;parameters!$B$3,1,0),0)</f>
        <v>1</v>
      </c>
      <c r="L285">
        <f t="shared" si="18"/>
        <v>0</v>
      </c>
      <c r="M285">
        <f t="shared" si="19"/>
        <v>1</v>
      </c>
    </row>
    <row r="286" spans="1:13" x14ac:dyDescent="0.25">
      <c r="A286" s="36">
        <f>'Incident Details WB'!C287</f>
        <v>41734</v>
      </c>
      <c r="B286" s="32">
        <f>'Incident Details WB'!X287</f>
        <v>2</v>
      </c>
      <c r="C286" s="25">
        <f>'Incident Details WB'!L287</f>
        <v>0.77569444444444446</v>
      </c>
      <c r="D286" s="25">
        <f>'Incident Details WB'!M287</f>
        <v>0.79097222222222219</v>
      </c>
      <c r="E286" s="55">
        <f>'Incident Details WB'!N287</f>
        <v>22</v>
      </c>
      <c r="F286" s="31">
        <f>'Incident Details WB'!O287</f>
        <v>29.3</v>
      </c>
      <c r="G286">
        <f t="shared" si="16"/>
        <v>44</v>
      </c>
      <c r="H286" t="str">
        <f t="shared" si="17"/>
        <v>15-45</v>
      </c>
      <c r="I286">
        <f>IF(F286&lt;=parameters!$B$6,IF(F286&gt;=parameters!$B$5,1,0),0)</f>
        <v>1</v>
      </c>
      <c r="J286">
        <f>IF(C286&lt;parameters!$B$2,IF(D286&gt;parameters!$B$1,1,0),0)</f>
        <v>0</v>
      </c>
      <c r="K286">
        <f>IF(C286&lt;parameters!$B$4,IF(D286&gt;parameters!$B$3,1,0),0)</f>
        <v>1</v>
      </c>
      <c r="L286">
        <f t="shared" si="18"/>
        <v>0</v>
      </c>
      <c r="M286">
        <f t="shared" si="19"/>
        <v>1</v>
      </c>
    </row>
    <row r="287" spans="1:13" x14ac:dyDescent="0.25">
      <c r="A287" s="36">
        <f>'Incident Details WB'!C288</f>
        <v>41735</v>
      </c>
      <c r="B287" s="32">
        <f>'Incident Details WB'!X288</f>
        <v>1</v>
      </c>
      <c r="C287" s="25">
        <f>'Incident Details WB'!L288</f>
        <v>0.36527777777777781</v>
      </c>
      <c r="D287" s="25">
        <f>'Incident Details WB'!M288</f>
        <v>0.38263888888888892</v>
      </c>
      <c r="E287" s="55">
        <f>'Incident Details WB'!N288</f>
        <v>25</v>
      </c>
      <c r="F287" s="31">
        <f>'Incident Details WB'!O288</f>
        <v>49.8</v>
      </c>
      <c r="G287">
        <f t="shared" si="16"/>
        <v>25</v>
      </c>
      <c r="H287" t="str">
        <f t="shared" si="17"/>
        <v>15-45</v>
      </c>
      <c r="I287">
        <f>IF(F287&lt;=parameters!$B$6,IF(F287&gt;=parameters!$B$5,1,0),0)</f>
        <v>0</v>
      </c>
      <c r="J287">
        <f>IF(C287&lt;parameters!$B$2,IF(D287&gt;parameters!$B$1,1,0),0)</f>
        <v>1</v>
      </c>
      <c r="K287">
        <f>IF(C287&lt;parameters!$B$4,IF(D287&gt;parameters!$B$3,1,0),0)</f>
        <v>0</v>
      </c>
      <c r="L287">
        <f t="shared" si="18"/>
        <v>0</v>
      </c>
      <c r="M287">
        <f t="shared" si="19"/>
        <v>0</v>
      </c>
    </row>
    <row r="288" spans="1:13" x14ac:dyDescent="0.25">
      <c r="A288" s="36">
        <f>'Incident Details WB'!C289</f>
        <v>41735</v>
      </c>
      <c r="B288" s="32">
        <f>'Incident Details WB'!X289</f>
        <v>1</v>
      </c>
      <c r="C288" s="25">
        <f>'Incident Details WB'!L289</f>
        <v>0.53541666666666665</v>
      </c>
      <c r="D288" s="25">
        <f>'Incident Details WB'!M289</f>
        <v>0.54791666666666661</v>
      </c>
      <c r="E288" s="55">
        <f>'Incident Details WB'!N289</f>
        <v>18</v>
      </c>
      <c r="F288" s="31">
        <f>'Incident Details WB'!O289</f>
        <v>34.200000000000003</v>
      </c>
      <c r="G288">
        <f t="shared" si="16"/>
        <v>18</v>
      </c>
      <c r="H288" t="str">
        <f t="shared" si="17"/>
        <v>15-45</v>
      </c>
      <c r="I288">
        <f>IF(F288&lt;=parameters!$B$6,IF(F288&gt;=parameters!$B$5,1,0),0)</f>
        <v>1</v>
      </c>
      <c r="J288">
        <f>IF(C288&lt;parameters!$B$2,IF(D288&gt;parameters!$B$1,1,0),0)</f>
        <v>0</v>
      </c>
      <c r="K288">
        <f>IF(C288&lt;parameters!$B$4,IF(D288&gt;parameters!$B$3,1,0),0)</f>
        <v>0</v>
      </c>
      <c r="L288">
        <f t="shared" si="18"/>
        <v>0</v>
      </c>
      <c r="M288">
        <f t="shared" si="19"/>
        <v>0</v>
      </c>
    </row>
    <row r="289" spans="1:13" x14ac:dyDescent="0.25">
      <c r="A289" s="36">
        <f>'Incident Details WB'!C290</f>
        <v>41735</v>
      </c>
      <c r="B289" s="32">
        <f>'Incident Details WB'!X290</f>
        <v>1</v>
      </c>
      <c r="C289" s="25">
        <f>'Incident Details WB'!L290</f>
        <v>0.8979166666666667</v>
      </c>
      <c r="D289" s="25">
        <f>'Incident Details WB'!M290</f>
        <v>1.0083333333333333</v>
      </c>
      <c r="E289" s="55">
        <f>'Incident Details WB'!N290</f>
        <v>159</v>
      </c>
      <c r="F289" s="31">
        <f>'Incident Details WB'!O290</f>
        <v>6</v>
      </c>
      <c r="G289">
        <f t="shared" si="16"/>
        <v>159</v>
      </c>
      <c r="H289" t="str">
        <f t="shared" si="17"/>
        <v>75+</v>
      </c>
      <c r="I289">
        <f>IF(F289&lt;=parameters!$B$6,IF(F289&gt;=parameters!$B$5,1,0),0)</f>
        <v>0</v>
      </c>
      <c r="J289">
        <f>IF(C289&lt;parameters!$B$2,IF(D289&gt;parameters!$B$1,1,0),0)</f>
        <v>0</v>
      </c>
      <c r="K289">
        <f>IF(C289&lt;parameters!$B$4,IF(D289&gt;parameters!$B$3,1,0),0)</f>
        <v>0</v>
      </c>
      <c r="L289">
        <f t="shared" si="18"/>
        <v>0</v>
      </c>
      <c r="M289">
        <f t="shared" si="19"/>
        <v>0</v>
      </c>
    </row>
    <row r="290" spans="1:13" x14ac:dyDescent="0.25">
      <c r="A290" s="36">
        <f>'Incident Details WB'!C291</f>
        <v>41736</v>
      </c>
      <c r="B290" s="32">
        <f>'Incident Details WB'!X291</f>
        <v>2</v>
      </c>
      <c r="C290" s="25">
        <f>'Incident Details WB'!L291</f>
        <v>0.30277777777777776</v>
      </c>
      <c r="D290" s="25">
        <f>'Incident Details WB'!M291</f>
        <v>0.32152777777777775</v>
      </c>
      <c r="E290" s="55">
        <f>'Incident Details WB'!N291</f>
        <v>27</v>
      </c>
      <c r="F290" s="31">
        <f>'Incident Details WB'!O291</f>
        <v>36.700000000000003</v>
      </c>
      <c r="G290">
        <f t="shared" si="16"/>
        <v>54</v>
      </c>
      <c r="H290" t="str">
        <f t="shared" si="17"/>
        <v>15-45</v>
      </c>
      <c r="I290">
        <f>IF(F290&lt;=parameters!$B$6,IF(F290&gt;=parameters!$B$5,1,0),0)</f>
        <v>0</v>
      </c>
      <c r="J290">
        <f>IF(C290&lt;parameters!$B$2,IF(D290&gt;parameters!$B$1,1,0),0)</f>
        <v>1</v>
      </c>
      <c r="K290">
        <f>IF(C290&lt;parameters!$B$4,IF(D290&gt;parameters!$B$3,1,0),0)</f>
        <v>0</v>
      </c>
      <c r="L290">
        <f t="shared" si="18"/>
        <v>0</v>
      </c>
      <c r="M290">
        <f t="shared" si="19"/>
        <v>0</v>
      </c>
    </row>
    <row r="291" spans="1:13" x14ac:dyDescent="0.25">
      <c r="A291" s="36">
        <f>'Incident Details WB'!C292</f>
        <v>41736</v>
      </c>
      <c r="B291" s="32">
        <f>'Incident Details WB'!X292</f>
        <v>1</v>
      </c>
      <c r="C291" s="25">
        <f>'Incident Details WB'!L292</f>
        <v>0.22847222222222222</v>
      </c>
      <c r="D291" s="25">
        <f>'Incident Details WB'!M292</f>
        <v>0.27083333333333331</v>
      </c>
      <c r="E291" s="55">
        <f>'Incident Details WB'!N292</f>
        <v>61</v>
      </c>
      <c r="F291" s="31">
        <f>'Incident Details WB'!O292</f>
        <v>48.4</v>
      </c>
      <c r="G291">
        <f t="shared" si="16"/>
        <v>61</v>
      </c>
      <c r="H291" t="str">
        <f t="shared" si="17"/>
        <v>45-75</v>
      </c>
      <c r="I291">
        <f>IF(F291&lt;=parameters!$B$6,IF(F291&gt;=parameters!$B$5,1,0),0)</f>
        <v>0</v>
      </c>
      <c r="J291">
        <f>IF(C291&lt;parameters!$B$2,IF(D291&gt;parameters!$B$1,1,0),0)</f>
        <v>1</v>
      </c>
      <c r="K291">
        <f>IF(C291&lt;parameters!$B$4,IF(D291&gt;parameters!$B$3,1,0),0)</f>
        <v>0</v>
      </c>
      <c r="L291">
        <f t="shared" si="18"/>
        <v>0</v>
      </c>
      <c r="M291">
        <f t="shared" si="19"/>
        <v>0</v>
      </c>
    </row>
    <row r="292" spans="1:13" x14ac:dyDescent="0.25">
      <c r="A292" s="36">
        <f>'Incident Details WB'!C293</f>
        <v>41736</v>
      </c>
      <c r="B292" s="32">
        <f>'Incident Details WB'!X293</f>
        <v>1</v>
      </c>
      <c r="C292" s="25">
        <f>'Incident Details WB'!L293</f>
        <v>0.24722222222222223</v>
      </c>
      <c r="D292" s="25">
        <f>'Incident Details WB'!M293</f>
        <v>0.28472222222222221</v>
      </c>
      <c r="E292" s="55">
        <f>'Incident Details WB'!N293</f>
        <v>54</v>
      </c>
      <c r="F292" s="31">
        <f>'Incident Details WB'!O293</f>
        <v>48.4</v>
      </c>
      <c r="G292">
        <f t="shared" si="16"/>
        <v>54</v>
      </c>
      <c r="H292" t="str">
        <f t="shared" si="17"/>
        <v>45-75</v>
      </c>
      <c r="I292">
        <f>IF(F292&lt;=parameters!$B$6,IF(F292&gt;=parameters!$B$5,1,0),0)</f>
        <v>0</v>
      </c>
      <c r="J292">
        <f>IF(C292&lt;parameters!$B$2,IF(D292&gt;parameters!$B$1,1,0),0)</f>
        <v>1</v>
      </c>
      <c r="K292">
        <f>IF(C292&lt;parameters!$B$4,IF(D292&gt;parameters!$B$3,1,0),0)</f>
        <v>0</v>
      </c>
      <c r="L292">
        <f t="shared" si="18"/>
        <v>0</v>
      </c>
      <c r="M292">
        <f t="shared" si="19"/>
        <v>0</v>
      </c>
    </row>
    <row r="293" spans="1:13" x14ac:dyDescent="0.25">
      <c r="A293" s="36">
        <f>'Incident Details WB'!C294</f>
        <v>41736</v>
      </c>
      <c r="B293" s="32">
        <f>'Incident Details WB'!X294</f>
        <v>1</v>
      </c>
      <c r="C293" s="25">
        <f>'Incident Details WB'!L294</f>
        <v>0.28888888888888892</v>
      </c>
      <c r="D293" s="25">
        <f>'Incident Details WB'!M294</f>
        <v>0.30208333333333337</v>
      </c>
      <c r="E293" s="55">
        <f>'Incident Details WB'!N294</f>
        <v>19</v>
      </c>
      <c r="F293" s="31">
        <f>'Incident Details WB'!O294</f>
        <v>31.1</v>
      </c>
      <c r="G293">
        <f t="shared" si="16"/>
        <v>19</v>
      </c>
      <c r="H293" t="str">
        <f t="shared" si="17"/>
        <v>15-45</v>
      </c>
      <c r="I293">
        <f>IF(F293&lt;=parameters!$B$6,IF(F293&gt;=parameters!$B$5,1,0),0)</f>
        <v>1</v>
      </c>
      <c r="J293">
        <f>IF(C293&lt;parameters!$B$2,IF(D293&gt;parameters!$B$1,1,0),0)</f>
        <v>1</v>
      </c>
      <c r="K293">
        <f>IF(C293&lt;parameters!$B$4,IF(D293&gt;parameters!$B$3,1,0),0)</f>
        <v>0</v>
      </c>
      <c r="L293">
        <f t="shared" si="18"/>
        <v>1</v>
      </c>
      <c r="M293">
        <f t="shared" si="19"/>
        <v>0</v>
      </c>
    </row>
    <row r="294" spans="1:13" x14ac:dyDescent="0.25">
      <c r="A294" s="36">
        <f>'Incident Details WB'!C295</f>
        <v>41736</v>
      </c>
      <c r="B294" s="32">
        <f>'Incident Details WB'!X295</f>
        <v>2</v>
      </c>
      <c r="C294" s="25">
        <f>'Incident Details WB'!L295</f>
        <v>0.32361111111111113</v>
      </c>
      <c r="D294" s="25">
        <f>'Incident Details WB'!M295</f>
        <v>0.35972222222222222</v>
      </c>
      <c r="E294" s="55">
        <f>'Incident Details WB'!N295</f>
        <v>52</v>
      </c>
      <c r="F294" s="31">
        <f>'Incident Details WB'!O295</f>
        <v>40.9</v>
      </c>
      <c r="G294">
        <f t="shared" si="16"/>
        <v>104</v>
      </c>
      <c r="H294" t="str">
        <f t="shared" si="17"/>
        <v>45-75</v>
      </c>
      <c r="I294">
        <f>IF(F294&lt;=parameters!$B$6,IF(F294&gt;=parameters!$B$5,1,0),0)</f>
        <v>0</v>
      </c>
      <c r="J294">
        <f>IF(C294&lt;parameters!$B$2,IF(D294&gt;parameters!$B$1,1,0),0)</f>
        <v>1</v>
      </c>
      <c r="K294">
        <f>IF(C294&lt;parameters!$B$4,IF(D294&gt;parameters!$B$3,1,0),0)</f>
        <v>0</v>
      </c>
      <c r="L294">
        <f t="shared" si="18"/>
        <v>0</v>
      </c>
      <c r="M294">
        <f t="shared" si="19"/>
        <v>0</v>
      </c>
    </row>
    <row r="295" spans="1:13" x14ac:dyDescent="0.25">
      <c r="A295" s="36">
        <f>'Incident Details WB'!C296</f>
        <v>41736</v>
      </c>
      <c r="B295" s="32">
        <f>'Incident Details WB'!X296</f>
        <v>1</v>
      </c>
      <c r="C295" s="25">
        <f>'Incident Details WB'!L296</f>
        <v>0.33749999999999997</v>
      </c>
      <c r="D295" s="25">
        <f>'Incident Details WB'!M296</f>
        <v>0.35624999999999996</v>
      </c>
      <c r="E295" s="55">
        <f>'Incident Details WB'!N296</f>
        <v>27</v>
      </c>
      <c r="F295" s="31">
        <f>'Incident Details WB'!O296</f>
        <v>26.3</v>
      </c>
      <c r="G295">
        <f t="shared" si="16"/>
        <v>27</v>
      </c>
      <c r="H295" t="str">
        <f t="shared" si="17"/>
        <v>15-45</v>
      </c>
      <c r="I295">
        <f>IF(F295&lt;=parameters!$B$6,IF(F295&gt;=parameters!$B$5,1,0),0)</f>
        <v>1</v>
      </c>
      <c r="J295">
        <f>IF(C295&lt;parameters!$B$2,IF(D295&gt;parameters!$B$1,1,0),0)</f>
        <v>1</v>
      </c>
      <c r="K295">
        <f>IF(C295&lt;parameters!$B$4,IF(D295&gt;parameters!$B$3,1,0),0)</f>
        <v>0</v>
      </c>
      <c r="L295">
        <f t="shared" si="18"/>
        <v>1</v>
      </c>
      <c r="M295">
        <f t="shared" si="19"/>
        <v>0</v>
      </c>
    </row>
    <row r="296" spans="1:13" x14ac:dyDescent="0.25">
      <c r="A296" s="36">
        <f>'Incident Details WB'!C297</f>
        <v>41736</v>
      </c>
      <c r="B296" s="32">
        <f>'Incident Details WB'!X297</f>
        <v>1</v>
      </c>
      <c r="C296" s="25">
        <f>'Incident Details WB'!L297</f>
        <v>0.43263888888888885</v>
      </c>
      <c r="D296" s="25">
        <f>'Incident Details WB'!M297</f>
        <v>0.45347222222222217</v>
      </c>
      <c r="E296" s="55">
        <f>'Incident Details WB'!N297</f>
        <v>30</v>
      </c>
      <c r="F296" s="31">
        <f>'Incident Details WB'!O297</f>
        <v>39.9</v>
      </c>
      <c r="G296">
        <f t="shared" si="16"/>
        <v>30</v>
      </c>
      <c r="H296" t="str">
        <f t="shared" si="17"/>
        <v>15-45</v>
      </c>
      <c r="I296">
        <f>IF(F296&lt;=parameters!$B$6,IF(F296&gt;=parameters!$B$5,1,0),0)</f>
        <v>0</v>
      </c>
      <c r="J296">
        <f>IF(C296&lt;parameters!$B$2,IF(D296&gt;parameters!$B$1,1,0),0)</f>
        <v>0</v>
      </c>
      <c r="K296">
        <f>IF(C296&lt;parameters!$B$4,IF(D296&gt;parameters!$B$3,1,0),0)</f>
        <v>0</v>
      </c>
      <c r="L296">
        <f t="shared" si="18"/>
        <v>0</v>
      </c>
      <c r="M296">
        <f t="shared" si="19"/>
        <v>0</v>
      </c>
    </row>
    <row r="297" spans="1:13" x14ac:dyDescent="0.25">
      <c r="A297" s="36">
        <f>'Incident Details WB'!C298</f>
        <v>41736</v>
      </c>
      <c r="B297" s="32">
        <f>'Incident Details WB'!X298</f>
        <v>1</v>
      </c>
      <c r="C297" s="25">
        <f>'Incident Details WB'!L298</f>
        <v>0.43333333333333335</v>
      </c>
      <c r="D297" s="25">
        <f>'Incident Details WB'!M298</f>
        <v>0.45694444444444449</v>
      </c>
      <c r="E297" s="55">
        <f>'Incident Details WB'!N298</f>
        <v>34</v>
      </c>
      <c r="F297" s="31">
        <f>'Incident Details WB'!O298</f>
        <v>36.700000000000003</v>
      </c>
      <c r="G297">
        <f t="shared" si="16"/>
        <v>34</v>
      </c>
      <c r="H297" t="str">
        <f t="shared" si="17"/>
        <v>15-45</v>
      </c>
      <c r="I297">
        <f>IF(F297&lt;=parameters!$B$6,IF(F297&gt;=parameters!$B$5,1,0),0)</f>
        <v>0</v>
      </c>
      <c r="J297">
        <f>IF(C297&lt;parameters!$B$2,IF(D297&gt;parameters!$B$1,1,0),0)</f>
        <v>0</v>
      </c>
      <c r="K297">
        <f>IF(C297&lt;parameters!$B$4,IF(D297&gt;parameters!$B$3,1,0),0)</f>
        <v>0</v>
      </c>
      <c r="L297">
        <f t="shared" si="18"/>
        <v>0</v>
      </c>
      <c r="M297">
        <f t="shared" si="19"/>
        <v>0</v>
      </c>
    </row>
    <row r="298" spans="1:13" x14ac:dyDescent="0.25">
      <c r="A298" s="36">
        <f>'Incident Details WB'!C299</f>
        <v>41736</v>
      </c>
      <c r="B298" s="32">
        <f>'Incident Details WB'!X299</f>
        <v>1</v>
      </c>
      <c r="C298" s="25">
        <f>'Incident Details WB'!L299</f>
        <v>0.45208333333333334</v>
      </c>
      <c r="D298" s="25">
        <f>'Incident Details WB'!M299</f>
        <v>0.47152777777777777</v>
      </c>
      <c r="E298" s="55">
        <f>'Incident Details WB'!N299</f>
        <v>28</v>
      </c>
      <c r="F298" s="31">
        <f>'Incident Details WB'!O299</f>
        <v>32.9</v>
      </c>
      <c r="G298">
        <f t="shared" si="16"/>
        <v>28</v>
      </c>
      <c r="H298" t="str">
        <f t="shared" si="17"/>
        <v>15-45</v>
      </c>
      <c r="I298">
        <f>IF(F298&lt;=parameters!$B$6,IF(F298&gt;=parameters!$B$5,1,0),0)</f>
        <v>1</v>
      </c>
      <c r="J298">
        <f>IF(C298&lt;parameters!$B$2,IF(D298&gt;parameters!$B$1,1,0),0)</f>
        <v>0</v>
      </c>
      <c r="K298">
        <f>IF(C298&lt;parameters!$B$4,IF(D298&gt;parameters!$B$3,1,0),0)</f>
        <v>0</v>
      </c>
      <c r="L298">
        <f t="shared" si="18"/>
        <v>0</v>
      </c>
      <c r="M298">
        <f t="shared" si="19"/>
        <v>0</v>
      </c>
    </row>
    <row r="299" spans="1:13" x14ac:dyDescent="0.25">
      <c r="A299" s="36">
        <f>'Incident Details WB'!C300</f>
        <v>41737</v>
      </c>
      <c r="B299" s="32">
        <f>'Incident Details WB'!X300</f>
        <v>1</v>
      </c>
      <c r="C299" s="25">
        <f>'Incident Details WB'!L300</f>
        <v>0.29166666666666669</v>
      </c>
      <c r="D299" s="25">
        <f>'Incident Details WB'!M300</f>
        <v>0.33333333333333337</v>
      </c>
      <c r="E299" s="55">
        <f>'Incident Details WB'!N300</f>
        <v>60</v>
      </c>
      <c r="F299" s="31">
        <f>'Incident Details WB'!O300</f>
        <v>43.5</v>
      </c>
      <c r="G299">
        <f t="shared" si="16"/>
        <v>60</v>
      </c>
      <c r="H299" t="str">
        <f t="shared" si="17"/>
        <v>45-75</v>
      </c>
      <c r="I299">
        <f>IF(F299&lt;=parameters!$B$6,IF(F299&gt;=parameters!$B$5,1,0),0)</f>
        <v>0</v>
      </c>
      <c r="J299">
        <f>IF(C299&lt;parameters!$B$2,IF(D299&gt;parameters!$B$1,1,0),0)</f>
        <v>1</v>
      </c>
      <c r="K299">
        <f>IF(C299&lt;parameters!$B$4,IF(D299&gt;parameters!$B$3,1,0),0)</f>
        <v>0</v>
      </c>
      <c r="L299">
        <f t="shared" si="18"/>
        <v>0</v>
      </c>
      <c r="M299">
        <f t="shared" si="19"/>
        <v>0</v>
      </c>
    </row>
    <row r="300" spans="1:13" x14ac:dyDescent="0.25">
      <c r="A300" s="36">
        <f>'Incident Details WB'!C301</f>
        <v>41738</v>
      </c>
      <c r="B300" s="32">
        <f>'Incident Details WB'!X301</f>
        <v>1</v>
      </c>
      <c r="C300" s="25">
        <f>'Incident Details WB'!L301</f>
        <v>0.3263888888888889</v>
      </c>
      <c r="D300" s="25">
        <f>'Incident Details WB'!M301</f>
        <v>0.34652777777777777</v>
      </c>
      <c r="E300" s="55">
        <f>'Incident Details WB'!N301</f>
        <v>29</v>
      </c>
      <c r="F300" s="31">
        <f>'Incident Details WB'!O301</f>
        <v>33.299999999999997</v>
      </c>
      <c r="G300">
        <f t="shared" si="16"/>
        <v>29</v>
      </c>
      <c r="H300" t="str">
        <f t="shared" si="17"/>
        <v>15-45</v>
      </c>
      <c r="I300">
        <f>IF(F300&lt;=parameters!$B$6,IF(F300&gt;=parameters!$B$5,1,0),0)</f>
        <v>1</v>
      </c>
      <c r="J300">
        <f>IF(C300&lt;parameters!$B$2,IF(D300&gt;parameters!$B$1,1,0),0)</f>
        <v>1</v>
      </c>
      <c r="K300">
        <f>IF(C300&lt;parameters!$B$4,IF(D300&gt;parameters!$B$3,1,0),0)</f>
        <v>0</v>
      </c>
      <c r="L300">
        <f t="shared" si="18"/>
        <v>1</v>
      </c>
      <c r="M300">
        <f t="shared" si="19"/>
        <v>0</v>
      </c>
    </row>
    <row r="301" spans="1:13" x14ac:dyDescent="0.25">
      <c r="A301" s="36">
        <f>'Incident Details WB'!C302</f>
        <v>41738</v>
      </c>
      <c r="B301" s="32">
        <f>'Incident Details WB'!X302</f>
        <v>1</v>
      </c>
      <c r="C301" s="25">
        <f>'Incident Details WB'!L302</f>
        <v>0.45416666666666666</v>
      </c>
      <c r="D301" s="25">
        <f>'Incident Details WB'!M302</f>
        <v>0.55208333333333337</v>
      </c>
      <c r="E301" s="55">
        <f>'Incident Details WB'!N302</f>
        <v>141</v>
      </c>
      <c r="F301" s="31">
        <f>'Incident Details WB'!O302</f>
        <v>26.4</v>
      </c>
      <c r="G301">
        <f t="shared" si="16"/>
        <v>141</v>
      </c>
      <c r="H301" t="str">
        <f t="shared" si="17"/>
        <v>75+</v>
      </c>
      <c r="I301">
        <f>IF(F301&lt;=parameters!$B$6,IF(F301&gt;=parameters!$B$5,1,0),0)</f>
        <v>1</v>
      </c>
      <c r="J301">
        <f>IF(C301&lt;parameters!$B$2,IF(D301&gt;parameters!$B$1,1,0),0)</f>
        <v>0</v>
      </c>
      <c r="K301">
        <f>IF(C301&lt;parameters!$B$4,IF(D301&gt;parameters!$B$3,1,0),0)</f>
        <v>0</v>
      </c>
      <c r="L301">
        <f t="shared" si="18"/>
        <v>0</v>
      </c>
      <c r="M301">
        <f t="shared" si="19"/>
        <v>0</v>
      </c>
    </row>
    <row r="302" spans="1:13" x14ac:dyDescent="0.25">
      <c r="A302" s="36">
        <f>'Incident Details WB'!C303</f>
        <v>41738</v>
      </c>
      <c r="B302" s="32">
        <f>'Incident Details WB'!X303</f>
        <v>1</v>
      </c>
      <c r="C302" s="25">
        <f>'Incident Details WB'!L303</f>
        <v>0.62361111111111112</v>
      </c>
      <c r="D302" s="25">
        <f>'Incident Details WB'!M303</f>
        <v>0.63611111111111107</v>
      </c>
      <c r="E302" s="55">
        <f>'Incident Details WB'!N303</f>
        <v>18</v>
      </c>
      <c r="F302" s="31">
        <f>'Incident Details WB'!O303</f>
        <v>32.200000000000003</v>
      </c>
      <c r="G302">
        <f t="shared" si="16"/>
        <v>18</v>
      </c>
      <c r="H302" t="str">
        <f t="shared" si="17"/>
        <v>15-45</v>
      </c>
      <c r="I302">
        <f>IF(F302&lt;=parameters!$B$6,IF(F302&gt;=parameters!$B$5,1,0),0)</f>
        <v>1</v>
      </c>
      <c r="J302">
        <f>IF(C302&lt;parameters!$B$2,IF(D302&gt;parameters!$B$1,1,0),0)</f>
        <v>0</v>
      </c>
      <c r="K302">
        <f>IF(C302&lt;parameters!$B$4,IF(D302&gt;parameters!$B$3,1,0),0)</f>
        <v>1</v>
      </c>
      <c r="L302">
        <f t="shared" si="18"/>
        <v>0</v>
      </c>
      <c r="M302">
        <f t="shared" si="19"/>
        <v>1</v>
      </c>
    </row>
    <row r="303" spans="1:13" x14ac:dyDescent="0.25">
      <c r="A303" s="36">
        <f>'Incident Details WB'!C304</f>
        <v>41738</v>
      </c>
      <c r="B303" s="32">
        <f>'Incident Details WB'!X304</f>
        <v>1</v>
      </c>
      <c r="C303" s="25">
        <f>'Incident Details WB'!L304</f>
        <v>0.95486111111111116</v>
      </c>
      <c r="D303" s="25">
        <f>'Incident Details WB'!M304</f>
        <v>0.96736111111111112</v>
      </c>
      <c r="E303" s="55">
        <f>'Incident Details WB'!N304</f>
        <v>18</v>
      </c>
      <c r="F303" s="31">
        <f>'Incident Details WB'!O304</f>
        <v>32.1</v>
      </c>
      <c r="G303">
        <f t="shared" si="16"/>
        <v>18</v>
      </c>
      <c r="H303" t="str">
        <f t="shared" si="17"/>
        <v>15-45</v>
      </c>
      <c r="I303">
        <f>IF(F303&lt;=parameters!$B$6,IF(F303&gt;=parameters!$B$5,1,0),0)</f>
        <v>1</v>
      </c>
      <c r="J303">
        <f>IF(C303&lt;parameters!$B$2,IF(D303&gt;parameters!$B$1,1,0),0)</f>
        <v>0</v>
      </c>
      <c r="K303">
        <f>IF(C303&lt;parameters!$B$4,IF(D303&gt;parameters!$B$3,1,0),0)</f>
        <v>0</v>
      </c>
      <c r="L303">
        <f t="shared" si="18"/>
        <v>0</v>
      </c>
      <c r="M303">
        <f t="shared" si="19"/>
        <v>0</v>
      </c>
    </row>
    <row r="304" spans="1:13" x14ac:dyDescent="0.25">
      <c r="A304" s="36">
        <f>'Incident Details WB'!C305</f>
        <v>41739</v>
      </c>
      <c r="B304" s="32">
        <f>'Incident Details WB'!X305</f>
        <v>0</v>
      </c>
      <c r="C304" s="25" t="str">
        <f>'Incident Details WB'!L305</f>
        <v>not found</v>
      </c>
      <c r="D304" s="25"/>
      <c r="E304" s="55"/>
      <c r="F304" s="31"/>
      <c r="G304">
        <f t="shared" si="16"/>
        <v>0</v>
      </c>
      <c r="H304" t="str">
        <f t="shared" si="17"/>
        <v>0-15</v>
      </c>
      <c r="I304">
        <f>IF(F304&lt;=parameters!$B$6,IF(F304&gt;=parameters!$B$5,1,0),0)</f>
        <v>0</v>
      </c>
      <c r="J304">
        <f>IF(C304&lt;parameters!$B$2,IF(D304&gt;parameters!$B$1,1,0),0)</f>
        <v>0</v>
      </c>
      <c r="K304">
        <f>IF(C304&lt;parameters!$B$4,IF(D304&gt;parameters!$B$3,1,0),0)</f>
        <v>0</v>
      </c>
      <c r="L304">
        <f t="shared" si="18"/>
        <v>0</v>
      </c>
      <c r="M304">
        <f t="shared" si="19"/>
        <v>0</v>
      </c>
    </row>
    <row r="305" spans="1:13" x14ac:dyDescent="0.25">
      <c r="A305" s="36">
        <f>'Incident Details WB'!C306</f>
        <v>41739</v>
      </c>
      <c r="B305" s="32">
        <f>'Incident Details WB'!X306</f>
        <v>1</v>
      </c>
      <c r="C305" s="25">
        <f>'Incident Details WB'!L306</f>
        <v>0.38750000000000001</v>
      </c>
      <c r="D305" s="25">
        <f>'Incident Details WB'!M306</f>
        <v>0.45</v>
      </c>
      <c r="E305" s="55">
        <f>'Incident Details WB'!N306</f>
        <v>90</v>
      </c>
      <c r="F305" s="31">
        <f>'Incident Details WB'!O306</f>
        <v>32.5</v>
      </c>
      <c r="G305">
        <f t="shared" si="16"/>
        <v>90</v>
      </c>
      <c r="H305" t="str">
        <f t="shared" si="17"/>
        <v>75+</v>
      </c>
      <c r="I305">
        <f>IF(F305&lt;=parameters!$B$6,IF(F305&gt;=parameters!$B$5,1,0),0)</f>
        <v>1</v>
      </c>
      <c r="J305">
        <f>IF(C305&lt;parameters!$B$2,IF(D305&gt;parameters!$B$1,1,0),0)</f>
        <v>1</v>
      </c>
      <c r="K305">
        <f>IF(C305&lt;parameters!$B$4,IF(D305&gt;parameters!$B$3,1,0),0)</f>
        <v>0</v>
      </c>
      <c r="L305">
        <f t="shared" si="18"/>
        <v>1</v>
      </c>
      <c r="M305">
        <f t="shared" si="19"/>
        <v>0</v>
      </c>
    </row>
    <row r="306" spans="1:13" x14ac:dyDescent="0.25">
      <c r="A306" s="36">
        <f>'Incident Details WB'!C307</f>
        <v>41739</v>
      </c>
      <c r="B306" s="32">
        <f>'Incident Details WB'!X307</f>
        <v>1</v>
      </c>
      <c r="C306" s="25">
        <f>'Incident Details WB'!L307</f>
        <v>0.47569444444444442</v>
      </c>
      <c r="D306" s="25">
        <f>'Incident Details WB'!M307</f>
        <v>0.51944444444444438</v>
      </c>
      <c r="E306" s="55">
        <f>'Incident Details WB'!N307</f>
        <v>63</v>
      </c>
      <c r="F306" s="31">
        <f>'Incident Details WB'!O307</f>
        <v>41.9</v>
      </c>
      <c r="G306">
        <f t="shared" si="16"/>
        <v>63</v>
      </c>
      <c r="H306" t="str">
        <f t="shared" si="17"/>
        <v>45-75</v>
      </c>
      <c r="I306">
        <f>IF(F306&lt;=parameters!$B$6,IF(F306&gt;=parameters!$B$5,1,0),0)</f>
        <v>0</v>
      </c>
      <c r="J306">
        <f>IF(C306&lt;parameters!$B$2,IF(D306&gt;parameters!$B$1,1,0),0)</f>
        <v>0</v>
      </c>
      <c r="K306">
        <f>IF(C306&lt;parameters!$B$4,IF(D306&gt;parameters!$B$3,1,0),0)</f>
        <v>0</v>
      </c>
      <c r="L306">
        <f t="shared" si="18"/>
        <v>0</v>
      </c>
      <c r="M306">
        <f t="shared" si="19"/>
        <v>0</v>
      </c>
    </row>
    <row r="307" spans="1:13" x14ac:dyDescent="0.25">
      <c r="A307" s="36">
        <f>'Incident Details WB'!C308</f>
        <v>41739</v>
      </c>
      <c r="B307" s="32">
        <f>'Incident Details WB'!X308</f>
        <v>1</v>
      </c>
      <c r="C307" s="25">
        <f>'Incident Details WB'!L308</f>
        <v>0.59722222222222221</v>
      </c>
      <c r="D307" s="25">
        <f>'Incident Details WB'!M308</f>
        <v>0.71597222222222223</v>
      </c>
      <c r="E307" s="55">
        <f>'Incident Details WB'!N308</f>
        <v>171</v>
      </c>
      <c r="F307" s="31">
        <f>'Incident Details WB'!O308</f>
        <v>49.8</v>
      </c>
      <c r="G307">
        <f t="shared" si="16"/>
        <v>171</v>
      </c>
      <c r="H307" t="str">
        <f t="shared" si="17"/>
        <v>75+</v>
      </c>
      <c r="I307">
        <f>IF(F307&lt;=parameters!$B$6,IF(F307&gt;=parameters!$B$5,1,0),0)</f>
        <v>0</v>
      </c>
      <c r="J307">
        <f>IF(C307&lt;parameters!$B$2,IF(D307&gt;parameters!$B$1,1,0),0)</f>
        <v>0</v>
      </c>
      <c r="K307">
        <f>IF(C307&lt;parameters!$B$4,IF(D307&gt;parameters!$B$3,1,0),0)</f>
        <v>1</v>
      </c>
      <c r="L307">
        <f t="shared" si="18"/>
        <v>0</v>
      </c>
      <c r="M307">
        <f t="shared" si="19"/>
        <v>0</v>
      </c>
    </row>
    <row r="308" spans="1:13" x14ac:dyDescent="0.25">
      <c r="A308" s="36">
        <f>'Incident Details WB'!C309</f>
        <v>41739</v>
      </c>
      <c r="B308" s="32">
        <f>'Incident Details WB'!X309</f>
        <v>1</v>
      </c>
      <c r="C308" s="25">
        <f>'Incident Details WB'!L309</f>
        <v>0.8847222222222223</v>
      </c>
      <c r="D308" s="25">
        <f>'Incident Details WB'!M309</f>
        <v>0.90625000000000011</v>
      </c>
      <c r="E308" s="55">
        <f>'Incident Details WB'!N309</f>
        <v>31</v>
      </c>
      <c r="F308" s="31">
        <f>'Incident Details WB'!O309</f>
        <v>24.6</v>
      </c>
      <c r="G308">
        <f t="shared" si="16"/>
        <v>31</v>
      </c>
      <c r="H308" t="str">
        <f t="shared" si="17"/>
        <v>15-45</v>
      </c>
      <c r="I308">
        <f>IF(F308&lt;=parameters!$B$6,IF(F308&gt;=parameters!$B$5,1,0),0)</f>
        <v>0</v>
      </c>
      <c r="J308">
        <f>IF(C308&lt;parameters!$B$2,IF(D308&gt;parameters!$B$1,1,0),0)</f>
        <v>0</v>
      </c>
      <c r="K308">
        <f>IF(C308&lt;parameters!$B$4,IF(D308&gt;parameters!$B$3,1,0),0)</f>
        <v>0</v>
      </c>
      <c r="L308">
        <f t="shared" si="18"/>
        <v>0</v>
      </c>
      <c r="M308">
        <f t="shared" si="19"/>
        <v>0</v>
      </c>
    </row>
    <row r="309" spans="1:13" x14ac:dyDescent="0.25">
      <c r="A309" s="36">
        <f>'Incident Details WB'!C310</f>
        <v>41740</v>
      </c>
      <c r="B309" s="32">
        <f>'Incident Details WB'!X310</f>
        <v>2</v>
      </c>
      <c r="C309" s="25">
        <f>'Incident Details WB'!L310</f>
        <v>0.29236111111111113</v>
      </c>
      <c r="D309" s="25">
        <f>'Incident Details WB'!M310</f>
        <v>0.41875000000000001</v>
      </c>
      <c r="E309" s="55">
        <f>'Incident Details WB'!N310</f>
        <v>182</v>
      </c>
      <c r="F309" s="31">
        <f>'Incident Details WB'!O310</f>
        <v>34.200000000000003</v>
      </c>
      <c r="G309">
        <f t="shared" si="16"/>
        <v>364</v>
      </c>
      <c r="H309" t="str">
        <f t="shared" si="17"/>
        <v>75+</v>
      </c>
      <c r="I309">
        <f>IF(F309&lt;=parameters!$B$6,IF(F309&gt;=parameters!$B$5,1,0),0)</f>
        <v>1</v>
      </c>
      <c r="J309">
        <f>IF(C309&lt;parameters!$B$2,IF(D309&gt;parameters!$B$1,1,0),0)</f>
        <v>1</v>
      </c>
      <c r="K309">
        <f>IF(C309&lt;parameters!$B$4,IF(D309&gt;parameters!$B$3,1,0),0)</f>
        <v>0</v>
      </c>
      <c r="L309">
        <f t="shared" si="18"/>
        <v>1</v>
      </c>
      <c r="M309">
        <f t="shared" si="19"/>
        <v>0</v>
      </c>
    </row>
    <row r="310" spans="1:13" x14ac:dyDescent="0.25">
      <c r="A310" s="36">
        <f>'Incident Details WB'!C311</f>
        <v>41740</v>
      </c>
      <c r="B310" s="32">
        <f>'Incident Details WB'!X311</f>
        <v>1</v>
      </c>
      <c r="C310" s="25">
        <f>'Incident Details WB'!L311</f>
        <v>0.37847222222222227</v>
      </c>
      <c r="D310" s="25">
        <f>'Incident Details WB'!M311</f>
        <v>0.39236111111111116</v>
      </c>
      <c r="E310" s="55">
        <f>'Incident Details WB'!N311</f>
        <v>20</v>
      </c>
      <c r="F310" s="31">
        <f>'Incident Details WB'!O311</f>
        <v>14.2</v>
      </c>
      <c r="G310">
        <f t="shared" si="16"/>
        <v>20</v>
      </c>
      <c r="H310" t="str">
        <f t="shared" si="17"/>
        <v>15-45</v>
      </c>
      <c r="I310">
        <f>IF(F310&lt;=parameters!$B$6,IF(F310&gt;=parameters!$B$5,1,0),0)</f>
        <v>0</v>
      </c>
      <c r="J310">
        <f>IF(C310&lt;parameters!$B$2,IF(D310&gt;parameters!$B$1,1,0),0)</f>
        <v>1</v>
      </c>
      <c r="K310">
        <f>IF(C310&lt;parameters!$B$4,IF(D310&gt;parameters!$B$3,1,0),0)</f>
        <v>0</v>
      </c>
      <c r="L310">
        <f t="shared" si="18"/>
        <v>0</v>
      </c>
      <c r="M310">
        <f t="shared" si="19"/>
        <v>0</v>
      </c>
    </row>
    <row r="311" spans="1:13" x14ac:dyDescent="0.25">
      <c r="A311" s="36">
        <f>'Incident Details WB'!C312</f>
        <v>41740</v>
      </c>
      <c r="B311" s="32">
        <f>'Incident Details WB'!X312</f>
        <v>1</v>
      </c>
      <c r="C311" s="25">
        <f>'Incident Details WB'!L312</f>
        <v>0.42499999999999999</v>
      </c>
      <c r="D311" s="25">
        <f>'Incident Details WB'!M312</f>
        <v>0.45347222222222222</v>
      </c>
      <c r="E311" s="55">
        <f>'Incident Details WB'!N312</f>
        <v>41</v>
      </c>
      <c r="F311" s="31">
        <f>'Incident Details WB'!O312</f>
        <v>41.9</v>
      </c>
      <c r="G311">
        <f t="shared" si="16"/>
        <v>41</v>
      </c>
      <c r="H311" t="str">
        <f t="shared" si="17"/>
        <v>15-45</v>
      </c>
      <c r="I311">
        <f>IF(F311&lt;=parameters!$B$6,IF(F311&gt;=parameters!$B$5,1,0),0)</f>
        <v>0</v>
      </c>
      <c r="J311">
        <f>IF(C311&lt;parameters!$B$2,IF(D311&gt;parameters!$B$1,1,0),0)</f>
        <v>0</v>
      </c>
      <c r="K311">
        <f>IF(C311&lt;parameters!$B$4,IF(D311&gt;parameters!$B$3,1,0),0)</f>
        <v>0</v>
      </c>
      <c r="L311">
        <f t="shared" si="18"/>
        <v>0</v>
      </c>
      <c r="M311">
        <f t="shared" si="19"/>
        <v>0</v>
      </c>
    </row>
    <row r="312" spans="1:13" x14ac:dyDescent="0.25">
      <c r="A312" s="36">
        <f>'Incident Details WB'!C313</f>
        <v>41740</v>
      </c>
      <c r="B312" s="32">
        <f>'Incident Details WB'!X313</f>
        <v>1</v>
      </c>
      <c r="C312" s="25">
        <f>'Incident Details WB'!L313</f>
        <v>0.64513888888888882</v>
      </c>
      <c r="D312" s="25">
        <f>'Incident Details WB'!M313</f>
        <v>0.70138888888888884</v>
      </c>
      <c r="E312" s="55">
        <f>'Incident Details WB'!N313</f>
        <v>81</v>
      </c>
      <c r="F312" s="31">
        <f>'Incident Details WB'!O313</f>
        <v>11.1</v>
      </c>
      <c r="G312">
        <f t="shared" si="16"/>
        <v>81</v>
      </c>
      <c r="H312" t="str">
        <f t="shared" si="17"/>
        <v>75+</v>
      </c>
      <c r="I312">
        <f>IF(F312&lt;=parameters!$B$6,IF(F312&gt;=parameters!$B$5,1,0),0)</f>
        <v>0</v>
      </c>
      <c r="J312">
        <f>IF(C312&lt;parameters!$B$2,IF(D312&gt;parameters!$B$1,1,0),0)</f>
        <v>0</v>
      </c>
      <c r="K312">
        <f>IF(C312&lt;parameters!$B$4,IF(D312&gt;parameters!$B$3,1,0),0)</f>
        <v>1</v>
      </c>
      <c r="L312">
        <f t="shared" si="18"/>
        <v>0</v>
      </c>
      <c r="M312">
        <f t="shared" si="19"/>
        <v>0</v>
      </c>
    </row>
    <row r="313" spans="1:13" x14ac:dyDescent="0.25">
      <c r="A313" s="36">
        <f>'Incident Details WB'!C314</f>
        <v>41740</v>
      </c>
      <c r="B313" s="32">
        <f>'Incident Details WB'!X314</f>
        <v>1</v>
      </c>
      <c r="C313" s="25">
        <f>'Incident Details WB'!L314</f>
        <v>0.85277777777777775</v>
      </c>
      <c r="D313" s="25">
        <f>'Incident Details WB'!M314</f>
        <v>0.9194444444444444</v>
      </c>
      <c r="E313" s="55">
        <f>'Incident Details WB'!N314</f>
        <v>96</v>
      </c>
      <c r="F313" s="31">
        <f>'Incident Details WB'!O314</f>
        <v>35.200000000000003</v>
      </c>
      <c r="G313">
        <f t="shared" si="16"/>
        <v>96</v>
      </c>
      <c r="H313" t="str">
        <f t="shared" si="17"/>
        <v>75+</v>
      </c>
      <c r="I313">
        <f>IF(F313&lt;=parameters!$B$6,IF(F313&gt;=parameters!$B$5,1,0),0)</f>
        <v>1</v>
      </c>
      <c r="J313">
        <f>IF(C313&lt;parameters!$B$2,IF(D313&gt;parameters!$B$1,1,0),0)</f>
        <v>0</v>
      </c>
      <c r="K313">
        <f>IF(C313&lt;parameters!$B$4,IF(D313&gt;parameters!$B$3,1,0),0)</f>
        <v>0</v>
      </c>
      <c r="L313">
        <f t="shared" si="18"/>
        <v>0</v>
      </c>
      <c r="M313">
        <f t="shared" si="19"/>
        <v>0</v>
      </c>
    </row>
    <row r="314" spans="1:13" x14ac:dyDescent="0.25">
      <c r="A314" s="36">
        <f>'Incident Details WB'!C315</f>
        <v>41740</v>
      </c>
      <c r="B314" s="32">
        <f>'Incident Details WB'!X315</f>
        <v>1</v>
      </c>
      <c r="C314" s="25">
        <f>'Incident Details WB'!L315</f>
        <v>0.85555555555555562</v>
      </c>
      <c r="D314" s="25">
        <f>'Incident Details WB'!M315</f>
        <v>0.9159722222222223</v>
      </c>
      <c r="E314" s="55">
        <f>'Incident Details WB'!N315</f>
        <v>87</v>
      </c>
      <c r="F314" s="31">
        <f>'Incident Details WB'!O315</f>
        <v>36.700000000000003</v>
      </c>
      <c r="G314">
        <f t="shared" si="16"/>
        <v>87</v>
      </c>
      <c r="H314" t="str">
        <f t="shared" si="17"/>
        <v>75+</v>
      </c>
      <c r="I314">
        <f>IF(F314&lt;=parameters!$B$6,IF(F314&gt;=parameters!$B$5,1,0),0)</f>
        <v>0</v>
      </c>
      <c r="J314">
        <f>IF(C314&lt;parameters!$B$2,IF(D314&gt;parameters!$B$1,1,0),0)</f>
        <v>0</v>
      </c>
      <c r="K314">
        <f>IF(C314&lt;parameters!$B$4,IF(D314&gt;parameters!$B$3,1,0),0)</f>
        <v>0</v>
      </c>
      <c r="L314">
        <f t="shared" si="18"/>
        <v>0</v>
      </c>
      <c r="M314">
        <f t="shared" si="19"/>
        <v>0</v>
      </c>
    </row>
    <row r="315" spans="1:13" x14ac:dyDescent="0.25">
      <c r="A315" s="36">
        <f>'Incident Details WB'!C316</f>
        <v>41740</v>
      </c>
      <c r="B315" s="32">
        <f>'Incident Details WB'!X316</f>
        <v>1</v>
      </c>
      <c r="C315" s="25">
        <f>'Incident Details WB'!L316</f>
        <v>0.87569444444444444</v>
      </c>
      <c r="D315" s="25">
        <f>'Incident Details WB'!M316</f>
        <v>1.0222222222222221</v>
      </c>
      <c r="E315" s="55">
        <f>'Incident Details WB'!N316</f>
        <v>211</v>
      </c>
      <c r="F315" s="31">
        <f>'Incident Details WB'!O316</f>
        <v>35</v>
      </c>
      <c r="G315">
        <f t="shared" si="16"/>
        <v>211</v>
      </c>
      <c r="H315" t="str">
        <f t="shared" si="17"/>
        <v>75+</v>
      </c>
      <c r="I315">
        <f>IF(F315&lt;=parameters!$B$6,IF(F315&gt;=parameters!$B$5,1,0),0)</f>
        <v>1</v>
      </c>
      <c r="J315">
        <f>IF(C315&lt;parameters!$B$2,IF(D315&gt;parameters!$B$1,1,0),0)</f>
        <v>0</v>
      </c>
      <c r="K315">
        <f>IF(C315&lt;parameters!$B$4,IF(D315&gt;parameters!$B$3,1,0),0)</f>
        <v>0</v>
      </c>
      <c r="L315">
        <f t="shared" si="18"/>
        <v>0</v>
      </c>
      <c r="M315">
        <f t="shared" si="19"/>
        <v>0</v>
      </c>
    </row>
    <row r="316" spans="1:13" x14ac:dyDescent="0.25">
      <c r="A316" s="36">
        <f>'Incident Details WB'!C317</f>
        <v>41742</v>
      </c>
      <c r="B316" s="32">
        <f>'Incident Details WB'!X317</f>
        <v>1</v>
      </c>
      <c r="C316" s="25">
        <f>'Incident Details WB'!L317</f>
        <v>0.44097222222222227</v>
      </c>
      <c r="D316" s="25">
        <f>'Incident Details WB'!M317</f>
        <v>0.45277777777777783</v>
      </c>
      <c r="E316" s="55">
        <f>'Incident Details WB'!N317</f>
        <v>17</v>
      </c>
      <c r="F316" s="31">
        <f>'Incident Details WB'!O317</f>
        <v>15.6</v>
      </c>
      <c r="G316">
        <f t="shared" si="16"/>
        <v>17</v>
      </c>
      <c r="H316" t="str">
        <f t="shared" si="17"/>
        <v>15-45</v>
      </c>
      <c r="I316">
        <f>IF(F316&lt;=parameters!$B$6,IF(F316&gt;=parameters!$B$5,1,0),0)</f>
        <v>0</v>
      </c>
      <c r="J316">
        <f>IF(C316&lt;parameters!$B$2,IF(D316&gt;parameters!$B$1,1,0),0)</f>
        <v>0</v>
      </c>
      <c r="K316">
        <f>IF(C316&lt;parameters!$B$4,IF(D316&gt;parameters!$B$3,1,0),0)</f>
        <v>0</v>
      </c>
      <c r="L316">
        <f t="shared" si="18"/>
        <v>0</v>
      </c>
      <c r="M316">
        <f t="shared" si="19"/>
        <v>0</v>
      </c>
    </row>
    <row r="317" spans="1:13" x14ac:dyDescent="0.25">
      <c r="A317" s="36">
        <f>'Incident Details WB'!C318</f>
        <v>41742</v>
      </c>
      <c r="B317" s="32">
        <f>'Incident Details WB'!X318</f>
        <v>1</v>
      </c>
      <c r="C317" s="25">
        <f>'Incident Details WB'!L318</f>
        <v>0.63472222222222219</v>
      </c>
      <c r="D317" s="25">
        <f>'Incident Details WB'!M318</f>
        <v>0.65347222222222223</v>
      </c>
      <c r="E317" s="55">
        <f>'Incident Details WB'!N318</f>
        <v>27</v>
      </c>
      <c r="F317" s="31">
        <f>'Incident Details WB'!O318</f>
        <v>25.3</v>
      </c>
      <c r="G317">
        <f t="shared" si="16"/>
        <v>27</v>
      </c>
      <c r="H317" t="str">
        <f t="shared" si="17"/>
        <v>15-45</v>
      </c>
      <c r="I317">
        <f>IF(F317&lt;=parameters!$B$6,IF(F317&gt;=parameters!$B$5,1,0),0)</f>
        <v>1</v>
      </c>
      <c r="J317">
        <f>IF(C317&lt;parameters!$B$2,IF(D317&gt;parameters!$B$1,1,0),0)</f>
        <v>0</v>
      </c>
      <c r="K317">
        <f>IF(C317&lt;parameters!$B$4,IF(D317&gt;parameters!$B$3,1,0),0)</f>
        <v>1</v>
      </c>
      <c r="L317">
        <f t="shared" si="18"/>
        <v>0</v>
      </c>
      <c r="M317">
        <f t="shared" si="19"/>
        <v>1</v>
      </c>
    </row>
    <row r="318" spans="1:13" x14ac:dyDescent="0.25">
      <c r="A318" s="36">
        <f>'Incident Details WB'!C319</f>
        <v>41742</v>
      </c>
      <c r="B318" s="32">
        <f>'Incident Details WB'!X319</f>
        <v>1</v>
      </c>
      <c r="C318" s="25">
        <f>'Incident Details WB'!L319</f>
        <v>0.77638888888888891</v>
      </c>
      <c r="D318" s="25">
        <f>'Incident Details WB'!M319</f>
        <v>0.85555555555555562</v>
      </c>
      <c r="E318" s="55">
        <f>'Incident Details WB'!N319</f>
        <v>114</v>
      </c>
      <c r="F318" s="31">
        <f>'Incident Details WB'!O319</f>
        <v>41.9</v>
      </c>
      <c r="G318">
        <f t="shared" si="16"/>
        <v>114</v>
      </c>
      <c r="H318" t="str">
        <f t="shared" si="17"/>
        <v>75+</v>
      </c>
      <c r="I318">
        <f>IF(F318&lt;=parameters!$B$6,IF(F318&gt;=parameters!$B$5,1,0),0)</f>
        <v>0</v>
      </c>
      <c r="J318">
        <f>IF(C318&lt;parameters!$B$2,IF(D318&gt;parameters!$B$1,1,0),0)</f>
        <v>0</v>
      </c>
      <c r="K318">
        <f>IF(C318&lt;parameters!$B$4,IF(D318&gt;parameters!$B$3,1,0),0)</f>
        <v>1</v>
      </c>
      <c r="L318">
        <f t="shared" si="18"/>
        <v>0</v>
      </c>
      <c r="M318">
        <f t="shared" si="19"/>
        <v>0</v>
      </c>
    </row>
    <row r="319" spans="1:13" x14ac:dyDescent="0.25">
      <c r="A319" s="36">
        <f>'Incident Details WB'!C320</f>
        <v>41743</v>
      </c>
      <c r="B319" s="32">
        <f>'Incident Details WB'!X320</f>
        <v>1</v>
      </c>
      <c r="C319" s="25">
        <f>'Incident Details WB'!L320</f>
        <v>0.30763888888888891</v>
      </c>
      <c r="D319" s="25">
        <f>'Incident Details WB'!M320</f>
        <v>0.32847222222222222</v>
      </c>
      <c r="E319" s="55">
        <f>'Incident Details WB'!N320</f>
        <v>30</v>
      </c>
      <c r="F319" s="31">
        <f>'Incident Details WB'!O320</f>
        <v>34.200000000000003</v>
      </c>
      <c r="G319">
        <f t="shared" si="16"/>
        <v>30</v>
      </c>
      <c r="H319" t="str">
        <f t="shared" si="17"/>
        <v>15-45</v>
      </c>
      <c r="I319">
        <f>IF(F319&lt;=parameters!$B$6,IF(F319&gt;=parameters!$B$5,1,0),0)</f>
        <v>1</v>
      </c>
      <c r="J319">
        <f>IF(C319&lt;parameters!$B$2,IF(D319&gt;parameters!$B$1,1,0),0)</f>
        <v>1</v>
      </c>
      <c r="K319">
        <f>IF(C319&lt;parameters!$B$4,IF(D319&gt;parameters!$B$3,1,0),0)</f>
        <v>0</v>
      </c>
      <c r="L319">
        <f t="shared" si="18"/>
        <v>1</v>
      </c>
      <c r="M319">
        <f t="shared" si="19"/>
        <v>0</v>
      </c>
    </row>
    <row r="320" spans="1:13" x14ac:dyDescent="0.25">
      <c r="A320" s="36">
        <f>'Incident Details WB'!C321</f>
        <v>41743</v>
      </c>
      <c r="B320" s="32">
        <f>'Incident Details WB'!X321</f>
        <v>1</v>
      </c>
      <c r="C320" s="25">
        <f>'Incident Details WB'!L321</f>
        <v>0.48055555555555557</v>
      </c>
      <c r="D320" s="25">
        <f>'Incident Details WB'!M321</f>
        <v>0.51597222222222228</v>
      </c>
      <c r="E320" s="55">
        <f>'Incident Details WB'!N321</f>
        <v>51</v>
      </c>
      <c r="F320" s="31">
        <f>'Incident Details WB'!O321</f>
        <v>23.4</v>
      </c>
      <c r="G320">
        <f t="shared" si="16"/>
        <v>51</v>
      </c>
      <c r="H320" t="str">
        <f t="shared" si="17"/>
        <v>45-75</v>
      </c>
      <c r="I320">
        <f>IF(F320&lt;=parameters!$B$6,IF(F320&gt;=parameters!$B$5,1,0),0)</f>
        <v>0</v>
      </c>
      <c r="J320">
        <f>IF(C320&lt;parameters!$B$2,IF(D320&gt;parameters!$B$1,1,0),0)</f>
        <v>0</v>
      </c>
      <c r="K320">
        <f>IF(C320&lt;parameters!$B$4,IF(D320&gt;parameters!$B$3,1,0),0)</f>
        <v>0</v>
      </c>
      <c r="L320">
        <f t="shared" si="18"/>
        <v>0</v>
      </c>
      <c r="M320">
        <f t="shared" si="19"/>
        <v>0</v>
      </c>
    </row>
    <row r="321" spans="1:13" x14ac:dyDescent="0.25">
      <c r="A321" s="36">
        <f>'Incident Details WB'!C322</f>
        <v>41743</v>
      </c>
      <c r="B321" s="32">
        <f>'Incident Details WB'!X322</f>
        <v>1</v>
      </c>
      <c r="C321" s="25">
        <f>'Incident Details WB'!L322</f>
        <v>0.72083333333333333</v>
      </c>
      <c r="D321" s="25">
        <f>'Incident Details WB'!M322</f>
        <v>0.78402777777777777</v>
      </c>
      <c r="E321" s="55">
        <f>'Incident Details WB'!N322</f>
        <v>91</v>
      </c>
      <c r="F321" s="31">
        <f>'Incident Details WB'!O322</f>
        <v>34.6</v>
      </c>
      <c r="G321">
        <f t="shared" si="16"/>
        <v>91</v>
      </c>
      <c r="H321" t="str">
        <f t="shared" si="17"/>
        <v>75+</v>
      </c>
      <c r="I321">
        <f>IF(F321&lt;=parameters!$B$6,IF(F321&gt;=parameters!$B$5,1,0),0)</f>
        <v>1</v>
      </c>
      <c r="J321">
        <f>IF(C321&lt;parameters!$B$2,IF(D321&gt;parameters!$B$1,1,0),0)</f>
        <v>0</v>
      </c>
      <c r="K321">
        <f>IF(C321&lt;parameters!$B$4,IF(D321&gt;parameters!$B$3,1,0),0)</f>
        <v>1</v>
      </c>
      <c r="L321">
        <f t="shared" si="18"/>
        <v>0</v>
      </c>
      <c r="M321">
        <f t="shared" si="19"/>
        <v>1</v>
      </c>
    </row>
    <row r="322" spans="1:13" x14ac:dyDescent="0.25">
      <c r="A322" s="36">
        <f>'Incident Details WB'!C323</f>
        <v>41743</v>
      </c>
      <c r="B322" s="32">
        <f>'Incident Details WB'!X323</f>
        <v>2</v>
      </c>
      <c r="C322" s="25">
        <f>'Incident Details WB'!L323</f>
        <v>0.7416666666666667</v>
      </c>
      <c r="D322" s="25">
        <f>'Incident Details WB'!M323</f>
        <v>1.2111111111111112</v>
      </c>
      <c r="E322" s="55">
        <f>'Incident Details WB'!N323</f>
        <v>676</v>
      </c>
      <c r="F322" s="31">
        <f>'Incident Details WB'!O323</f>
        <v>36.200000000000003</v>
      </c>
      <c r="G322">
        <f t="shared" si="16"/>
        <v>1352</v>
      </c>
      <c r="H322" t="str">
        <f t="shared" si="17"/>
        <v>75+</v>
      </c>
      <c r="I322">
        <f>IF(F322&lt;=parameters!$B$6,IF(F322&gt;=parameters!$B$5,1,0),0)</f>
        <v>0</v>
      </c>
      <c r="J322">
        <f>IF(C322&lt;parameters!$B$2,IF(D322&gt;parameters!$B$1,1,0),0)</f>
        <v>0</v>
      </c>
      <c r="K322">
        <f>IF(C322&lt;parameters!$B$4,IF(D322&gt;parameters!$B$3,1,0),0)</f>
        <v>1</v>
      </c>
      <c r="L322">
        <f t="shared" si="18"/>
        <v>0</v>
      </c>
      <c r="M322">
        <f t="shared" si="19"/>
        <v>0</v>
      </c>
    </row>
    <row r="323" spans="1:13" x14ac:dyDescent="0.25">
      <c r="A323" s="36">
        <f>'Incident Details WB'!C324</f>
        <v>41744</v>
      </c>
      <c r="B323" s="32">
        <f>'Incident Details WB'!X324</f>
        <v>1</v>
      </c>
      <c r="C323" s="25">
        <f>'Incident Details WB'!L324</f>
        <v>0.75416666666666676</v>
      </c>
      <c r="D323" s="25">
        <f>'Incident Details WB'!M324</f>
        <v>0.76458333333333339</v>
      </c>
      <c r="E323" s="55">
        <f>'Incident Details WB'!N324</f>
        <v>15</v>
      </c>
      <c r="F323" s="31">
        <f>'Incident Details WB'!O324</f>
        <v>23.2</v>
      </c>
      <c r="G323">
        <f t="shared" ref="G323:G386" si="20">B323*E323</f>
        <v>15</v>
      </c>
      <c r="H323" t="str">
        <f t="shared" ref="H323:H386" si="21">IF(E323&lt;15,"0-15",IF(E323&lt;45,"15-45",IF(E323&lt;75,"45-75","75+")))</f>
        <v>15-45</v>
      </c>
      <c r="I323">
        <f>IF(F323&lt;=parameters!$B$6,IF(F323&gt;=parameters!$B$5,1,0),0)</f>
        <v>0</v>
      </c>
      <c r="J323">
        <f>IF(C323&lt;parameters!$B$2,IF(D323&gt;parameters!$B$1,1,0),0)</f>
        <v>0</v>
      </c>
      <c r="K323">
        <f>IF(C323&lt;parameters!$B$4,IF(D323&gt;parameters!$B$3,1,0),0)</f>
        <v>1</v>
      </c>
      <c r="L323">
        <f t="shared" ref="L323:L386" si="22">IF(I323=1,IF(J323=1,1,0),0)</f>
        <v>0</v>
      </c>
      <c r="M323">
        <f t="shared" ref="M323:M386" si="23">IF(I323=1,IF(K323=1,1,0),0)</f>
        <v>0</v>
      </c>
    </row>
    <row r="324" spans="1:13" x14ac:dyDescent="0.25">
      <c r="A324" s="36">
        <f>'Incident Details WB'!C325</f>
        <v>41744</v>
      </c>
      <c r="B324" s="32">
        <f>'Incident Details WB'!X325</f>
        <v>1</v>
      </c>
      <c r="C324" s="25">
        <f>'Incident Details WB'!L325</f>
        <v>0.83888888888888891</v>
      </c>
      <c r="D324" s="25">
        <f>'Incident Details WB'!M325</f>
        <v>0.85416666666666663</v>
      </c>
      <c r="E324" s="55">
        <f>'Incident Details WB'!N325</f>
        <v>22</v>
      </c>
      <c r="F324" s="31">
        <f>'Incident Details WB'!O325</f>
        <v>34.799999999999997</v>
      </c>
      <c r="G324">
        <f t="shared" si="20"/>
        <v>22</v>
      </c>
      <c r="H324" t="str">
        <f t="shared" si="21"/>
        <v>15-45</v>
      </c>
      <c r="I324">
        <f>IF(F324&lt;=parameters!$B$6,IF(F324&gt;=parameters!$B$5,1,0),0)</f>
        <v>1</v>
      </c>
      <c r="J324">
        <f>IF(C324&lt;parameters!$B$2,IF(D324&gt;parameters!$B$1,1,0),0)</f>
        <v>0</v>
      </c>
      <c r="K324">
        <f>IF(C324&lt;parameters!$B$4,IF(D324&gt;parameters!$B$3,1,0),0)</f>
        <v>0</v>
      </c>
      <c r="L324">
        <f t="shared" si="22"/>
        <v>0</v>
      </c>
      <c r="M324">
        <f t="shared" si="23"/>
        <v>0</v>
      </c>
    </row>
    <row r="325" spans="1:13" x14ac:dyDescent="0.25">
      <c r="A325" s="36">
        <f>'Incident Details WB'!C326</f>
        <v>41745</v>
      </c>
      <c r="B325" s="32">
        <f>'Incident Details WB'!X326</f>
        <v>1</v>
      </c>
      <c r="C325" s="25">
        <f>'Incident Details WB'!L326</f>
        <v>0.27916666666666667</v>
      </c>
      <c r="D325" s="25">
        <f>'Incident Details WB'!M326</f>
        <v>0.36180555555555555</v>
      </c>
      <c r="E325" s="55">
        <f>'Incident Details WB'!N326</f>
        <v>119</v>
      </c>
      <c r="F325" s="31">
        <f>'Incident Details WB'!O326</f>
        <v>25.3</v>
      </c>
      <c r="G325">
        <f t="shared" si="20"/>
        <v>119</v>
      </c>
      <c r="H325" t="str">
        <f t="shared" si="21"/>
        <v>75+</v>
      </c>
      <c r="I325">
        <f>IF(F325&lt;=parameters!$B$6,IF(F325&gt;=parameters!$B$5,1,0),0)</f>
        <v>1</v>
      </c>
      <c r="J325">
        <f>IF(C325&lt;parameters!$B$2,IF(D325&gt;parameters!$B$1,1,0),0)</f>
        <v>1</v>
      </c>
      <c r="K325">
        <f>IF(C325&lt;parameters!$B$4,IF(D325&gt;parameters!$B$3,1,0),0)</f>
        <v>0</v>
      </c>
      <c r="L325">
        <f t="shared" si="22"/>
        <v>1</v>
      </c>
      <c r="M325">
        <f t="shared" si="23"/>
        <v>0</v>
      </c>
    </row>
    <row r="326" spans="1:13" x14ac:dyDescent="0.25">
      <c r="A326" s="36">
        <f>'Incident Details WB'!C327</f>
        <v>41745</v>
      </c>
      <c r="B326" s="32">
        <f>'Incident Details WB'!X327</f>
        <v>3</v>
      </c>
      <c r="C326" s="25">
        <f>'Incident Details WB'!L327</f>
        <v>0.34375</v>
      </c>
      <c r="D326" s="25">
        <f>'Incident Details WB'!M327</f>
        <v>0.35625000000000001</v>
      </c>
      <c r="E326" s="55">
        <f>'Incident Details WB'!N327</f>
        <v>18</v>
      </c>
      <c r="F326" s="31">
        <f>'Incident Details WB'!O327</f>
        <v>36.9</v>
      </c>
      <c r="G326">
        <f t="shared" si="20"/>
        <v>54</v>
      </c>
      <c r="H326" t="str">
        <f t="shared" si="21"/>
        <v>15-45</v>
      </c>
      <c r="I326">
        <f>IF(F326&lt;=parameters!$B$6,IF(F326&gt;=parameters!$B$5,1,0),0)</f>
        <v>0</v>
      </c>
      <c r="J326">
        <f>IF(C326&lt;parameters!$B$2,IF(D326&gt;parameters!$B$1,1,0),0)</f>
        <v>1</v>
      </c>
      <c r="K326">
        <f>IF(C326&lt;parameters!$B$4,IF(D326&gt;parameters!$B$3,1,0),0)</f>
        <v>0</v>
      </c>
      <c r="L326">
        <f t="shared" si="22"/>
        <v>0</v>
      </c>
      <c r="M326">
        <f t="shared" si="23"/>
        <v>0</v>
      </c>
    </row>
    <row r="327" spans="1:13" x14ac:dyDescent="0.25">
      <c r="A327" s="36">
        <f>'Incident Details WB'!C328</f>
        <v>41745</v>
      </c>
      <c r="B327" s="32">
        <f>'Incident Details WB'!X328</f>
        <v>1</v>
      </c>
      <c r="C327" s="25">
        <f>'Incident Details WB'!L328</f>
        <v>0.4069444444444445</v>
      </c>
      <c r="D327" s="25">
        <f>'Incident Details WB'!M328</f>
        <v>0.46111111111111114</v>
      </c>
      <c r="E327" s="55">
        <f>'Incident Details WB'!N328</f>
        <v>78</v>
      </c>
      <c r="F327" s="31">
        <f>'Incident Details WB'!O328</f>
        <v>29.8</v>
      </c>
      <c r="G327">
        <f t="shared" si="20"/>
        <v>78</v>
      </c>
      <c r="H327" t="str">
        <f t="shared" si="21"/>
        <v>75+</v>
      </c>
      <c r="I327">
        <f>IF(F327&lt;=parameters!$B$6,IF(F327&gt;=parameters!$B$5,1,0),0)</f>
        <v>1</v>
      </c>
      <c r="J327">
        <f>IF(C327&lt;parameters!$B$2,IF(D327&gt;parameters!$B$1,1,0),0)</f>
        <v>1</v>
      </c>
      <c r="K327">
        <f>IF(C327&lt;parameters!$B$4,IF(D327&gt;parameters!$B$3,1,0),0)</f>
        <v>0</v>
      </c>
      <c r="L327">
        <f t="shared" si="22"/>
        <v>1</v>
      </c>
      <c r="M327">
        <f t="shared" si="23"/>
        <v>0</v>
      </c>
    </row>
    <row r="328" spans="1:13" x14ac:dyDescent="0.25">
      <c r="A328" s="36">
        <f>'Incident Details WB'!C329</f>
        <v>41745</v>
      </c>
      <c r="B328" s="32">
        <f>'Incident Details WB'!X329</f>
        <v>2</v>
      </c>
      <c r="C328" s="25">
        <f>'Incident Details WB'!L329</f>
        <v>0.91041666666666676</v>
      </c>
      <c r="D328" s="25">
        <f>'Incident Details WB'!M329</f>
        <v>0.9652777777777779</v>
      </c>
      <c r="E328" s="55">
        <f>'Incident Details WB'!N329</f>
        <v>79</v>
      </c>
      <c r="F328" s="31">
        <f>'Incident Details WB'!O329</f>
        <v>14.2</v>
      </c>
      <c r="G328">
        <f t="shared" si="20"/>
        <v>158</v>
      </c>
      <c r="H328" t="str">
        <f t="shared" si="21"/>
        <v>75+</v>
      </c>
      <c r="I328">
        <f>IF(F328&lt;=parameters!$B$6,IF(F328&gt;=parameters!$B$5,1,0),0)</f>
        <v>0</v>
      </c>
      <c r="J328">
        <f>IF(C328&lt;parameters!$B$2,IF(D328&gt;parameters!$B$1,1,0),0)</f>
        <v>0</v>
      </c>
      <c r="K328">
        <f>IF(C328&lt;parameters!$B$4,IF(D328&gt;parameters!$B$3,1,0),0)</f>
        <v>0</v>
      </c>
      <c r="L328">
        <f t="shared" si="22"/>
        <v>0</v>
      </c>
      <c r="M328">
        <f t="shared" si="23"/>
        <v>0</v>
      </c>
    </row>
    <row r="329" spans="1:13" x14ac:dyDescent="0.25">
      <c r="A329" s="36">
        <f>'Incident Details WB'!C330</f>
        <v>41746</v>
      </c>
      <c r="B329" s="32">
        <f>'Incident Details WB'!X330</f>
        <v>1</v>
      </c>
      <c r="C329" s="25">
        <f>'Incident Details WB'!L330</f>
        <v>0.25208333333333333</v>
      </c>
      <c r="D329" s="25">
        <f>'Incident Details WB'!M330</f>
        <v>0.2951388888888889</v>
      </c>
      <c r="E329" s="55">
        <f>'Incident Details WB'!N330</f>
        <v>62</v>
      </c>
      <c r="F329" s="31">
        <f>'Incident Details WB'!O330</f>
        <v>43.9</v>
      </c>
      <c r="G329">
        <f t="shared" si="20"/>
        <v>62</v>
      </c>
      <c r="H329" t="str">
        <f t="shared" si="21"/>
        <v>45-75</v>
      </c>
      <c r="I329">
        <f>IF(F329&lt;=parameters!$B$6,IF(F329&gt;=parameters!$B$5,1,0),0)</f>
        <v>0</v>
      </c>
      <c r="J329">
        <f>IF(C329&lt;parameters!$B$2,IF(D329&gt;parameters!$B$1,1,0),0)</f>
        <v>1</v>
      </c>
      <c r="K329">
        <f>IF(C329&lt;parameters!$B$4,IF(D329&gt;parameters!$B$3,1,0),0)</f>
        <v>0</v>
      </c>
      <c r="L329">
        <f t="shared" si="22"/>
        <v>0</v>
      </c>
      <c r="M329">
        <f t="shared" si="23"/>
        <v>0</v>
      </c>
    </row>
    <row r="330" spans="1:13" x14ac:dyDescent="0.25">
      <c r="A330" s="36">
        <f>'Incident Details WB'!C331</f>
        <v>41746</v>
      </c>
      <c r="B330" s="32">
        <f>'Incident Details WB'!X331</f>
        <v>1</v>
      </c>
      <c r="C330" s="25">
        <f>'Incident Details WB'!L331</f>
        <v>0.62361111111111112</v>
      </c>
      <c r="D330" s="25">
        <f>'Incident Details WB'!M331</f>
        <v>0.67222222222222228</v>
      </c>
      <c r="E330" s="55">
        <f>'Incident Details WB'!N331</f>
        <v>70</v>
      </c>
      <c r="F330" s="31">
        <f>'Incident Details WB'!O331</f>
        <v>49.8</v>
      </c>
      <c r="G330">
        <f t="shared" si="20"/>
        <v>70</v>
      </c>
      <c r="H330" t="str">
        <f t="shared" si="21"/>
        <v>45-75</v>
      </c>
      <c r="I330">
        <f>IF(F330&lt;=parameters!$B$6,IF(F330&gt;=parameters!$B$5,1,0),0)</f>
        <v>0</v>
      </c>
      <c r="J330">
        <f>IF(C330&lt;parameters!$B$2,IF(D330&gt;parameters!$B$1,1,0),0)</f>
        <v>0</v>
      </c>
      <c r="K330">
        <f>IF(C330&lt;parameters!$B$4,IF(D330&gt;parameters!$B$3,1,0),0)</f>
        <v>1</v>
      </c>
      <c r="L330">
        <f t="shared" si="22"/>
        <v>0</v>
      </c>
      <c r="M330">
        <f t="shared" si="23"/>
        <v>0</v>
      </c>
    </row>
    <row r="331" spans="1:13" x14ac:dyDescent="0.25">
      <c r="A331" s="36">
        <f>'Incident Details WB'!C332</f>
        <v>41746</v>
      </c>
      <c r="B331" s="32">
        <f>'Incident Details WB'!X332</f>
        <v>1</v>
      </c>
      <c r="C331" s="25">
        <f>'Incident Details WB'!L332</f>
        <v>0.6430555555555556</v>
      </c>
      <c r="D331" s="25">
        <f>'Incident Details WB'!M332</f>
        <v>0.66805555555555562</v>
      </c>
      <c r="E331" s="55">
        <f>'Incident Details WB'!N332</f>
        <v>36</v>
      </c>
      <c r="F331" s="31">
        <f>'Incident Details WB'!O332</f>
        <v>31.1</v>
      </c>
      <c r="G331">
        <f t="shared" si="20"/>
        <v>36</v>
      </c>
      <c r="H331" t="str">
        <f t="shared" si="21"/>
        <v>15-45</v>
      </c>
      <c r="I331">
        <f>IF(F331&lt;=parameters!$B$6,IF(F331&gt;=parameters!$B$5,1,0),0)</f>
        <v>1</v>
      </c>
      <c r="J331">
        <f>IF(C331&lt;parameters!$B$2,IF(D331&gt;parameters!$B$1,1,0),0)</f>
        <v>0</v>
      </c>
      <c r="K331">
        <f>IF(C331&lt;parameters!$B$4,IF(D331&gt;parameters!$B$3,1,0),0)</f>
        <v>1</v>
      </c>
      <c r="L331">
        <f t="shared" si="22"/>
        <v>0</v>
      </c>
      <c r="M331">
        <f t="shared" si="23"/>
        <v>1</v>
      </c>
    </row>
    <row r="332" spans="1:13" x14ac:dyDescent="0.25">
      <c r="A332" s="36">
        <f>'Incident Details WB'!C333</f>
        <v>41746</v>
      </c>
      <c r="B332" s="32">
        <f>'Incident Details WB'!X333</f>
        <v>1</v>
      </c>
      <c r="C332" s="25">
        <f>'Incident Details WB'!L333</f>
        <v>0.9159722222222223</v>
      </c>
      <c r="D332" s="25">
        <f>'Incident Details WB'!M333</f>
        <v>0.92777777777777781</v>
      </c>
      <c r="E332" s="55">
        <f>'Incident Details WB'!N333</f>
        <v>17</v>
      </c>
      <c r="F332" s="31">
        <f>'Incident Details WB'!O333</f>
        <v>41.9</v>
      </c>
      <c r="G332">
        <f t="shared" si="20"/>
        <v>17</v>
      </c>
      <c r="H332" t="str">
        <f t="shared" si="21"/>
        <v>15-45</v>
      </c>
      <c r="I332">
        <f>IF(F332&lt;=parameters!$B$6,IF(F332&gt;=parameters!$B$5,1,0),0)</f>
        <v>0</v>
      </c>
      <c r="J332">
        <f>IF(C332&lt;parameters!$B$2,IF(D332&gt;parameters!$B$1,1,0),0)</f>
        <v>0</v>
      </c>
      <c r="K332">
        <f>IF(C332&lt;parameters!$B$4,IF(D332&gt;parameters!$B$3,1,0),0)</f>
        <v>0</v>
      </c>
      <c r="L332">
        <f t="shared" si="22"/>
        <v>0</v>
      </c>
      <c r="M332">
        <f t="shared" si="23"/>
        <v>0</v>
      </c>
    </row>
    <row r="333" spans="1:13" x14ac:dyDescent="0.25">
      <c r="A333" s="36">
        <f>'Incident Details WB'!C334</f>
        <v>41747</v>
      </c>
      <c r="B333" s="32">
        <f>'Incident Details WB'!X334</f>
        <v>0</v>
      </c>
      <c r="C333" s="25"/>
      <c r="D333" s="25"/>
      <c r="E333" s="55"/>
      <c r="F333" s="31"/>
      <c r="G333">
        <f t="shared" si="20"/>
        <v>0</v>
      </c>
      <c r="H333" t="str">
        <f t="shared" si="21"/>
        <v>0-15</v>
      </c>
      <c r="I333">
        <f>IF(F333&lt;=parameters!$B$6,IF(F333&gt;=parameters!$B$5,1,0),0)</f>
        <v>0</v>
      </c>
      <c r="J333">
        <f>IF(C333&lt;parameters!$B$2,IF(D333&gt;parameters!$B$1,1,0),0)</f>
        <v>0</v>
      </c>
      <c r="K333">
        <f>IF(C333&lt;parameters!$B$4,IF(D333&gt;parameters!$B$3,1,0),0)</f>
        <v>0</v>
      </c>
      <c r="L333">
        <f t="shared" si="22"/>
        <v>0</v>
      </c>
      <c r="M333">
        <f t="shared" si="23"/>
        <v>0</v>
      </c>
    </row>
    <row r="334" spans="1:13" x14ac:dyDescent="0.25">
      <c r="A334" s="36">
        <f>'Incident Details WB'!C335</f>
        <v>41747</v>
      </c>
      <c r="B334" s="32">
        <f>'Incident Details WB'!X335</f>
        <v>2</v>
      </c>
      <c r="C334" s="25">
        <f>'Incident Details WB'!L335</f>
        <v>0.21666666666666667</v>
      </c>
      <c r="D334" s="25">
        <f>'Incident Details WB'!M335</f>
        <v>0.26041666666666669</v>
      </c>
      <c r="E334" s="55">
        <f>'Incident Details WB'!N335</f>
        <v>63</v>
      </c>
      <c r="F334" s="31">
        <f>'Incident Details WB'!O335</f>
        <v>40.9</v>
      </c>
      <c r="G334">
        <f t="shared" si="20"/>
        <v>126</v>
      </c>
      <c r="H334" t="str">
        <f t="shared" si="21"/>
        <v>45-75</v>
      </c>
      <c r="I334">
        <f>IF(F334&lt;=parameters!$B$6,IF(F334&gt;=parameters!$B$5,1,0),0)</f>
        <v>0</v>
      </c>
      <c r="J334">
        <f>IF(C334&lt;parameters!$B$2,IF(D334&gt;parameters!$B$1,1,0),0)</f>
        <v>1</v>
      </c>
      <c r="K334">
        <f>IF(C334&lt;parameters!$B$4,IF(D334&gt;parameters!$B$3,1,0),0)</f>
        <v>0</v>
      </c>
      <c r="L334">
        <f t="shared" si="22"/>
        <v>0</v>
      </c>
      <c r="M334">
        <f t="shared" si="23"/>
        <v>0</v>
      </c>
    </row>
    <row r="335" spans="1:13" x14ac:dyDescent="0.25">
      <c r="A335" s="36">
        <f>'Incident Details WB'!C336</f>
        <v>41747</v>
      </c>
      <c r="B335" s="32">
        <f>'Incident Details WB'!X336</f>
        <v>1</v>
      </c>
      <c r="C335" s="25">
        <f>'Incident Details WB'!L336</f>
        <v>0.49305555555555558</v>
      </c>
      <c r="D335" s="25">
        <f>'Incident Details WB'!M336</f>
        <v>0.50416666666666665</v>
      </c>
      <c r="E335" s="55">
        <f>'Incident Details WB'!N336</f>
        <v>16</v>
      </c>
      <c r="F335" s="31">
        <f>'Incident Details WB'!O336</f>
        <v>38.4</v>
      </c>
      <c r="G335">
        <f t="shared" si="20"/>
        <v>16</v>
      </c>
      <c r="H335" t="str">
        <f t="shared" si="21"/>
        <v>15-45</v>
      </c>
      <c r="I335">
        <f>IF(F335&lt;=parameters!$B$6,IF(F335&gt;=parameters!$B$5,1,0),0)</f>
        <v>0</v>
      </c>
      <c r="J335">
        <f>IF(C335&lt;parameters!$B$2,IF(D335&gt;parameters!$B$1,1,0),0)</f>
        <v>0</v>
      </c>
      <c r="K335">
        <f>IF(C335&lt;parameters!$B$4,IF(D335&gt;parameters!$B$3,1,0),0)</f>
        <v>0</v>
      </c>
      <c r="L335">
        <f t="shared" si="22"/>
        <v>0</v>
      </c>
      <c r="M335">
        <f t="shared" si="23"/>
        <v>0</v>
      </c>
    </row>
    <row r="336" spans="1:13" x14ac:dyDescent="0.25">
      <c r="A336" s="36">
        <f>'Incident Details WB'!C337</f>
        <v>41747</v>
      </c>
      <c r="B336" s="32">
        <f>'Incident Details WB'!X337</f>
        <v>3</v>
      </c>
      <c r="C336" s="25">
        <f>'Incident Details WB'!L337</f>
        <v>0.70416666666666661</v>
      </c>
      <c r="D336" s="25">
        <f>'Incident Details WB'!M337</f>
        <v>0.72013888888888888</v>
      </c>
      <c r="E336" s="55">
        <f>'Incident Details WB'!N337</f>
        <v>23</v>
      </c>
      <c r="F336" s="31">
        <f>'Incident Details WB'!O337</f>
        <v>29.3</v>
      </c>
      <c r="G336">
        <f t="shared" si="20"/>
        <v>69</v>
      </c>
      <c r="H336" t="str">
        <f t="shared" si="21"/>
        <v>15-45</v>
      </c>
      <c r="I336">
        <f>IF(F336&lt;=parameters!$B$6,IF(F336&gt;=parameters!$B$5,1,0),0)</f>
        <v>1</v>
      </c>
      <c r="J336">
        <f>IF(C336&lt;parameters!$B$2,IF(D336&gt;parameters!$B$1,1,0),0)</f>
        <v>0</v>
      </c>
      <c r="K336">
        <f>IF(C336&lt;parameters!$B$4,IF(D336&gt;parameters!$B$3,1,0),0)</f>
        <v>1</v>
      </c>
      <c r="L336">
        <f t="shared" si="22"/>
        <v>0</v>
      </c>
      <c r="M336">
        <f t="shared" si="23"/>
        <v>1</v>
      </c>
    </row>
    <row r="337" spans="1:13" x14ac:dyDescent="0.25">
      <c r="A337" s="36">
        <f>'Incident Details WB'!C338</f>
        <v>41747</v>
      </c>
      <c r="B337" s="32">
        <f>'Incident Details WB'!X338</f>
        <v>2</v>
      </c>
      <c r="C337" s="25">
        <f>'Incident Details WB'!L338</f>
        <v>0.73055555555555562</v>
      </c>
      <c r="D337" s="25">
        <f>'Incident Details WB'!M338</f>
        <v>0.79166666666666674</v>
      </c>
      <c r="E337" s="55">
        <f>'Incident Details WB'!N338</f>
        <v>88</v>
      </c>
      <c r="F337" s="31">
        <f>'Incident Details WB'!O338</f>
        <v>35.200000000000003</v>
      </c>
      <c r="G337">
        <f t="shared" si="20"/>
        <v>176</v>
      </c>
      <c r="H337" t="str">
        <f t="shared" si="21"/>
        <v>75+</v>
      </c>
      <c r="I337">
        <f>IF(F337&lt;=parameters!$B$6,IF(F337&gt;=parameters!$B$5,1,0),0)</f>
        <v>1</v>
      </c>
      <c r="J337">
        <f>IF(C337&lt;parameters!$B$2,IF(D337&gt;parameters!$B$1,1,0),0)</f>
        <v>0</v>
      </c>
      <c r="K337">
        <f>IF(C337&lt;parameters!$B$4,IF(D337&gt;parameters!$B$3,1,0),0)</f>
        <v>1</v>
      </c>
      <c r="L337">
        <f t="shared" si="22"/>
        <v>0</v>
      </c>
      <c r="M337">
        <f t="shared" si="23"/>
        <v>1</v>
      </c>
    </row>
    <row r="338" spans="1:13" x14ac:dyDescent="0.25">
      <c r="A338" s="36">
        <f>'Incident Details WB'!C339</f>
        <v>41747</v>
      </c>
      <c r="B338" s="32">
        <f>'Incident Details WB'!X339</f>
        <v>2</v>
      </c>
      <c r="C338" s="25">
        <f>'Incident Details WB'!L339</f>
        <v>0.76666666666666661</v>
      </c>
      <c r="D338" s="25">
        <f>'Incident Details WB'!M339</f>
        <v>0.90694444444444433</v>
      </c>
      <c r="E338" s="55">
        <f>'Incident Details WB'!N339</f>
        <v>202</v>
      </c>
      <c r="F338" s="31">
        <f>'Incident Details WB'!O339</f>
        <v>38.4</v>
      </c>
      <c r="G338">
        <f t="shared" si="20"/>
        <v>404</v>
      </c>
      <c r="H338" t="str">
        <f t="shared" si="21"/>
        <v>75+</v>
      </c>
      <c r="I338">
        <f>IF(F338&lt;=parameters!$B$6,IF(F338&gt;=parameters!$B$5,1,0),0)</f>
        <v>0</v>
      </c>
      <c r="J338">
        <f>IF(C338&lt;parameters!$B$2,IF(D338&gt;parameters!$B$1,1,0),0)</f>
        <v>0</v>
      </c>
      <c r="K338">
        <f>IF(C338&lt;parameters!$B$4,IF(D338&gt;parameters!$B$3,1,0),0)</f>
        <v>1</v>
      </c>
      <c r="L338">
        <f t="shared" si="22"/>
        <v>0</v>
      </c>
      <c r="M338">
        <f t="shared" si="23"/>
        <v>0</v>
      </c>
    </row>
    <row r="339" spans="1:13" x14ac:dyDescent="0.25">
      <c r="A339" s="36">
        <f>'Incident Details WB'!C340</f>
        <v>41748</v>
      </c>
      <c r="B339" s="32">
        <f>'Incident Details WB'!X340</f>
        <v>1</v>
      </c>
      <c r="C339" s="25">
        <f>'Incident Details WB'!L340</f>
        <v>0.49791666666666662</v>
      </c>
      <c r="D339" s="25">
        <f>'Incident Details WB'!M340</f>
        <v>0.57222222222222219</v>
      </c>
      <c r="E339" s="55">
        <f>'Incident Details WB'!N340</f>
        <v>107</v>
      </c>
      <c r="F339" s="31">
        <f>'Incident Details WB'!O340</f>
        <v>40.9</v>
      </c>
      <c r="G339">
        <f t="shared" si="20"/>
        <v>107</v>
      </c>
      <c r="H339" t="str">
        <f t="shared" si="21"/>
        <v>75+</v>
      </c>
      <c r="I339">
        <f>IF(F339&lt;=parameters!$B$6,IF(F339&gt;=parameters!$B$5,1,0),0)</f>
        <v>0</v>
      </c>
      <c r="J339">
        <f>IF(C339&lt;parameters!$B$2,IF(D339&gt;parameters!$B$1,1,0),0)</f>
        <v>0</v>
      </c>
      <c r="K339">
        <f>IF(C339&lt;parameters!$B$4,IF(D339&gt;parameters!$B$3,1,0),0)</f>
        <v>0</v>
      </c>
      <c r="L339">
        <f t="shared" si="22"/>
        <v>0</v>
      </c>
      <c r="M339">
        <f t="shared" si="23"/>
        <v>0</v>
      </c>
    </row>
    <row r="340" spans="1:13" x14ac:dyDescent="0.25">
      <c r="A340" s="36">
        <f>'Incident Details WB'!C341</f>
        <v>41748</v>
      </c>
      <c r="B340" s="32">
        <f>'Incident Details WB'!X341</f>
        <v>1</v>
      </c>
      <c r="C340" s="25">
        <f>'Incident Details WB'!L341</f>
        <v>0.53263888888888888</v>
      </c>
      <c r="D340" s="25">
        <f>'Incident Details WB'!M341</f>
        <v>0.55277777777777781</v>
      </c>
      <c r="E340" s="55">
        <f>'Incident Details WB'!N341</f>
        <v>29</v>
      </c>
      <c r="F340" s="31">
        <f>'Incident Details WB'!O341</f>
        <v>6.6</v>
      </c>
      <c r="G340">
        <f t="shared" si="20"/>
        <v>29</v>
      </c>
      <c r="H340" t="str">
        <f t="shared" si="21"/>
        <v>15-45</v>
      </c>
      <c r="I340">
        <f>IF(F340&lt;=parameters!$B$6,IF(F340&gt;=parameters!$B$5,1,0),0)</f>
        <v>0</v>
      </c>
      <c r="J340">
        <f>IF(C340&lt;parameters!$B$2,IF(D340&gt;parameters!$B$1,1,0),0)</f>
        <v>0</v>
      </c>
      <c r="K340">
        <f>IF(C340&lt;parameters!$B$4,IF(D340&gt;parameters!$B$3,1,0),0)</f>
        <v>0</v>
      </c>
      <c r="L340">
        <f t="shared" si="22"/>
        <v>0</v>
      </c>
      <c r="M340">
        <f t="shared" si="23"/>
        <v>0</v>
      </c>
    </row>
    <row r="341" spans="1:13" x14ac:dyDescent="0.25">
      <c r="A341" s="36">
        <f>'Incident Details WB'!C342</f>
        <v>41748</v>
      </c>
      <c r="B341" s="32">
        <f>'Incident Details WB'!X342</f>
        <v>1</v>
      </c>
      <c r="C341" s="25">
        <f>'Incident Details WB'!L342</f>
        <v>0.63472222222222219</v>
      </c>
      <c r="D341" s="25">
        <f>'Incident Details WB'!M342</f>
        <v>0.64930555555555547</v>
      </c>
      <c r="E341" s="55">
        <f>'Incident Details WB'!N342</f>
        <v>21</v>
      </c>
      <c r="F341" s="31">
        <f>'Incident Details WB'!O342</f>
        <v>45.8</v>
      </c>
      <c r="G341">
        <f t="shared" si="20"/>
        <v>21</v>
      </c>
      <c r="H341" t="str">
        <f t="shared" si="21"/>
        <v>15-45</v>
      </c>
      <c r="I341">
        <f>IF(F341&lt;=parameters!$B$6,IF(F341&gt;=parameters!$B$5,1,0),0)</f>
        <v>0</v>
      </c>
      <c r="J341">
        <f>IF(C341&lt;parameters!$B$2,IF(D341&gt;parameters!$B$1,1,0),0)</f>
        <v>0</v>
      </c>
      <c r="K341">
        <f>IF(C341&lt;parameters!$B$4,IF(D341&gt;parameters!$B$3,1,0),0)</f>
        <v>1</v>
      </c>
      <c r="L341">
        <f t="shared" si="22"/>
        <v>0</v>
      </c>
      <c r="M341">
        <f t="shared" si="23"/>
        <v>0</v>
      </c>
    </row>
    <row r="342" spans="1:13" x14ac:dyDescent="0.25">
      <c r="A342" s="36">
        <f>'Incident Details WB'!C343</f>
        <v>41748</v>
      </c>
      <c r="B342" s="32">
        <f>'Incident Details WB'!X343</f>
        <v>1</v>
      </c>
      <c r="C342" s="25">
        <f>'Incident Details WB'!L343</f>
        <v>0.83888888888888891</v>
      </c>
      <c r="D342" s="25">
        <f>'Incident Details WB'!M343</f>
        <v>0.85833333333333339</v>
      </c>
      <c r="E342" s="55">
        <f>'Incident Details WB'!N343</f>
        <v>28</v>
      </c>
      <c r="F342" s="31">
        <f>'Incident Details WB'!O343</f>
        <v>11.1</v>
      </c>
      <c r="G342">
        <f t="shared" si="20"/>
        <v>28</v>
      </c>
      <c r="H342" t="str">
        <f t="shared" si="21"/>
        <v>15-45</v>
      </c>
      <c r="I342">
        <f>IF(F342&lt;=parameters!$B$6,IF(F342&gt;=parameters!$B$5,1,0),0)</f>
        <v>0</v>
      </c>
      <c r="J342">
        <f>IF(C342&lt;parameters!$B$2,IF(D342&gt;parameters!$B$1,1,0),0)</f>
        <v>0</v>
      </c>
      <c r="K342">
        <f>IF(C342&lt;parameters!$B$4,IF(D342&gt;parameters!$B$3,1,0),0)</f>
        <v>0</v>
      </c>
      <c r="L342">
        <f t="shared" si="22"/>
        <v>0</v>
      </c>
      <c r="M342">
        <f t="shared" si="23"/>
        <v>0</v>
      </c>
    </row>
    <row r="343" spans="1:13" x14ac:dyDescent="0.25">
      <c r="A343" s="36">
        <f>'Incident Details WB'!C344</f>
        <v>41749</v>
      </c>
      <c r="B343" s="32">
        <f>'Incident Details WB'!X344</f>
        <v>1</v>
      </c>
      <c r="C343" s="25">
        <f>'Incident Details WB'!L344</f>
        <v>0.69791666666666663</v>
      </c>
      <c r="D343" s="25">
        <f>'Incident Details WB'!M344</f>
        <v>0.71319444444444435</v>
      </c>
      <c r="E343" s="55">
        <f>'Incident Details WB'!N344</f>
        <v>22</v>
      </c>
      <c r="F343" s="31">
        <f>'Incident Details WB'!O344</f>
        <v>35.200000000000003</v>
      </c>
      <c r="G343">
        <f t="shared" si="20"/>
        <v>22</v>
      </c>
      <c r="H343" t="str">
        <f t="shared" si="21"/>
        <v>15-45</v>
      </c>
      <c r="I343">
        <f>IF(F343&lt;=parameters!$B$6,IF(F343&gt;=parameters!$B$5,1,0),0)</f>
        <v>1</v>
      </c>
      <c r="J343">
        <f>IF(C343&lt;parameters!$B$2,IF(D343&gt;parameters!$B$1,1,0),0)</f>
        <v>0</v>
      </c>
      <c r="K343">
        <f>IF(C343&lt;parameters!$B$4,IF(D343&gt;parameters!$B$3,1,0),0)</f>
        <v>1</v>
      </c>
      <c r="L343">
        <f t="shared" si="22"/>
        <v>0</v>
      </c>
      <c r="M343">
        <f t="shared" si="23"/>
        <v>1</v>
      </c>
    </row>
    <row r="344" spans="1:13" x14ac:dyDescent="0.25">
      <c r="A344" s="36">
        <f>'Incident Details WB'!C345</f>
        <v>41749</v>
      </c>
      <c r="B344" s="32">
        <f>'Incident Details WB'!X345</f>
        <v>2</v>
      </c>
      <c r="C344" s="25">
        <f>'Incident Details WB'!L345</f>
        <v>0.7006944444444444</v>
      </c>
      <c r="D344" s="25">
        <f>'Incident Details WB'!M345</f>
        <v>0.74930555555555556</v>
      </c>
      <c r="E344" s="55">
        <f>'Incident Details WB'!N345</f>
        <v>70</v>
      </c>
      <c r="F344" s="31">
        <f>'Incident Details WB'!O345</f>
        <v>43.5</v>
      </c>
      <c r="G344">
        <f t="shared" si="20"/>
        <v>140</v>
      </c>
      <c r="H344" t="str">
        <f t="shared" si="21"/>
        <v>45-75</v>
      </c>
      <c r="I344">
        <f>IF(F344&lt;=parameters!$B$6,IF(F344&gt;=parameters!$B$5,1,0),0)</f>
        <v>0</v>
      </c>
      <c r="J344">
        <f>IF(C344&lt;parameters!$B$2,IF(D344&gt;parameters!$B$1,1,0),0)</f>
        <v>0</v>
      </c>
      <c r="K344">
        <f>IF(C344&lt;parameters!$B$4,IF(D344&gt;parameters!$B$3,1,0),0)</f>
        <v>1</v>
      </c>
      <c r="L344">
        <f t="shared" si="22"/>
        <v>0</v>
      </c>
      <c r="M344">
        <f t="shared" si="23"/>
        <v>0</v>
      </c>
    </row>
    <row r="345" spans="1:13" x14ac:dyDescent="0.25">
      <c r="A345" s="36">
        <f>'Incident Details WB'!C346</f>
        <v>41749</v>
      </c>
      <c r="B345" s="32">
        <f>'Incident Details WB'!X346</f>
        <v>1</v>
      </c>
      <c r="C345" s="25">
        <f>'Incident Details WB'!L346</f>
        <v>0.71250000000000002</v>
      </c>
      <c r="D345" s="25">
        <f>'Incident Details WB'!M346</f>
        <v>0.73472222222222228</v>
      </c>
      <c r="E345" s="55">
        <f>'Incident Details WB'!N346</f>
        <v>32</v>
      </c>
      <c r="F345" s="31">
        <f>'Incident Details WB'!O346</f>
        <v>43.5</v>
      </c>
      <c r="G345">
        <f t="shared" si="20"/>
        <v>32</v>
      </c>
      <c r="H345" t="str">
        <f t="shared" si="21"/>
        <v>15-45</v>
      </c>
      <c r="I345">
        <f>IF(F345&lt;=parameters!$B$6,IF(F345&gt;=parameters!$B$5,1,0),0)</f>
        <v>0</v>
      </c>
      <c r="J345">
        <f>IF(C345&lt;parameters!$B$2,IF(D345&gt;parameters!$B$1,1,0),0)</f>
        <v>0</v>
      </c>
      <c r="K345">
        <f>IF(C345&lt;parameters!$B$4,IF(D345&gt;parameters!$B$3,1,0),0)</f>
        <v>1</v>
      </c>
      <c r="L345">
        <f t="shared" si="22"/>
        <v>0</v>
      </c>
      <c r="M345">
        <f t="shared" si="23"/>
        <v>0</v>
      </c>
    </row>
    <row r="346" spans="1:13" x14ac:dyDescent="0.25">
      <c r="A346" s="36">
        <f>'Incident Details WB'!C347</f>
        <v>41750</v>
      </c>
      <c r="B346" s="32">
        <f>'Incident Details WB'!X347</f>
        <v>1</v>
      </c>
      <c r="C346" s="25">
        <f>'Incident Details WB'!L347</f>
        <v>0.46319444444444446</v>
      </c>
      <c r="D346" s="25">
        <f>'Incident Details WB'!M347</f>
        <v>0.47430555555555559</v>
      </c>
      <c r="E346" s="55">
        <f>'Incident Details WB'!N347</f>
        <v>16</v>
      </c>
      <c r="F346" s="31">
        <f>'Incident Details WB'!O347</f>
        <v>36.700000000000003</v>
      </c>
      <c r="G346">
        <f t="shared" si="20"/>
        <v>16</v>
      </c>
      <c r="H346" t="str">
        <f t="shared" si="21"/>
        <v>15-45</v>
      </c>
      <c r="I346">
        <f>IF(F346&lt;=parameters!$B$6,IF(F346&gt;=parameters!$B$5,1,0),0)</f>
        <v>0</v>
      </c>
      <c r="J346">
        <f>IF(C346&lt;parameters!$B$2,IF(D346&gt;parameters!$B$1,1,0),0)</f>
        <v>0</v>
      </c>
      <c r="K346">
        <f>IF(C346&lt;parameters!$B$4,IF(D346&gt;parameters!$B$3,1,0),0)</f>
        <v>0</v>
      </c>
      <c r="L346">
        <f t="shared" si="22"/>
        <v>0</v>
      </c>
      <c r="M346">
        <f t="shared" si="23"/>
        <v>0</v>
      </c>
    </row>
    <row r="347" spans="1:13" x14ac:dyDescent="0.25">
      <c r="A347" s="36">
        <f>'Incident Details WB'!C348</f>
        <v>41750</v>
      </c>
      <c r="B347" s="32">
        <f>'Incident Details WB'!X348</f>
        <v>1</v>
      </c>
      <c r="C347" s="25">
        <f>'Incident Details WB'!L348</f>
        <v>0.4916666666666667</v>
      </c>
      <c r="D347" s="25">
        <f>'Incident Details WB'!M348</f>
        <v>0.5229166666666667</v>
      </c>
      <c r="E347" s="55">
        <f>'Incident Details WB'!N348</f>
        <v>45</v>
      </c>
      <c r="F347" s="31">
        <f>'Incident Details WB'!O348</f>
        <v>39.9</v>
      </c>
      <c r="G347">
        <f t="shared" si="20"/>
        <v>45</v>
      </c>
      <c r="H347" t="str">
        <f t="shared" si="21"/>
        <v>45-75</v>
      </c>
      <c r="I347">
        <f>IF(F347&lt;=parameters!$B$6,IF(F347&gt;=parameters!$B$5,1,0),0)</f>
        <v>0</v>
      </c>
      <c r="J347">
        <f>IF(C347&lt;parameters!$B$2,IF(D347&gt;parameters!$B$1,1,0),0)</f>
        <v>0</v>
      </c>
      <c r="K347">
        <f>IF(C347&lt;parameters!$B$4,IF(D347&gt;parameters!$B$3,1,0),0)</f>
        <v>0</v>
      </c>
      <c r="L347">
        <f t="shared" si="22"/>
        <v>0</v>
      </c>
      <c r="M347">
        <f t="shared" si="23"/>
        <v>0</v>
      </c>
    </row>
    <row r="348" spans="1:13" x14ac:dyDescent="0.25">
      <c r="A348" s="36">
        <f>'Incident Details WB'!C349</f>
        <v>41751</v>
      </c>
      <c r="B348" s="32">
        <f>'Incident Details WB'!X349</f>
        <v>1</v>
      </c>
      <c r="C348" s="25">
        <f>'Incident Details WB'!L349</f>
        <v>0.30208333333333331</v>
      </c>
      <c r="D348" s="25">
        <f>'Incident Details WB'!M349</f>
        <v>0.35</v>
      </c>
      <c r="E348" s="55">
        <f>'Incident Details WB'!N349</f>
        <v>69</v>
      </c>
      <c r="F348" s="31">
        <f>'Incident Details WB'!O349</f>
        <v>31.1</v>
      </c>
      <c r="G348">
        <f t="shared" si="20"/>
        <v>69</v>
      </c>
      <c r="H348" t="str">
        <f t="shared" si="21"/>
        <v>45-75</v>
      </c>
      <c r="I348">
        <f>IF(F348&lt;=parameters!$B$6,IF(F348&gt;=parameters!$B$5,1,0),0)</f>
        <v>1</v>
      </c>
      <c r="J348">
        <f>IF(C348&lt;parameters!$B$2,IF(D348&gt;parameters!$B$1,1,0),0)</f>
        <v>1</v>
      </c>
      <c r="K348">
        <f>IF(C348&lt;parameters!$B$4,IF(D348&gt;parameters!$B$3,1,0),0)</f>
        <v>0</v>
      </c>
      <c r="L348">
        <f t="shared" si="22"/>
        <v>1</v>
      </c>
      <c r="M348">
        <f t="shared" si="23"/>
        <v>0</v>
      </c>
    </row>
    <row r="349" spans="1:13" x14ac:dyDescent="0.25">
      <c r="A349" s="36">
        <f>'Incident Details WB'!C350</f>
        <v>41752</v>
      </c>
      <c r="B349" s="32">
        <f>'Incident Details WB'!X350</f>
        <v>0</v>
      </c>
      <c r="C349" s="25">
        <f>'Incident Details WB'!L350</f>
        <v>0.23750000000000002</v>
      </c>
      <c r="D349" s="25">
        <f>'Incident Details WB'!M350</f>
        <v>0.47083333333333333</v>
      </c>
      <c r="E349" s="55">
        <f>'Incident Details WB'!N350</f>
        <v>336</v>
      </c>
      <c r="F349" s="31">
        <f>'Incident Details WB'!O350</f>
        <v>36.700000000000003</v>
      </c>
      <c r="G349">
        <f t="shared" si="20"/>
        <v>0</v>
      </c>
      <c r="H349" t="str">
        <f t="shared" si="21"/>
        <v>75+</v>
      </c>
      <c r="I349">
        <f>IF(F349&lt;=parameters!$B$6,IF(F349&gt;=parameters!$B$5,1,0),0)</f>
        <v>0</v>
      </c>
      <c r="J349">
        <f>IF(C349&lt;parameters!$B$2,IF(D349&gt;parameters!$B$1,1,0),0)</f>
        <v>1</v>
      </c>
      <c r="K349">
        <f>IF(C349&lt;parameters!$B$4,IF(D349&gt;parameters!$B$3,1,0),0)</f>
        <v>0</v>
      </c>
      <c r="L349">
        <f t="shared" si="22"/>
        <v>0</v>
      </c>
      <c r="M349">
        <f t="shared" si="23"/>
        <v>0</v>
      </c>
    </row>
    <row r="350" spans="1:13" x14ac:dyDescent="0.25">
      <c r="A350" s="36">
        <f>'Incident Details WB'!C351</f>
        <v>41752</v>
      </c>
      <c r="B350" s="32">
        <f>'Incident Details WB'!X351</f>
        <v>1</v>
      </c>
      <c r="C350" s="25">
        <f>'Incident Details WB'!L351</f>
        <v>0.51388888888888895</v>
      </c>
      <c r="D350" s="25">
        <f>'Incident Details WB'!M351</f>
        <v>0.54444444444444451</v>
      </c>
      <c r="E350" s="55">
        <f>'Incident Details WB'!N351</f>
        <v>44</v>
      </c>
      <c r="F350" s="31">
        <f>'Incident Details WB'!O351</f>
        <v>26.9</v>
      </c>
      <c r="G350">
        <f t="shared" si="20"/>
        <v>44</v>
      </c>
      <c r="H350" t="str">
        <f t="shared" si="21"/>
        <v>15-45</v>
      </c>
      <c r="I350">
        <f>IF(F350&lt;=parameters!$B$6,IF(F350&gt;=parameters!$B$5,1,0),0)</f>
        <v>1</v>
      </c>
      <c r="J350">
        <f>IF(C350&lt;parameters!$B$2,IF(D350&gt;parameters!$B$1,1,0),0)</f>
        <v>0</v>
      </c>
      <c r="K350">
        <f>IF(C350&lt;parameters!$B$4,IF(D350&gt;parameters!$B$3,1,0),0)</f>
        <v>0</v>
      </c>
      <c r="L350">
        <f t="shared" si="22"/>
        <v>0</v>
      </c>
      <c r="M350">
        <f t="shared" si="23"/>
        <v>0</v>
      </c>
    </row>
    <row r="351" spans="1:13" x14ac:dyDescent="0.25">
      <c r="A351" s="36">
        <f>'Incident Details WB'!C352</f>
        <v>41752</v>
      </c>
      <c r="B351" s="32">
        <f>'Incident Details WB'!X352</f>
        <v>1</v>
      </c>
      <c r="C351" s="25">
        <f>'Incident Details WB'!L352</f>
        <v>0.33194444444444443</v>
      </c>
      <c r="D351" s="25">
        <f>'Incident Details WB'!M352</f>
        <v>0.35138888888888886</v>
      </c>
      <c r="E351" s="55">
        <f>'Incident Details WB'!N352</f>
        <v>28</v>
      </c>
      <c r="F351" s="31">
        <f>'Incident Details WB'!O352</f>
        <v>40.9</v>
      </c>
      <c r="G351">
        <f t="shared" si="20"/>
        <v>28</v>
      </c>
      <c r="H351" t="str">
        <f t="shared" si="21"/>
        <v>15-45</v>
      </c>
      <c r="I351">
        <f>IF(F351&lt;=parameters!$B$6,IF(F351&gt;=parameters!$B$5,1,0),0)</f>
        <v>0</v>
      </c>
      <c r="J351">
        <f>IF(C351&lt;parameters!$B$2,IF(D351&gt;parameters!$B$1,1,0),0)</f>
        <v>1</v>
      </c>
      <c r="K351">
        <f>IF(C351&lt;parameters!$B$4,IF(D351&gt;parameters!$B$3,1,0),0)</f>
        <v>0</v>
      </c>
      <c r="L351">
        <f t="shared" si="22"/>
        <v>0</v>
      </c>
      <c r="M351">
        <f t="shared" si="23"/>
        <v>0</v>
      </c>
    </row>
    <row r="352" spans="1:13" x14ac:dyDescent="0.25">
      <c r="A352" s="36">
        <f>'Incident Details WB'!C353</f>
        <v>41753</v>
      </c>
      <c r="B352" s="32">
        <f>'Incident Details WB'!X353</f>
        <v>5</v>
      </c>
      <c r="C352" s="25">
        <f>'Incident Details WB'!L353</f>
        <v>0.54513888888888895</v>
      </c>
      <c r="D352" s="25">
        <f>'Incident Details WB'!M353</f>
        <v>0.87430555555555567</v>
      </c>
      <c r="E352" s="55">
        <f>'Incident Details WB'!N353</f>
        <v>474</v>
      </c>
      <c r="F352" s="31">
        <f>'Incident Details WB'!O353</f>
        <v>27.4</v>
      </c>
      <c r="G352">
        <f t="shared" si="20"/>
        <v>2370</v>
      </c>
      <c r="H352" t="str">
        <f t="shared" si="21"/>
        <v>75+</v>
      </c>
      <c r="I352">
        <f>IF(F352&lt;=parameters!$B$6,IF(F352&gt;=parameters!$B$5,1,0),0)</f>
        <v>1</v>
      </c>
      <c r="J352">
        <f>IF(C352&lt;parameters!$B$2,IF(D352&gt;parameters!$B$1,1,0),0)</f>
        <v>0</v>
      </c>
      <c r="K352">
        <f>IF(C352&lt;parameters!$B$4,IF(D352&gt;parameters!$B$3,1,0),0)</f>
        <v>1</v>
      </c>
      <c r="L352">
        <f t="shared" si="22"/>
        <v>0</v>
      </c>
      <c r="M352">
        <f t="shared" si="23"/>
        <v>1</v>
      </c>
    </row>
    <row r="353" spans="1:13" x14ac:dyDescent="0.25">
      <c r="A353" s="36">
        <f>'Incident Details WB'!C354</f>
        <v>41753</v>
      </c>
      <c r="B353" s="32">
        <f>'Incident Details WB'!X354</f>
        <v>1</v>
      </c>
      <c r="C353" s="25">
        <f>'Incident Details WB'!L354</f>
        <v>0.52013888888888882</v>
      </c>
      <c r="D353" s="25">
        <f>'Incident Details WB'!M354</f>
        <v>0.54652777777777772</v>
      </c>
      <c r="E353" s="55">
        <f>'Incident Details WB'!N354</f>
        <v>38</v>
      </c>
      <c r="F353" s="31">
        <f>'Incident Details WB'!O354</f>
        <v>43.5</v>
      </c>
      <c r="G353">
        <f t="shared" si="20"/>
        <v>38</v>
      </c>
      <c r="H353" t="str">
        <f t="shared" si="21"/>
        <v>15-45</v>
      </c>
      <c r="I353">
        <f>IF(F353&lt;=parameters!$B$6,IF(F353&gt;=parameters!$B$5,1,0),0)</f>
        <v>0</v>
      </c>
      <c r="J353">
        <f>IF(C353&lt;parameters!$B$2,IF(D353&gt;parameters!$B$1,1,0),0)</f>
        <v>0</v>
      </c>
      <c r="K353">
        <f>IF(C353&lt;parameters!$B$4,IF(D353&gt;parameters!$B$3,1,0),0)</f>
        <v>0</v>
      </c>
      <c r="L353">
        <f t="shared" si="22"/>
        <v>0</v>
      </c>
      <c r="M353">
        <f t="shared" si="23"/>
        <v>0</v>
      </c>
    </row>
    <row r="354" spans="1:13" x14ac:dyDescent="0.25">
      <c r="A354" s="36">
        <f>'Incident Details WB'!C355</f>
        <v>41753</v>
      </c>
      <c r="B354" s="32">
        <f>'Incident Details WB'!X355</f>
        <v>1</v>
      </c>
      <c r="C354" s="25">
        <f>'Incident Details WB'!L355</f>
        <v>0.79652777777777783</v>
      </c>
      <c r="D354" s="25">
        <f>'Incident Details WB'!M355</f>
        <v>0.81041666666666667</v>
      </c>
      <c r="E354" s="55">
        <f>'Incident Details WB'!N355</f>
        <v>20</v>
      </c>
      <c r="F354" s="31">
        <f>'Incident Details WB'!O355</f>
        <v>38.4</v>
      </c>
      <c r="G354">
        <f t="shared" si="20"/>
        <v>20</v>
      </c>
      <c r="H354" t="str">
        <f t="shared" si="21"/>
        <v>15-45</v>
      </c>
      <c r="I354">
        <f>IF(F354&lt;=parameters!$B$6,IF(F354&gt;=parameters!$B$5,1,0),0)</f>
        <v>0</v>
      </c>
      <c r="J354">
        <f>IF(C354&lt;parameters!$B$2,IF(D354&gt;parameters!$B$1,1,0),0)</f>
        <v>0</v>
      </c>
      <c r="K354">
        <f>IF(C354&lt;parameters!$B$4,IF(D354&gt;parameters!$B$3,1,0),0)</f>
        <v>1</v>
      </c>
      <c r="L354">
        <f t="shared" si="22"/>
        <v>0</v>
      </c>
      <c r="M354">
        <f t="shared" si="23"/>
        <v>0</v>
      </c>
    </row>
    <row r="355" spans="1:13" x14ac:dyDescent="0.25">
      <c r="A355" s="36">
        <f>'Incident Details WB'!C356</f>
        <v>41754</v>
      </c>
      <c r="B355" s="32">
        <f>'Incident Details WB'!X356</f>
        <v>2</v>
      </c>
      <c r="C355" s="25">
        <f>'Incident Details WB'!L356</f>
        <v>0.59791666666666665</v>
      </c>
      <c r="D355" s="25">
        <f>'Incident Details WB'!M356</f>
        <v>0.64097222222222217</v>
      </c>
      <c r="E355" s="55">
        <f>'Incident Details WB'!N356</f>
        <v>62</v>
      </c>
      <c r="F355" s="31">
        <f>'Incident Details WB'!O356</f>
        <v>4.9000000000000004</v>
      </c>
      <c r="G355">
        <f t="shared" si="20"/>
        <v>124</v>
      </c>
      <c r="H355" t="str">
        <f t="shared" si="21"/>
        <v>45-75</v>
      </c>
      <c r="I355">
        <f>IF(F355&lt;=parameters!$B$6,IF(F355&gt;=parameters!$B$5,1,0),0)</f>
        <v>0</v>
      </c>
      <c r="J355">
        <f>IF(C355&lt;parameters!$B$2,IF(D355&gt;parameters!$B$1,1,0),0)</f>
        <v>0</v>
      </c>
      <c r="K355">
        <f>IF(C355&lt;parameters!$B$4,IF(D355&gt;parameters!$B$3,1,0),0)</f>
        <v>1</v>
      </c>
      <c r="L355">
        <f t="shared" si="22"/>
        <v>0</v>
      </c>
      <c r="M355">
        <f t="shared" si="23"/>
        <v>0</v>
      </c>
    </row>
    <row r="356" spans="1:13" x14ac:dyDescent="0.25">
      <c r="A356" s="36">
        <f>'Incident Details WB'!C357</f>
        <v>41754</v>
      </c>
      <c r="B356" s="32">
        <f>'Incident Details WB'!X357</f>
        <v>1</v>
      </c>
      <c r="C356" s="25">
        <f>'Incident Details WB'!L357</f>
        <v>0.87083333333333324</v>
      </c>
      <c r="D356" s="25">
        <f>'Incident Details WB'!M357</f>
        <v>0.89513888888888882</v>
      </c>
      <c r="E356" s="55">
        <f>'Incident Details WB'!N357</f>
        <v>35</v>
      </c>
      <c r="F356" s="31">
        <f>'Incident Details WB'!O357</f>
        <v>38.4</v>
      </c>
      <c r="G356">
        <f t="shared" si="20"/>
        <v>35</v>
      </c>
      <c r="H356" t="str">
        <f t="shared" si="21"/>
        <v>15-45</v>
      </c>
      <c r="I356">
        <f>IF(F356&lt;=parameters!$B$6,IF(F356&gt;=parameters!$B$5,1,0),0)</f>
        <v>0</v>
      </c>
      <c r="J356">
        <f>IF(C356&lt;parameters!$B$2,IF(D356&gt;parameters!$B$1,1,0),0)</f>
        <v>0</v>
      </c>
      <c r="K356">
        <f>IF(C356&lt;parameters!$B$4,IF(D356&gt;parameters!$B$3,1,0),0)</f>
        <v>0</v>
      </c>
      <c r="L356">
        <f t="shared" si="22"/>
        <v>0</v>
      </c>
      <c r="M356">
        <f t="shared" si="23"/>
        <v>0</v>
      </c>
    </row>
    <row r="357" spans="1:13" x14ac:dyDescent="0.25">
      <c r="A357" s="36">
        <f>'Incident Details WB'!C358</f>
        <v>41755</v>
      </c>
      <c r="B357" s="32">
        <f>'Incident Details WB'!X358</f>
        <v>1</v>
      </c>
      <c r="C357" s="25">
        <f>'Incident Details WB'!L358</f>
        <v>0.4513888888888889</v>
      </c>
      <c r="D357" s="25">
        <f>'Incident Details WB'!M358</f>
        <v>0.46527777777777779</v>
      </c>
      <c r="E357" s="55">
        <f>'Incident Details WB'!N358</f>
        <v>20</v>
      </c>
      <c r="F357" s="31">
        <f>'Incident Details WB'!O358</f>
        <v>18.2</v>
      </c>
      <c r="G357">
        <f t="shared" si="20"/>
        <v>20</v>
      </c>
      <c r="H357" t="str">
        <f t="shared" si="21"/>
        <v>15-45</v>
      </c>
      <c r="I357">
        <f>IF(F357&lt;=parameters!$B$6,IF(F357&gt;=parameters!$B$5,1,0),0)</f>
        <v>0</v>
      </c>
      <c r="J357">
        <f>IF(C357&lt;parameters!$B$2,IF(D357&gt;parameters!$B$1,1,0),0)</f>
        <v>0</v>
      </c>
      <c r="K357">
        <f>IF(C357&lt;parameters!$B$4,IF(D357&gt;parameters!$B$3,1,0),0)</f>
        <v>0</v>
      </c>
      <c r="L357">
        <f t="shared" si="22"/>
        <v>0</v>
      </c>
      <c r="M357">
        <f t="shared" si="23"/>
        <v>0</v>
      </c>
    </row>
    <row r="358" spans="1:13" x14ac:dyDescent="0.25">
      <c r="A358" s="36">
        <f>'Incident Details WB'!C359</f>
        <v>41755</v>
      </c>
      <c r="B358" s="32">
        <f>'Incident Details WB'!X359</f>
        <v>1</v>
      </c>
      <c r="C358" s="25">
        <f>'Incident Details WB'!L359</f>
        <v>0.87847222222222221</v>
      </c>
      <c r="D358" s="25">
        <f>'Incident Details WB'!M359</f>
        <v>0.90486111111111112</v>
      </c>
      <c r="E358" s="55">
        <f>'Incident Details WB'!N359</f>
        <v>38</v>
      </c>
      <c r="F358" s="31">
        <f>'Incident Details WB'!O359</f>
        <v>38.1</v>
      </c>
      <c r="G358">
        <f t="shared" si="20"/>
        <v>38</v>
      </c>
      <c r="H358" t="str">
        <f t="shared" si="21"/>
        <v>15-45</v>
      </c>
      <c r="I358">
        <f>IF(F358&lt;=parameters!$B$6,IF(F358&gt;=parameters!$B$5,1,0),0)</f>
        <v>0</v>
      </c>
      <c r="J358">
        <f>IF(C358&lt;parameters!$B$2,IF(D358&gt;parameters!$B$1,1,0),0)</f>
        <v>0</v>
      </c>
      <c r="K358">
        <f>IF(C358&lt;parameters!$B$4,IF(D358&gt;parameters!$B$3,1,0),0)</f>
        <v>0</v>
      </c>
      <c r="L358">
        <f t="shared" si="22"/>
        <v>0</v>
      </c>
      <c r="M358">
        <f t="shared" si="23"/>
        <v>0</v>
      </c>
    </row>
    <row r="359" spans="1:13" x14ac:dyDescent="0.25">
      <c r="A359" s="36">
        <f>'Incident Details WB'!C360</f>
        <v>41755</v>
      </c>
      <c r="B359" s="32">
        <f>'Incident Details WB'!X360</f>
        <v>1</v>
      </c>
      <c r="C359" s="25">
        <f>'Incident Details WB'!L360</f>
        <v>0.97152777777777777</v>
      </c>
      <c r="D359" s="25">
        <f>'Incident Details WB'!M360</f>
        <v>0.98402777777777772</v>
      </c>
      <c r="E359" s="55">
        <f>'Incident Details WB'!N360</f>
        <v>18</v>
      </c>
      <c r="F359" s="31">
        <f>'Incident Details WB'!O360</f>
        <v>28.5</v>
      </c>
      <c r="G359">
        <f t="shared" si="20"/>
        <v>18</v>
      </c>
      <c r="H359" t="str">
        <f t="shared" si="21"/>
        <v>15-45</v>
      </c>
      <c r="I359">
        <f>IF(F359&lt;=parameters!$B$6,IF(F359&gt;=parameters!$B$5,1,0),0)</f>
        <v>1</v>
      </c>
      <c r="J359">
        <f>IF(C359&lt;parameters!$B$2,IF(D359&gt;parameters!$B$1,1,0),0)</f>
        <v>0</v>
      </c>
      <c r="K359">
        <f>IF(C359&lt;parameters!$B$4,IF(D359&gt;parameters!$B$3,1,0),0)</f>
        <v>0</v>
      </c>
      <c r="L359">
        <f t="shared" si="22"/>
        <v>0</v>
      </c>
      <c r="M359">
        <f t="shared" si="23"/>
        <v>0</v>
      </c>
    </row>
    <row r="360" spans="1:13" x14ac:dyDescent="0.25">
      <c r="A360" s="36">
        <f>'Incident Details WB'!C361</f>
        <v>41756</v>
      </c>
      <c r="B360" s="32">
        <f>'Incident Details WB'!X361</f>
        <v>1</v>
      </c>
      <c r="C360" s="25">
        <f>'Incident Details WB'!L361</f>
        <v>0.45624999999999999</v>
      </c>
      <c r="D360" s="25">
        <f>'Incident Details WB'!M361</f>
        <v>0.50347222222222221</v>
      </c>
      <c r="E360" s="55">
        <f>'Incident Details WB'!N361</f>
        <v>68</v>
      </c>
      <c r="F360" s="31">
        <f>'Incident Details WB'!O361</f>
        <v>11.1</v>
      </c>
      <c r="G360">
        <f t="shared" si="20"/>
        <v>68</v>
      </c>
      <c r="H360" t="str">
        <f t="shared" si="21"/>
        <v>45-75</v>
      </c>
      <c r="I360">
        <f>IF(F360&lt;=parameters!$B$6,IF(F360&gt;=parameters!$B$5,1,0),0)</f>
        <v>0</v>
      </c>
      <c r="J360">
        <f>IF(C360&lt;parameters!$B$2,IF(D360&gt;parameters!$B$1,1,0),0)</f>
        <v>0</v>
      </c>
      <c r="K360">
        <f>IF(C360&lt;parameters!$B$4,IF(D360&gt;parameters!$B$3,1,0),0)</f>
        <v>0</v>
      </c>
      <c r="L360">
        <f t="shared" si="22"/>
        <v>0</v>
      </c>
      <c r="M360">
        <f t="shared" si="23"/>
        <v>0</v>
      </c>
    </row>
    <row r="361" spans="1:13" x14ac:dyDescent="0.25">
      <c r="A361" s="36">
        <f>'Incident Details WB'!C362</f>
        <v>41756</v>
      </c>
      <c r="B361" s="32">
        <f>'Incident Details WB'!X362</f>
        <v>1</v>
      </c>
      <c r="C361" s="25">
        <f>'Incident Details WB'!L362</f>
        <v>0.67708333333333337</v>
      </c>
      <c r="D361" s="25">
        <f>'Incident Details WB'!M362</f>
        <v>0.70694444444444449</v>
      </c>
      <c r="E361" s="55">
        <f>'Incident Details WB'!N362</f>
        <v>43</v>
      </c>
      <c r="F361" s="31">
        <f>'Incident Details WB'!O362</f>
        <v>26.3</v>
      </c>
      <c r="G361">
        <f t="shared" si="20"/>
        <v>43</v>
      </c>
      <c r="H361" t="str">
        <f t="shared" si="21"/>
        <v>15-45</v>
      </c>
      <c r="I361">
        <f>IF(F361&lt;=parameters!$B$6,IF(F361&gt;=parameters!$B$5,1,0),0)</f>
        <v>1</v>
      </c>
      <c r="J361">
        <f>IF(C361&lt;parameters!$B$2,IF(D361&gt;parameters!$B$1,1,0),0)</f>
        <v>0</v>
      </c>
      <c r="K361">
        <f>IF(C361&lt;parameters!$B$4,IF(D361&gt;parameters!$B$3,1,0),0)</f>
        <v>1</v>
      </c>
      <c r="L361">
        <f t="shared" si="22"/>
        <v>0</v>
      </c>
      <c r="M361">
        <f t="shared" si="23"/>
        <v>1</v>
      </c>
    </row>
    <row r="362" spans="1:13" x14ac:dyDescent="0.25">
      <c r="A362" s="36">
        <f>'Incident Details WB'!C363</f>
        <v>41757</v>
      </c>
      <c r="B362" s="32">
        <f>'Incident Details WB'!X363</f>
        <v>1</v>
      </c>
      <c r="C362" s="25">
        <f>'Incident Details WB'!L363</f>
        <v>0.33680555555555558</v>
      </c>
      <c r="D362" s="25">
        <f>'Incident Details WB'!M363</f>
        <v>0.37083333333333335</v>
      </c>
      <c r="E362" s="55">
        <f>'Incident Details WB'!N363</f>
        <v>49</v>
      </c>
      <c r="F362" s="31">
        <f>'Incident Details WB'!O363</f>
        <v>41.9</v>
      </c>
      <c r="G362">
        <f t="shared" si="20"/>
        <v>49</v>
      </c>
      <c r="H362" t="str">
        <f t="shared" si="21"/>
        <v>45-75</v>
      </c>
      <c r="I362">
        <f>IF(F362&lt;=parameters!$B$6,IF(F362&gt;=parameters!$B$5,1,0),0)</f>
        <v>0</v>
      </c>
      <c r="J362">
        <f>IF(C362&lt;parameters!$B$2,IF(D362&gt;parameters!$B$1,1,0),0)</f>
        <v>1</v>
      </c>
      <c r="K362">
        <f>IF(C362&lt;parameters!$B$4,IF(D362&gt;parameters!$B$3,1,0),0)</f>
        <v>0</v>
      </c>
      <c r="L362">
        <f t="shared" si="22"/>
        <v>0</v>
      </c>
      <c r="M362">
        <f t="shared" si="23"/>
        <v>0</v>
      </c>
    </row>
    <row r="363" spans="1:13" x14ac:dyDescent="0.25">
      <c r="A363" s="36">
        <f>'Incident Details WB'!C364</f>
        <v>41757</v>
      </c>
      <c r="B363" s="32">
        <f>'Incident Details WB'!X364</f>
        <v>1</v>
      </c>
      <c r="C363" s="25">
        <f>'Incident Details WB'!L364</f>
        <v>0.27847222222222223</v>
      </c>
      <c r="D363" s="25">
        <f>'Incident Details WB'!M364</f>
        <v>0.29166666666666669</v>
      </c>
      <c r="E363" s="55">
        <f>'Incident Details WB'!N364</f>
        <v>19</v>
      </c>
      <c r="F363" s="31">
        <f>'Incident Details WB'!O364</f>
        <v>39.9</v>
      </c>
      <c r="G363">
        <f t="shared" si="20"/>
        <v>19</v>
      </c>
      <c r="H363" t="str">
        <f t="shared" si="21"/>
        <v>15-45</v>
      </c>
      <c r="I363">
        <f>IF(F363&lt;=parameters!$B$6,IF(F363&gt;=parameters!$B$5,1,0),0)</f>
        <v>0</v>
      </c>
      <c r="J363">
        <f>IF(C363&lt;parameters!$B$2,IF(D363&gt;parameters!$B$1,1,0),0)</f>
        <v>1</v>
      </c>
      <c r="K363">
        <f>IF(C363&lt;parameters!$B$4,IF(D363&gt;parameters!$B$3,1,0),0)</f>
        <v>0</v>
      </c>
      <c r="L363">
        <f t="shared" si="22"/>
        <v>0</v>
      </c>
      <c r="M363">
        <f t="shared" si="23"/>
        <v>0</v>
      </c>
    </row>
    <row r="364" spans="1:13" x14ac:dyDescent="0.25">
      <c r="A364" s="36">
        <f>'Incident Details WB'!C365</f>
        <v>41758</v>
      </c>
      <c r="B364" s="32">
        <f>'Incident Details WB'!X365</f>
        <v>0</v>
      </c>
      <c r="C364" s="25" t="str">
        <f>'Incident Details WB'!L365</f>
        <v>not found</v>
      </c>
      <c r="D364" s="25"/>
      <c r="E364" s="55"/>
      <c r="F364" s="31"/>
      <c r="G364">
        <f t="shared" si="20"/>
        <v>0</v>
      </c>
      <c r="H364" t="str">
        <f t="shared" si="21"/>
        <v>0-15</v>
      </c>
      <c r="I364">
        <f>IF(F364&lt;=parameters!$B$6,IF(F364&gt;=parameters!$B$5,1,0),0)</f>
        <v>0</v>
      </c>
      <c r="J364">
        <f>IF(C364&lt;parameters!$B$2,IF(D364&gt;parameters!$B$1,1,0),0)</f>
        <v>0</v>
      </c>
      <c r="K364">
        <f>IF(C364&lt;parameters!$B$4,IF(D364&gt;parameters!$B$3,1,0),0)</f>
        <v>0</v>
      </c>
      <c r="L364">
        <f t="shared" si="22"/>
        <v>0</v>
      </c>
      <c r="M364">
        <f t="shared" si="23"/>
        <v>0</v>
      </c>
    </row>
    <row r="365" spans="1:13" x14ac:dyDescent="0.25">
      <c r="A365" s="36">
        <f>'Incident Details WB'!C366</f>
        <v>41758</v>
      </c>
      <c r="B365" s="32">
        <f>'Incident Details WB'!X366</f>
        <v>2</v>
      </c>
      <c r="C365" s="25">
        <f>'Incident Details WB'!L366</f>
        <v>0.74305555555555547</v>
      </c>
      <c r="D365" s="25">
        <f>'Incident Details WB'!M366</f>
        <v>0.77847222222222212</v>
      </c>
      <c r="E365" s="55">
        <f>'Incident Details WB'!N366</f>
        <v>51</v>
      </c>
      <c r="F365" s="31">
        <f>'Incident Details WB'!O366</f>
        <v>16.8</v>
      </c>
      <c r="G365">
        <f t="shared" si="20"/>
        <v>102</v>
      </c>
      <c r="H365" t="str">
        <f t="shared" si="21"/>
        <v>45-75</v>
      </c>
      <c r="I365">
        <f>IF(F365&lt;=parameters!$B$6,IF(F365&gt;=parameters!$B$5,1,0),0)</f>
        <v>0</v>
      </c>
      <c r="J365">
        <f>IF(C365&lt;parameters!$B$2,IF(D365&gt;parameters!$B$1,1,0),0)</f>
        <v>0</v>
      </c>
      <c r="K365">
        <f>IF(C365&lt;parameters!$B$4,IF(D365&gt;parameters!$B$3,1,0),0)</f>
        <v>1</v>
      </c>
      <c r="L365">
        <f t="shared" si="22"/>
        <v>0</v>
      </c>
      <c r="M365">
        <f t="shared" si="23"/>
        <v>0</v>
      </c>
    </row>
    <row r="366" spans="1:13" x14ac:dyDescent="0.25">
      <c r="A366" s="36">
        <f>'Incident Details WB'!C367</f>
        <v>41758</v>
      </c>
      <c r="B366" s="32">
        <f>'Incident Details WB'!X367</f>
        <v>2</v>
      </c>
      <c r="C366" s="25">
        <f>'Incident Details WB'!L367</f>
        <v>0.77986111111111101</v>
      </c>
      <c r="D366" s="25">
        <f>'Incident Details WB'!M367</f>
        <v>0.92708333333333326</v>
      </c>
      <c r="E366" s="55">
        <f>'Incident Details WB'!N367</f>
        <v>212</v>
      </c>
      <c r="F366" s="31">
        <f>'Incident Details WB'!O367</f>
        <v>4.0999999999999996</v>
      </c>
      <c r="G366">
        <f t="shared" si="20"/>
        <v>424</v>
      </c>
      <c r="H366" t="str">
        <f t="shared" si="21"/>
        <v>75+</v>
      </c>
      <c r="I366">
        <f>IF(F366&lt;=parameters!$B$6,IF(F366&gt;=parameters!$B$5,1,0),0)</f>
        <v>0</v>
      </c>
      <c r="J366">
        <f>IF(C366&lt;parameters!$B$2,IF(D366&gt;parameters!$B$1,1,0),0)</f>
        <v>0</v>
      </c>
      <c r="K366">
        <f>IF(C366&lt;parameters!$B$4,IF(D366&gt;parameters!$B$3,1,0),0)</f>
        <v>1</v>
      </c>
      <c r="L366">
        <f t="shared" si="22"/>
        <v>0</v>
      </c>
      <c r="M366">
        <f t="shared" si="23"/>
        <v>0</v>
      </c>
    </row>
    <row r="367" spans="1:13" x14ac:dyDescent="0.25">
      <c r="A367" s="36">
        <f>'Incident Details WB'!C368</f>
        <v>41758</v>
      </c>
      <c r="B367" s="32">
        <f>'Incident Details WB'!X368</f>
        <v>1</v>
      </c>
      <c r="C367" s="25">
        <f>'Incident Details WB'!L368</f>
        <v>0.81736111111111109</v>
      </c>
      <c r="D367" s="25">
        <f>'Incident Details WB'!M368</f>
        <v>0.83750000000000002</v>
      </c>
      <c r="E367" s="55">
        <f>'Incident Details WB'!N368</f>
        <v>29</v>
      </c>
      <c r="F367" s="31">
        <f>'Incident Details WB'!O368</f>
        <v>41.3</v>
      </c>
      <c r="G367">
        <f t="shared" si="20"/>
        <v>29</v>
      </c>
      <c r="H367" t="str">
        <f t="shared" si="21"/>
        <v>15-45</v>
      </c>
      <c r="I367">
        <f>IF(F367&lt;=parameters!$B$6,IF(F367&gt;=parameters!$B$5,1,0),0)</f>
        <v>0</v>
      </c>
      <c r="J367">
        <f>IF(C367&lt;parameters!$B$2,IF(D367&gt;parameters!$B$1,1,0),0)</f>
        <v>0</v>
      </c>
      <c r="K367">
        <f>IF(C367&lt;parameters!$B$4,IF(D367&gt;parameters!$B$3,1,0),0)</f>
        <v>1</v>
      </c>
      <c r="L367">
        <f t="shared" si="22"/>
        <v>0</v>
      </c>
      <c r="M367">
        <f t="shared" si="23"/>
        <v>0</v>
      </c>
    </row>
    <row r="368" spans="1:13" x14ac:dyDescent="0.25">
      <c r="A368" s="36">
        <f>'Incident Details WB'!C369</f>
        <v>41759</v>
      </c>
      <c r="B368" s="32">
        <f>'Incident Details WB'!X369</f>
        <v>1</v>
      </c>
      <c r="C368" s="25">
        <f>'Incident Details WB'!L369</f>
        <v>0.24444444444444446</v>
      </c>
      <c r="D368" s="25">
        <f>'Incident Details WB'!M369</f>
        <v>0.2590277777777778</v>
      </c>
      <c r="E368" s="55">
        <f>'Incident Details WB'!N369</f>
        <v>21</v>
      </c>
      <c r="F368" s="31">
        <f>'Incident Details WB'!O369</f>
        <v>25.37</v>
      </c>
      <c r="G368">
        <f t="shared" si="20"/>
        <v>21</v>
      </c>
      <c r="H368" t="str">
        <f t="shared" si="21"/>
        <v>15-45</v>
      </c>
      <c r="I368">
        <f>IF(F368&lt;=parameters!$B$6,IF(F368&gt;=parameters!$B$5,1,0),0)</f>
        <v>1</v>
      </c>
      <c r="J368">
        <f>IF(C368&lt;parameters!$B$2,IF(D368&gt;parameters!$B$1,1,0),0)</f>
        <v>1</v>
      </c>
      <c r="K368">
        <f>IF(C368&lt;parameters!$B$4,IF(D368&gt;parameters!$B$3,1,0),0)</f>
        <v>0</v>
      </c>
      <c r="L368">
        <f t="shared" si="22"/>
        <v>1</v>
      </c>
      <c r="M368">
        <f t="shared" si="23"/>
        <v>0</v>
      </c>
    </row>
    <row r="369" spans="1:13" x14ac:dyDescent="0.25">
      <c r="A369" s="36">
        <f>'Incident Details WB'!C370</f>
        <v>41759</v>
      </c>
      <c r="B369" s="32">
        <f>'Incident Details WB'!X370</f>
        <v>1</v>
      </c>
      <c r="C369" s="25">
        <f>'Incident Details WB'!L370</f>
        <v>0.57222222222222219</v>
      </c>
      <c r="D369" s="25">
        <f>'Incident Details WB'!M370</f>
        <v>0.62569444444444444</v>
      </c>
      <c r="E369" s="55">
        <f>'Incident Details WB'!N370</f>
        <v>77</v>
      </c>
      <c r="F369" s="31">
        <f>'Incident Details WB'!O370</f>
        <v>27.4</v>
      </c>
      <c r="G369">
        <f t="shared" si="20"/>
        <v>77</v>
      </c>
      <c r="H369" t="str">
        <f t="shared" si="21"/>
        <v>75+</v>
      </c>
      <c r="I369">
        <f>IF(F369&lt;=parameters!$B$6,IF(F369&gt;=parameters!$B$5,1,0),0)</f>
        <v>1</v>
      </c>
      <c r="J369">
        <f>IF(C369&lt;parameters!$B$2,IF(D369&gt;parameters!$B$1,1,0),0)</f>
        <v>0</v>
      </c>
      <c r="K369">
        <f>IF(C369&lt;parameters!$B$4,IF(D369&gt;parameters!$B$3,1,0),0)</f>
        <v>1</v>
      </c>
      <c r="L369">
        <f t="shared" si="22"/>
        <v>0</v>
      </c>
      <c r="M369">
        <f t="shared" si="23"/>
        <v>1</v>
      </c>
    </row>
    <row r="370" spans="1:13" x14ac:dyDescent="0.25">
      <c r="A370" s="36">
        <f>'Incident Details WB'!C371</f>
        <v>41759</v>
      </c>
      <c r="B370" s="32">
        <f>'Incident Details WB'!X371</f>
        <v>1</v>
      </c>
      <c r="C370" s="25">
        <f>'Incident Details WB'!L371</f>
        <v>0.58680555555555558</v>
      </c>
      <c r="D370" s="25">
        <f>'Incident Details WB'!M371</f>
        <v>0.60555555555555562</v>
      </c>
      <c r="E370" s="55">
        <f>'Incident Details WB'!N371</f>
        <v>27</v>
      </c>
      <c r="F370" s="31">
        <f>'Incident Details WB'!O371</f>
        <v>14.2</v>
      </c>
      <c r="G370">
        <f t="shared" si="20"/>
        <v>27</v>
      </c>
      <c r="H370" t="str">
        <f t="shared" si="21"/>
        <v>15-45</v>
      </c>
      <c r="I370">
        <f>IF(F370&lt;=parameters!$B$6,IF(F370&gt;=parameters!$B$5,1,0),0)</f>
        <v>0</v>
      </c>
      <c r="J370">
        <f>IF(C370&lt;parameters!$B$2,IF(D370&gt;parameters!$B$1,1,0),0)</f>
        <v>0</v>
      </c>
      <c r="K370">
        <f>IF(C370&lt;parameters!$B$4,IF(D370&gt;parameters!$B$3,1,0),0)</f>
        <v>0</v>
      </c>
      <c r="L370">
        <f t="shared" si="22"/>
        <v>0</v>
      </c>
      <c r="M370">
        <f t="shared" si="23"/>
        <v>0</v>
      </c>
    </row>
    <row r="371" spans="1:13" x14ac:dyDescent="0.25">
      <c r="A371" s="36">
        <f>'Incident Details WB'!C372</f>
        <v>41759</v>
      </c>
      <c r="B371" s="32">
        <f>'Incident Details WB'!X372</f>
        <v>1</v>
      </c>
      <c r="C371" s="25">
        <f>'Incident Details WB'!L372</f>
        <v>0.74722222222222223</v>
      </c>
      <c r="D371" s="25">
        <f>'Incident Details WB'!M372</f>
        <v>0.77083333333333337</v>
      </c>
      <c r="E371" s="55">
        <f>'Incident Details WB'!N372</f>
        <v>34</v>
      </c>
      <c r="F371" s="31">
        <f>'Incident Details WB'!O372</f>
        <v>35</v>
      </c>
      <c r="G371">
        <f t="shared" si="20"/>
        <v>34</v>
      </c>
      <c r="H371" t="str">
        <f t="shared" si="21"/>
        <v>15-45</v>
      </c>
      <c r="I371">
        <f>IF(F371&lt;=parameters!$B$6,IF(F371&gt;=parameters!$B$5,1,0),0)</f>
        <v>1</v>
      </c>
      <c r="J371">
        <f>IF(C371&lt;parameters!$B$2,IF(D371&gt;parameters!$B$1,1,0),0)</f>
        <v>0</v>
      </c>
      <c r="K371">
        <f>IF(C371&lt;parameters!$B$4,IF(D371&gt;parameters!$B$3,1,0),0)</f>
        <v>1</v>
      </c>
      <c r="L371">
        <f t="shared" si="22"/>
        <v>0</v>
      </c>
      <c r="M371">
        <f t="shared" si="23"/>
        <v>1</v>
      </c>
    </row>
    <row r="372" spans="1:13" x14ac:dyDescent="0.25">
      <c r="A372" s="36">
        <f>'Incident Details WB'!C373</f>
        <v>41759</v>
      </c>
      <c r="B372" s="32">
        <f>'Incident Details WB'!X373</f>
        <v>1</v>
      </c>
      <c r="C372" s="25">
        <f>'Incident Details WB'!L373</f>
        <v>0.76597222222222217</v>
      </c>
      <c r="D372" s="25">
        <f>'Incident Details WB'!M373</f>
        <v>0.78819444444444442</v>
      </c>
      <c r="E372" s="55">
        <f>'Incident Details WB'!N373</f>
        <v>32</v>
      </c>
      <c r="F372" s="31">
        <f>'Incident Details WB'!O373</f>
        <v>35.200000000000003</v>
      </c>
      <c r="G372">
        <f t="shared" si="20"/>
        <v>32</v>
      </c>
      <c r="H372" t="str">
        <f t="shared" si="21"/>
        <v>15-45</v>
      </c>
      <c r="I372">
        <f>IF(F372&lt;=parameters!$B$6,IF(F372&gt;=parameters!$B$5,1,0),0)</f>
        <v>1</v>
      </c>
      <c r="J372">
        <f>IF(C372&lt;parameters!$B$2,IF(D372&gt;parameters!$B$1,1,0),0)</f>
        <v>0</v>
      </c>
      <c r="K372">
        <f>IF(C372&lt;parameters!$B$4,IF(D372&gt;parameters!$B$3,1,0),0)</f>
        <v>1</v>
      </c>
      <c r="L372">
        <f t="shared" si="22"/>
        <v>0</v>
      </c>
      <c r="M372">
        <f t="shared" si="23"/>
        <v>1</v>
      </c>
    </row>
    <row r="373" spans="1:13" x14ac:dyDescent="0.25">
      <c r="A373" s="36">
        <f>'Incident Details WB'!C374</f>
        <v>41759</v>
      </c>
      <c r="B373" s="32">
        <f>'Incident Details WB'!X374</f>
        <v>1</v>
      </c>
      <c r="C373" s="25">
        <f>'Incident Details WB'!L374</f>
        <v>0.84097222222222223</v>
      </c>
      <c r="D373" s="25">
        <f>'Incident Details WB'!M374</f>
        <v>0.85555555555555551</v>
      </c>
      <c r="E373" s="55">
        <f>'Incident Details WB'!N374</f>
        <v>21</v>
      </c>
      <c r="F373" s="31">
        <f>'Incident Details WB'!O374</f>
        <v>45.8</v>
      </c>
      <c r="G373">
        <f t="shared" si="20"/>
        <v>21</v>
      </c>
      <c r="H373" t="str">
        <f t="shared" si="21"/>
        <v>15-45</v>
      </c>
      <c r="I373">
        <f>IF(F373&lt;=parameters!$B$6,IF(F373&gt;=parameters!$B$5,1,0),0)</f>
        <v>0</v>
      </c>
      <c r="J373">
        <f>IF(C373&lt;parameters!$B$2,IF(D373&gt;parameters!$B$1,1,0),0)</f>
        <v>0</v>
      </c>
      <c r="K373">
        <f>IF(C373&lt;parameters!$B$4,IF(D373&gt;parameters!$B$3,1,0),0)</f>
        <v>0</v>
      </c>
      <c r="L373">
        <f t="shared" si="22"/>
        <v>0</v>
      </c>
      <c r="M373">
        <f t="shared" si="23"/>
        <v>0</v>
      </c>
    </row>
    <row r="374" spans="1:13" x14ac:dyDescent="0.25">
      <c r="A374" s="36">
        <f>'Incident Details WB'!C375</f>
        <v>41760</v>
      </c>
      <c r="B374" s="32">
        <f>'Incident Details WB'!X375</f>
        <v>1</v>
      </c>
      <c r="C374" s="25">
        <f>'Incident Details WB'!L375</f>
        <v>0.61249999999999993</v>
      </c>
      <c r="D374" s="25">
        <f>'Incident Details WB'!M375</f>
        <v>0.6284722222222221</v>
      </c>
      <c r="E374" s="55">
        <f>'Incident Details WB'!N375</f>
        <v>23</v>
      </c>
      <c r="F374" s="31">
        <f>'Incident Details WB'!O375</f>
        <v>43.5</v>
      </c>
      <c r="G374">
        <f t="shared" si="20"/>
        <v>23</v>
      </c>
      <c r="H374" t="str">
        <f t="shared" si="21"/>
        <v>15-45</v>
      </c>
      <c r="I374">
        <f>IF(F374&lt;=parameters!$B$6,IF(F374&gt;=parameters!$B$5,1,0),0)</f>
        <v>0</v>
      </c>
      <c r="J374">
        <f>IF(C374&lt;parameters!$B$2,IF(D374&gt;parameters!$B$1,1,0),0)</f>
        <v>0</v>
      </c>
      <c r="K374">
        <f>IF(C374&lt;parameters!$B$4,IF(D374&gt;parameters!$B$3,1,0),0)</f>
        <v>1</v>
      </c>
      <c r="L374">
        <f t="shared" si="22"/>
        <v>0</v>
      </c>
      <c r="M374">
        <f t="shared" si="23"/>
        <v>0</v>
      </c>
    </row>
    <row r="375" spans="1:13" x14ac:dyDescent="0.25">
      <c r="A375" s="36">
        <f>'Incident Details WB'!C376</f>
        <v>41760</v>
      </c>
      <c r="B375" s="32">
        <f>'Incident Details WB'!X376</f>
        <v>2</v>
      </c>
      <c r="C375" s="25">
        <f>'Incident Details WB'!L376</f>
        <v>0.7319444444444444</v>
      </c>
      <c r="D375" s="25">
        <f>'Incident Details WB'!M376</f>
        <v>0.75486111111111109</v>
      </c>
      <c r="E375" s="55">
        <f>'Incident Details WB'!N376</f>
        <v>33</v>
      </c>
      <c r="F375" s="31">
        <f>'Incident Details WB'!O376</f>
        <v>21.5</v>
      </c>
      <c r="G375">
        <f t="shared" si="20"/>
        <v>66</v>
      </c>
      <c r="H375" t="str">
        <f t="shared" si="21"/>
        <v>15-45</v>
      </c>
      <c r="I375">
        <f>IF(F375&lt;=parameters!$B$6,IF(F375&gt;=parameters!$B$5,1,0),0)</f>
        <v>0</v>
      </c>
      <c r="J375">
        <f>IF(C375&lt;parameters!$B$2,IF(D375&gt;parameters!$B$1,1,0),0)</f>
        <v>0</v>
      </c>
      <c r="K375">
        <f>IF(C375&lt;parameters!$B$4,IF(D375&gt;parameters!$B$3,1,0),0)</f>
        <v>1</v>
      </c>
      <c r="L375">
        <f t="shared" si="22"/>
        <v>0</v>
      </c>
      <c r="M375">
        <f t="shared" si="23"/>
        <v>0</v>
      </c>
    </row>
    <row r="376" spans="1:13" x14ac:dyDescent="0.25">
      <c r="A376" s="36">
        <f>'Incident Details WB'!C377</f>
        <v>41760</v>
      </c>
      <c r="B376" s="32">
        <f>'Incident Details WB'!X377</f>
        <v>1</v>
      </c>
      <c r="C376" s="25">
        <f>'Incident Details WB'!L377</f>
        <v>0.6118055555555556</v>
      </c>
      <c r="D376" s="25">
        <f>'Incident Details WB'!M377</f>
        <v>0.6430555555555556</v>
      </c>
      <c r="E376" s="55">
        <f>'Incident Details WB'!N377</f>
        <v>45</v>
      </c>
      <c r="F376" s="31">
        <f>'Incident Details WB'!O377</f>
        <v>15.6</v>
      </c>
      <c r="G376">
        <f t="shared" si="20"/>
        <v>45</v>
      </c>
      <c r="H376" t="str">
        <f t="shared" si="21"/>
        <v>45-75</v>
      </c>
      <c r="I376">
        <f>IF(F376&lt;=parameters!$B$6,IF(F376&gt;=parameters!$B$5,1,0),0)</f>
        <v>0</v>
      </c>
      <c r="J376">
        <f>IF(C376&lt;parameters!$B$2,IF(D376&gt;parameters!$B$1,1,0),0)</f>
        <v>0</v>
      </c>
      <c r="K376">
        <f>IF(C376&lt;parameters!$B$4,IF(D376&gt;parameters!$B$3,1,0),0)</f>
        <v>1</v>
      </c>
      <c r="L376">
        <f t="shared" si="22"/>
        <v>0</v>
      </c>
      <c r="M376">
        <f t="shared" si="23"/>
        <v>0</v>
      </c>
    </row>
    <row r="377" spans="1:13" x14ac:dyDescent="0.25">
      <c r="A377" s="36">
        <f>'Incident Details WB'!C378</f>
        <v>41762</v>
      </c>
      <c r="B377" s="32">
        <f>'Incident Details WB'!X378</f>
        <v>1</v>
      </c>
      <c r="C377" s="25">
        <f>'Incident Details WB'!L378</f>
        <v>0.42083333333333334</v>
      </c>
      <c r="D377" s="25">
        <f>'Incident Details WB'!M378</f>
        <v>0.43333333333333335</v>
      </c>
      <c r="E377" s="55">
        <f>'Incident Details WB'!N378</f>
        <v>18</v>
      </c>
      <c r="F377" s="31">
        <f>'Incident Details WB'!O378</f>
        <v>30.1</v>
      </c>
      <c r="G377">
        <f t="shared" si="20"/>
        <v>18</v>
      </c>
      <c r="H377" t="str">
        <f t="shared" si="21"/>
        <v>15-45</v>
      </c>
      <c r="I377">
        <f>IF(F377&lt;=parameters!$B$6,IF(F377&gt;=parameters!$B$5,1,0),0)</f>
        <v>1</v>
      </c>
      <c r="J377">
        <f>IF(C377&lt;parameters!$B$2,IF(D377&gt;parameters!$B$1,1,0),0)</f>
        <v>0</v>
      </c>
      <c r="K377">
        <f>IF(C377&lt;parameters!$B$4,IF(D377&gt;parameters!$B$3,1,0),0)</f>
        <v>0</v>
      </c>
      <c r="L377">
        <f t="shared" si="22"/>
        <v>0</v>
      </c>
      <c r="M377">
        <f t="shared" si="23"/>
        <v>0</v>
      </c>
    </row>
    <row r="378" spans="1:13" x14ac:dyDescent="0.25">
      <c r="A378" s="36">
        <f>'Incident Details WB'!C379</f>
        <v>41762</v>
      </c>
      <c r="B378" s="32">
        <f>'Incident Details WB'!X379</f>
        <v>2</v>
      </c>
      <c r="C378" s="25">
        <f>'Incident Details WB'!L379</f>
        <v>0.44166666666666665</v>
      </c>
      <c r="D378" s="25">
        <f>'Incident Details WB'!M379</f>
        <v>0.49930555555555556</v>
      </c>
      <c r="E378" s="55">
        <f>'Incident Details WB'!N379</f>
        <v>83</v>
      </c>
      <c r="F378" s="31">
        <f>'Incident Details WB'!O379</f>
        <v>48.4</v>
      </c>
      <c r="G378">
        <f t="shared" si="20"/>
        <v>166</v>
      </c>
      <c r="H378" t="str">
        <f t="shared" si="21"/>
        <v>75+</v>
      </c>
      <c r="I378">
        <f>IF(F378&lt;=parameters!$B$6,IF(F378&gt;=parameters!$B$5,1,0),0)</f>
        <v>0</v>
      </c>
      <c r="J378">
        <f>IF(C378&lt;parameters!$B$2,IF(D378&gt;parameters!$B$1,1,0),0)</f>
        <v>0</v>
      </c>
      <c r="K378">
        <f>IF(C378&lt;parameters!$B$4,IF(D378&gt;parameters!$B$3,1,0),0)</f>
        <v>0</v>
      </c>
      <c r="L378">
        <f t="shared" si="22"/>
        <v>0</v>
      </c>
      <c r="M378">
        <f t="shared" si="23"/>
        <v>0</v>
      </c>
    </row>
    <row r="379" spans="1:13" x14ac:dyDescent="0.25">
      <c r="A379" s="36">
        <f>'Incident Details WB'!C380</f>
        <v>41762</v>
      </c>
      <c r="B379" s="32">
        <f>'Incident Details WB'!X380</f>
        <v>1</v>
      </c>
      <c r="C379" s="25">
        <f>'Incident Details WB'!L380</f>
        <v>0.70138888888888884</v>
      </c>
      <c r="D379" s="25">
        <f>'Incident Details WB'!M380</f>
        <v>0.71319444444444435</v>
      </c>
      <c r="E379" s="55">
        <f>'Incident Details WB'!N380</f>
        <v>17</v>
      </c>
      <c r="F379" s="31">
        <f>'Incident Details WB'!O380</f>
        <v>32.200000000000003</v>
      </c>
      <c r="G379">
        <f t="shared" si="20"/>
        <v>17</v>
      </c>
      <c r="H379" t="str">
        <f t="shared" si="21"/>
        <v>15-45</v>
      </c>
      <c r="I379">
        <f>IF(F379&lt;=parameters!$B$6,IF(F379&gt;=parameters!$B$5,1,0),0)</f>
        <v>1</v>
      </c>
      <c r="J379">
        <f>IF(C379&lt;parameters!$B$2,IF(D379&gt;parameters!$B$1,1,0),0)</f>
        <v>0</v>
      </c>
      <c r="K379">
        <f>IF(C379&lt;parameters!$B$4,IF(D379&gt;parameters!$B$3,1,0),0)</f>
        <v>1</v>
      </c>
      <c r="L379">
        <f t="shared" si="22"/>
        <v>0</v>
      </c>
      <c r="M379">
        <f t="shared" si="23"/>
        <v>1</v>
      </c>
    </row>
    <row r="380" spans="1:13" x14ac:dyDescent="0.25">
      <c r="A380" s="36">
        <f>'Incident Details WB'!C381</f>
        <v>41763</v>
      </c>
      <c r="B380" s="32">
        <f>'Incident Details WB'!X381</f>
        <v>1</v>
      </c>
      <c r="C380" s="25">
        <f>'Incident Details WB'!L381</f>
        <v>0.57847222222222217</v>
      </c>
      <c r="D380" s="25">
        <f>'Incident Details WB'!M381</f>
        <v>0.61041666666666661</v>
      </c>
      <c r="E380" s="55">
        <f>'Incident Details WB'!N381</f>
        <v>46</v>
      </c>
      <c r="F380" s="31">
        <f>'Incident Details WB'!O381</f>
        <v>11.1</v>
      </c>
      <c r="G380">
        <f t="shared" si="20"/>
        <v>46</v>
      </c>
      <c r="H380" t="str">
        <f t="shared" si="21"/>
        <v>45-75</v>
      </c>
      <c r="I380">
        <f>IF(F380&lt;=parameters!$B$6,IF(F380&gt;=parameters!$B$5,1,0),0)</f>
        <v>0</v>
      </c>
      <c r="J380">
        <f>IF(C380&lt;parameters!$B$2,IF(D380&gt;parameters!$B$1,1,0),0)</f>
        <v>0</v>
      </c>
      <c r="K380">
        <f>IF(C380&lt;parameters!$B$4,IF(D380&gt;parameters!$B$3,1,0),0)</f>
        <v>0</v>
      </c>
      <c r="L380">
        <f t="shared" si="22"/>
        <v>0</v>
      </c>
      <c r="M380">
        <f t="shared" si="23"/>
        <v>0</v>
      </c>
    </row>
    <row r="381" spans="1:13" x14ac:dyDescent="0.25">
      <c r="A381" s="36">
        <f>'Incident Details WB'!C382</f>
        <v>41763</v>
      </c>
      <c r="B381" s="32">
        <f>'Incident Details WB'!X382</f>
        <v>4</v>
      </c>
      <c r="C381" s="25">
        <f>'Incident Details WB'!L382</f>
        <v>0.98333333333333339</v>
      </c>
      <c r="D381" s="25">
        <f>'Incident Details WB'!M382</f>
        <v>1.0173611111111112</v>
      </c>
      <c r="E381" s="55">
        <f>'Incident Details WB'!N382</f>
        <v>49</v>
      </c>
      <c r="F381" s="31">
        <f>'Incident Details WB'!O382</f>
        <v>15.6</v>
      </c>
      <c r="G381">
        <f t="shared" si="20"/>
        <v>196</v>
      </c>
      <c r="H381" t="str">
        <f t="shared" si="21"/>
        <v>45-75</v>
      </c>
      <c r="I381">
        <f>IF(F381&lt;=parameters!$B$6,IF(F381&gt;=parameters!$B$5,1,0),0)</f>
        <v>0</v>
      </c>
      <c r="J381">
        <f>IF(C381&lt;parameters!$B$2,IF(D381&gt;parameters!$B$1,1,0),0)</f>
        <v>0</v>
      </c>
      <c r="K381">
        <f>IF(C381&lt;parameters!$B$4,IF(D381&gt;parameters!$B$3,1,0),0)</f>
        <v>0</v>
      </c>
      <c r="L381">
        <f t="shared" si="22"/>
        <v>0</v>
      </c>
      <c r="M381">
        <f t="shared" si="23"/>
        <v>0</v>
      </c>
    </row>
    <row r="382" spans="1:13" x14ac:dyDescent="0.25">
      <c r="A382" s="36">
        <f>'Incident Details WB'!C383</f>
        <v>41764</v>
      </c>
      <c r="B382" s="32">
        <f>'Incident Details WB'!X383</f>
        <v>1</v>
      </c>
      <c r="C382" s="25">
        <f>'Incident Details WB'!L383</f>
        <v>0.68402777777777779</v>
      </c>
      <c r="D382" s="25">
        <f>'Incident Details WB'!M383</f>
        <v>0.73750000000000004</v>
      </c>
      <c r="E382" s="55">
        <f>'Incident Details WB'!N383</f>
        <v>77</v>
      </c>
      <c r="F382" s="31">
        <f>'Incident Details WB'!O383</f>
        <v>18.899999999999999</v>
      </c>
      <c r="G382">
        <f t="shared" si="20"/>
        <v>77</v>
      </c>
      <c r="H382" t="str">
        <f t="shared" si="21"/>
        <v>75+</v>
      </c>
      <c r="I382">
        <f>IF(F382&lt;=parameters!$B$6,IF(F382&gt;=parameters!$B$5,1,0),0)</f>
        <v>0</v>
      </c>
      <c r="J382">
        <f>IF(C382&lt;parameters!$B$2,IF(D382&gt;parameters!$B$1,1,0),0)</f>
        <v>0</v>
      </c>
      <c r="K382">
        <f>IF(C382&lt;parameters!$B$4,IF(D382&gt;parameters!$B$3,1,0),0)</f>
        <v>1</v>
      </c>
      <c r="L382">
        <f t="shared" si="22"/>
        <v>0</v>
      </c>
      <c r="M382">
        <f t="shared" si="23"/>
        <v>0</v>
      </c>
    </row>
    <row r="383" spans="1:13" x14ac:dyDescent="0.25">
      <c r="A383" s="36">
        <f>'Incident Details WB'!C384</f>
        <v>41764</v>
      </c>
      <c r="B383" s="32">
        <f>'Incident Details WB'!X384</f>
        <v>1</v>
      </c>
      <c r="C383" s="25">
        <f>'Incident Details WB'!L384</f>
        <v>0.73263888888888884</v>
      </c>
      <c r="D383" s="25">
        <f>'Incident Details WB'!M384</f>
        <v>0.74444444444444435</v>
      </c>
      <c r="E383" s="55">
        <f>'Incident Details WB'!N384</f>
        <v>17</v>
      </c>
      <c r="F383" s="31">
        <f>'Incident Details WB'!O384</f>
        <v>33.299999999999997</v>
      </c>
      <c r="G383">
        <f t="shared" si="20"/>
        <v>17</v>
      </c>
      <c r="H383" t="str">
        <f t="shared" si="21"/>
        <v>15-45</v>
      </c>
      <c r="I383">
        <f>IF(F383&lt;=parameters!$B$6,IF(F383&gt;=parameters!$B$5,1,0),0)</f>
        <v>1</v>
      </c>
      <c r="J383">
        <f>IF(C383&lt;parameters!$B$2,IF(D383&gt;parameters!$B$1,1,0),0)</f>
        <v>0</v>
      </c>
      <c r="K383">
        <f>IF(C383&lt;parameters!$B$4,IF(D383&gt;parameters!$B$3,1,0),0)</f>
        <v>1</v>
      </c>
      <c r="L383">
        <f t="shared" si="22"/>
        <v>0</v>
      </c>
      <c r="M383">
        <f t="shared" si="23"/>
        <v>1</v>
      </c>
    </row>
    <row r="384" spans="1:13" x14ac:dyDescent="0.25">
      <c r="A384" s="36">
        <f>'Incident Details WB'!C385</f>
        <v>41765</v>
      </c>
      <c r="B384" s="32">
        <f>'Incident Details WB'!X385</f>
        <v>0</v>
      </c>
      <c r="C384" s="25" t="str">
        <f>'Incident Details WB'!L385</f>
        <v>not found</v>
      </c>
      <c r="D384" s="25"/>
      <c r="E384" s="55"/>
      <c r="F384" s="31"/>
      <c r="G384">
        <f t="shared" si="20"/>
        <v>0</v>
      </c>
      <c r="H384" t="str">
        <f t="shared" si="21"/>
        <v>0-15</v>
      </c>
      <c r="I384">
        <f>IF(F384&lt;=parameters!$B$6,IF(F384&gt;=parameters!$B$5,1,0),0)</f>
        <v>0</v>
      </c>
      <c r="J384">
        <f>IF(C384&lt;parameters!$B$2,IF(D384&gt;parameters!$B$1,1,0),0)</f>
        <v>0</v>
      </c>
      <c r="K384">
        <f>IF(C384&lt;parameters!$B$4,IF(D384&gt;parameters!$B$3,1,0),0)</f>
        <v>0</v>
      </c>
      <c r="L384">
        <f t="shared" si="22"/>
        <v>0</v>
      </c>
      <c r="M384">
        <f t="shared" si="23"/>
        <v>0</v>
      </c>
    </row>
    <row r="385" spans="1:13" x14ac:dyDescent="0.25">
      <c r="A385" s="36">
        <f>'Incident Details WB'!C386</f>
        <v>41765</v>
      </c>
      <c r="B385" s="32">
        <f>'Incident Details WB'!X386</f>
        <v>1</v>
      </c>
      <c r="C385" s="25">
        <f>'Incident Details WB'!L386</f>
        <v>0.62430555555555556</v>
      </c>
      <c r="D385" s="25">
        <f>'Incident Details WB'!M386</f>
        <v>0.64236111111111116</v>
      </c>
      <c r="E385" s="55">
        <f>'Incident Details WB'!N386</f>
        <v>26</v>
      </c>
      <c r="F385" s="31">
        <f>'Incident Details WB'!O386</f>
        <v>31.1</v>
      </c>
      <c r="G385">
        <f t="shared" si="20"/>
        <v>26</v>
      </c>
      <c r="H385" t="str">
        <f t="shared" si="21"/>
        <v>15-45</v>
      </c>
      <c r="I385">
        <f>IF(F385&lt;=parameters!$B$6,IF(F385&gt;=parameters!$B$5,1,0),0)</f>
        <v>1</v>
      </c>
      <c r="J385">
        <f>IF(C385&lt;parameters!$B$2,IF(D385&gt;parameters!$B$1,1,0),0)</f>
        <v>0</v>
      </c>
      <c r="K385">
        <f>IF(C385&lt;parameters!$B$4,IF(D385&gt;parameters!$B$3,1,0),0)</f>
        <v>1</v>
      </c>
      <c r="L385">
        <f t="shared" si="22"/>
        <v>0</v>
      </c>
      <c r="M385">
        <f t="shared" si="23"/>
        <v>1</v>
      </c>
    </row>
    <row r="386" spans="1:13" x14ac:dyDescent="0.25">
      <c r="A386" s="36">
        <f>'Incident Details WB'!C387</f>
        <v>41766</v>
      </c>
      <c r="B386" s="32">
        <f>'Incident Details WB'!X387</f>
        <v>1</v>
      </c>
      <c r="C386" s="25">
        <f>'Incident Details WB'!L387</f>
        <v>0.53541666666666665</v>
      </c>
      <c r="D386" s="25">
        <f>'Incident Details WB'!M387</f>
        <v>0.58611111111111114</v>
      </c>
      <c r="E386" s="55">
        <f>'Incident Details WB'!N387</f>
        <v>73</v>
      </c>
      <c r="F386" s="31">
        <f>'Incident Details WB'!O387</f>
        <v>34.200000000000003</v>
      </c>
      <c r="G386">
        <f t="shared" si="20"/>
        <v>73</v>
      </c>
      <c r="H386" t="str">
        <f t="shared" si="21"/>
        <v>45-75</v>
      </c>
      <c r="I386">
        <f>IF(F386&lt;=parameters!$B$6,IF(F386&gt;=parameters!$B$5,1,0),0)</f>
        <v>1</v>
      </c>
      <c r="J386">
        <f>IF(C386&lt;parameters!$B$2,IF(D386&gt;parameters!$B$1,1,0),0)</f>
        <v>0</v>
      </c>
      <c r="K386">
        <f>IF(C386&lt;parameters!$B$4,IF(D386&gt;parameters!$B$3,1,0),0)</f>
        <v>0</v>
      </c>
      <c r="L386">
        <f t="shared" si="22"/>
        <v>0</v>
      </c>
      <c r="M386">
        <f t="shared" si="23"/>
        <v>0</v>
      </c>
    </row>
    <row r="387" spans="1:13" x14ac:dyDescent="0.25">
      <c r="A387" s="36">
        <f>'Incident Details WB'!C388</f>
        <v>41767</v>
      </c>
      <c r="B387" s="32">
        <f>'Incident Details WB'!X388</f>
        <v>1</v>
      </c>
      <c r="C387" s="25">
        <f>'Incident Details WB'!L388</f>
        <v>0.73402777777777783</v>
      </c>
      <c r="D387" s="25">
        <f>'Incident Details WB'!M388</f>
        <v>0.74652777777777779</v>
      </c>
      <c r="E387" s="55">
        <f>'Incident Details WB'!N388</f>
        <v>18</v>
      </c>
      <c r="F387" s="31">
        <f>'Incident Details WB'!O388</f>
        <v>28.5</v>
      </c>
      <c r="G387">
        <f t="shared" ref="G387:G450" si="24">B387*E387</f>
        <v>18</v>
      </c>
      <c r="H387" t="str">
        <f t="shared" ref="H387:H450" si="25">IF(E387&lt;15,"0-15",IF(E387&lt;45,"15-45",IF(E387&lt;75,"45-75","75+")))</f>
        <v>15-45</v>
      </c>
      <c r="I387">
        <f>IF(F387&lt;=parameters!$B$6,IF(F387&gt;=parameters!$B$5,1,0),0)</f>
        <v>1</v>
      </c>
      <c r="J387">
        <f>IF(C387&lt;parameters!$B$2,IF(D387&gt;parameters!$B$1,1,0),0)</f>
        <v>0</v>
      </c>
      <c r="K387">
        <f>IF(C387&lt;parameters!$B$4,IF(D387&gt;parameters!$B$3,1,0),0)</f>
        <v>1</v>
      </c>
      <c r="L387">
        <f t="shared" ref="L387:L450" si="26">IF(I387=1,IF(J387=1,1,0),0)</f>
        <v>0</v>
      </c>
      <c r="M387">
        <f t="shared" ref="M387:M450" si="27">IF(I387=1,IF(K387=1,1,0),0)</f>
        <v>1</v>
      </c>
    </row>
    <row r="388" spans="1:13" x14ac:dyDescent="0.25">
      <c r="A388" s="36">
        <f>'Incident Details WB'!C389</f>
        <v>41767</v>
      </c>
      <c r="B388" s="32">
        <f>'Incident Details WB'!X389</f>
        <v>1</v>
      </c>
      <c r="C388" s="25">
        <f>'Incident Details WB'!L389</f>
        <v>0.75763888888888886</v>
      </c>
      <c r="D388" s="25">
        <f>'Incident Details WB'!M389</f>
        <v>0.8041666666666667</v>
      </c>
      <c r="E388" s="55">
        <f>'Incident Details WB'!N389</f>
        <v>67</v>
      </c>
      <c r="F388" s="31">
        <f>'Incident Details WB'!O389</f>
        <v>32.200000000000003</v>
      </c>
      <c r="G388">
        <f t="shared" si="24"/>
        <v>67</v>
      </c>
      <c r="H388" t="str">
        <f t="shared" si="25"/>
        <v>45-75</v>
      </c>
      <c r="I388">
        <f>IF(F388&lt;=parameters!$B$6,IF(F388&gt;=parameters!$B$5,1,0),0)</f>
        <v>1</v>
      </c>
      <c r="J388">
        <f>IF(C388&lt;parameters!$B$2,IF(D388&gt;parameters!$B$1,1,0),0)</f>
        <v>0</v>
      </c>
      <c r="K388">
        <f>IF(C388&lt;parameters!$B$4,IF(D388&gt;parameters!$B$3,1,0),0)</f>
        <v>1</v>
      </c>
      <c r="L388">
        <f t="shared" si="26"/>
        <v>0</v>
      </c>
      <c r="M388">
        <f t="shared" si="27"/>
        <v>1</v>
      </c>
    </row>
    <row r="389" spans="1:13" x14ac:dyDescent="0.25">
      <c r="A389" s="36">
        <f>'Incident Details WB'!C390</f>
        <v>41767</v>
      </c>
      <c r="B389" s="32">
        <f>'Incident Details WB'!X390</f>
        <v>0</v>
      </c>
      <c r="C389" s="25">
        <f>'Incident Details WB'!L390</f>
        <v>0.7631944444444444</v>
      </c>
      <c r="D389" s="25">
        <f>'Incident Details WB'!M390</f>
        <v>0.77361111111111103</v>
      </c>
      <c r="E389" s="55">
        <f>'Incident Details WB'!N390</f>
        <v>15</v>
      </c>
      <c r="F389" s="31">
        <f>'Incident Details WB'!O390</f>
        <v>21</v>
      </c>
      <c r="G389">
        <f t="shared" si="24"/>
        <v>0</v>
      </c>
      <c r="H389" t="str">
        <f t="shared" si="25"/>
        <v>15-45</v>
      </c>
      <c r="I389">
        <f>IF(F389&lt;=parameters!$B$6,IF(F389&gt;=parameters!$B$5,1,0),0)</f>
        <v>0</v>
      </c>
      <c r="J389">
        <f>IF(C389&lt;parameters!$B$2,IF(D389&gt;parameters!$B$1,1,0),0)</f>
        <v>0</v>
      </c>
      <c r="K389">
        <f>IF(C389&lt;parameters!$B$4,IF(D389&gt;parameters!$B$3,1,0),0)</f>
        <v>1</v>
      </c>
      <c r="L389">
        <f t="shared" si="26"/>
        <v>0</v>
      </c>
      <c r="M389">
        <f t="shared" si="27"/>
        <v>0</v>
      </c>
    </row>
    <row r="390" spans="1:13" x14ac:dyDescent="0.25">
      <c r="A390" s="36">
        <f>'Incident Details WB'!C391</f>
        <v>41768</v>
      </c>
      <c r="B390" s="32">
        <f>'Incident Details WB'!X391</f>
        <v>1</v>
      </c>
      <c r="C390" s="25">
        <f>'Incident Details WB'!L391</f>
        <v>0.65625</v>
      </c>
      <c r="D390" s="25">
        <f>'Incident Details WB'!M391</f>
        <v>0.71527777777777779</v>
      </c>
      <c r="E390" s="55">
        <f>'Incident Details WB'!N391</f>
        <v>85</v>
      </c>
      <c r="F390" s="31">
        <f>'Incident Details WB'!O391</f>
        <v>36.700000000000003</v>
      </c>
      <c r="G390">
        <f t="shared" si="24"/>
        <v>85</v>
      </c>
      <c r="H390" t="str">
        <f t="shared" si="25"/>
        <v>75+</v>
      </c>
      <c r="I390">
        <f>IF(F390&lt;=parameters!$B$6,IF(F390&gt;=parameters!$B$5,1,0),0)</f>
        <v>0</v>
      </c>
      <c r="J390">
        <f>IF(C390&lt;parameters!$B$2,IF(D390&gt;parameters!$B$1,1,0),0)</f>
        <v>0</v>
      </c>
      <c r="K390">
        <f>IF(C390&lt;parameters!$B$4,IF(D390&gt;parameters!$B$3,1,0),0)</f>
        <v>1</v>
      </c>
      <c r="L390">
        <f t="shared" si="26"/>
        <v>0</v>
      </c>
      <c r="M390">
        <f t="shared" si="27"/>
        <v>0</v>
      </c>
    </row>
    <row r="391" spans="1:13" x14ac:dyDescent="0.25">
      <c r="A391" s="36">
        <f>'Incident Details WB'!C392</f>
        <v>41768</v>
      </c>
      <c r="B391" s="32">
        <f>'Incident Details WB'!X392</f>
        <v>1</v>
      </c>
      <c r="C391" s="25">
        <f>'Incident Details WB'!L392</f>
        <v>0.73888888888888893</v>
      </c>
      <c r="D391" s="25">
        <f>'Incident Details WB'!M392</f>
        <v>0.76111111111111118</v>
      </c>
      <c r="E391" s="55">
        <f>'Incident Details WB'!N392</f>
        <v>32</v>
      </c>
      <c r="F391" s="31">
        <f>'Incident Details WB'!O392</f>
        <v>36.700000000000003</v>
      </c>
      <c r="G391">
        <f t="shared" si="24"/>
        <v>32</v>
      </c>
      <c r="H391" t="str">
        <f t="shared" si="25"/>
        <v>15-45</v>
      </c>
      <c r="I391">
        <f>IF(F391&lt;=parameters!$B$6,IF(F391&gt;=parameters!$B$5,1,0),0)</f>
        <v>0</v>
      </c>
      <c r="J391">
        <f>IF(C391&lt;parameters!$B$2,IF(D391&gt;parameters!$B$1,1,0),0)</f>
        <v>0</v>
      </c>
      <c r="K391">
        <f>IF(C391&lt;parameters!$B$4,IF(D391&gt;parameters!$B$3,1,0),0)</f>
        <v>1</v>
      </c>
      <c r="L391">
        <f t="shared" si="26"/>
        <v>0</v>
      </c>
      <c r="M391">
        <f t="shared" si="27"/>
        <v>0</v>
      </c>
    </row>
    <row r="392" spans="1:13" x14ac:dyDescent="0.25">
      <c r="A392" s="36">
        <f>'Incident Details WB'!C393</f>
        <v>41768</v>
      </c>
      <c r="B392" s="32">
        <f>'Incident Details WB'!X393</f>
        <v>2</v>
      </c>
      <c r="C392" s="25">
        <f>'Incident Details WB'!L393</f>
        <v>0.57500000000000007</v>
      </c>
      <c r="D392" s="25">
        <f>'Incident Details WB'!M393</f>
        <v>0.6923611111111112</v>
      </c>
      <c r="E392" s="55">
        <f>'Incident Details WB'!N393</f>
        <v>169</v>
      </c>
      <c r="F392" s="31">
        <f>'Incident Details WB'!O393</f>
        <v>32.9</v>
      </c>
      <c r="G392">
        <f t="shared" si="24"/>
        <v>338</v>
      </c>
      <c r="H392" t="str">
        <f t="shared" si="25"/>
        <v>75+</v>
      </c>
      <c r="I392">
        <f>IF(F392&lt;=parameters!$B$6,IF(F392&gt;=parameters!$B$5,1,0),0)</f>
        <v>1</v>
      </c>
      <c r="J392">
        <f>IF(C392&lt;parameters!$B$2,IF(D392&gt;parameters!$B$1,1,0),0)</f>
        <v>0</v>
      </c>
      <c r="K392">
        <f>IF(C392&lt;parameters!$B$4,IF(D392&gt;parameters!$B$3,1,0),0)</f>
        <v>1</v>
      </c>
      <c r="L392">
        <f t="shared" si="26"/>
        <v>0</v>
      </c>
      <c r="M392">
        <f t="shared" si="27"/>
        <v>1</v>
      </c>
    </row>
    <row r="393" spans="1:13" x14ac:dyDescent="0.25">
      <c r="A393" s="36">
        <f>'Incident Details WB'!C394</f>
        <v>41768</v>
      </c>
      <c r="B393" s="32">
        <f>'Incident Details WB'!X394</f>
        <v>2</v>
      </c>
      <c r="C393" s="25">
        <f>'Incident Details WB'!L394</f>
        <v>0.35833333333333334</v>
      </c>
      <c r="D393" s="25">
        <f>'Incident Details WB'!M394</f>
        <v>0.38472222222222224</v>
      </c>
      <c r="E393" s="55">
        <f>'Incident Details WB'!N394</f>
        <v>38</v>
      </c>
      <c r="F393" s="31">
        <f>'Incident Details WB'!O394</f>
        <v>34.200000000000003</v>
      </c>
      <c r="G393">
        <f t="shared" si="24"/>
        <v>76</v>
      </c>
      <c r="H393" t="str">
        <f t="shared" si="25"/>
        <v>15-45</v>
      </c>
      <c r="I393">
        <f>IF(F393&lt;=parameters!$B$6,IF(F393&gt;=parameters!$B$5,1,0),0)</f>
        <v>1</v>
      </c>
      <c r="J393">
        <f>IF(C393&lt;parameters!$B$2,IF(D393&gt;parameters!$B$1,1,0),0)</f>
        <v>1</v>
      </c>
      <c r="K393">
        <f>IF(C393&lt;parameters!$B$4,IF(D393&gt;parameters!$B$3,1,0),0)</f>
        <v>0</v>
      </c>
      <c r="L393">
        <f t="shared" si="26"/>
        <v>1</v>
      </c>
      <c r="M393">
        <f t="shared" si="27"/>
        <v>0</v>
      </c>
    </row>
    <row r="394" spans="1:13" x14ac:dyDescent="0.25">
      <c r="A394" s="36">
        <f>'Incident Details WB'!C395</f>
        <v>41768</v>
      </c>
      <c r="B394" s="32">
        <f>'Incident Details WB'!X395</f>
        <v>1</v>
      </c>
      <c r="C394" s="25">
        <f>'Incident Details WB'!L395</f>
        <v>0.40902777777777777</v>
      </c>
      <c r="D394" s="25">
        <f>'Incident Details WB'!M395</f>
        <v>0.45069444444444445</v>
      </c>
      <c r="E394" s="55">
        <f>'Incident Details WB'!N395</f>
        <v>60</v>
      </c>
      <c r="F394" s="31">
        <f>'Incident Details WB'!O395</f>
        <v>1.4</v>
      </c>
      <c r="G394">
        <f t="shared" si="24"/>
        <v>60</v>
      </c>
      <c r="H394" t="str">
        <f t="shared" si="25"/>
        <v>45-75</v>
      </c>
      <c r="I394">
        <f>IF(F394&lt;=parameters!$B$6,IF(F394&gt;=parameters!$B$5,1,0),0)</f>
        <v>0</v>
      </c>
      <c r="J394">
        <f>IF(C394&lt;parameters!$B$2,IF(D394&gt;parameters!$B$1,1,0),0)</f>
        <v>1</v>
      </c>
      <c r="K394">
        <f>IF(C394&lt;parameters!$B$4,IF(D394&gt;parameters!$B$3,1,0),0)</f>
        <v>0</v>
      </c>
      <c r="L394">
        <f t="shared" si="26"/>
        <v>0</v>
      </c>
      <c r="M394">
        <f t="shared" si="27"/>
        <v>0</v>
      </c>
    </row>
    <row r="395" spans="1:13" x14ac:dyDescent="0.25">
      <c r="A395" s="36">
        <f>'Incident Details WB'!C396</f>
        <v>41768</v>
      </c>
      <c r="B395" s="32">
        <f>'Incident Details WB'!X396</f>
        <v>1</v>
      </c>
      <c r="C395" s="25">
        <f>'Incident Details WB'!L396</f>
        <v>0.61597222222222225</v>
      </c>
      <c r="D395" s="25">
        <f>'Incident Details WB'!M396</f>
        <v>0.63750000000000007</v>
      </c>
      <c r="E395" s="55">
        <f>'Incident Details WB'!N396</f>
        <v>31</v>
      </c>
      <c r="F395" s="31">
        <f>'Incident Details WB'!O396</f>
        <v>36.700000000000003</v>
      </c>
      <c r="G395">
        <f t="shared" si="24"/>
        <v>31</v>
      </c>
      <c r="H395" t="str">
        <f t="shared" si="25"/>
        <v>15-45</v>
      </c>
      <c r="I395">
        <f>IF(F395&lt;=parameters!$B$6,IF(F395&gt;=parameters!$B$5,1,0),0)</f>
        <v>0</v>
      </c>
      <c r="J395">
        <f>IF(C395&lt;parameters!$B$2,IF(D395&gt;parameters!$B$1,1,0),0)</f>
        <v>0</v>
      </c>
      <c r="K395">
        <f>IF(C395&lt;parameters!$B$4,IF(D395&gt;parameters!$B$3,1,0),0)</f>
        <v>1</v>
      </c>
      <c r="L395">
        <f t="shared" si="26"/>
        <v>0</v>
      </c>
      <c r="M395">
        <f t="shared" si="27"/>
        <v>0</v>
      </c>
    </row>
    <row r="396" spans="1:13" x14ac:dyDescent="0.25">
      <c r="A396" s="36">
        <f>'Incident Details WB'!C397</f>
        <v>41769</v>
      </c>
      <c r="B396" s="32">
        <f>'Incident Details WB'!X397</f>
        <v>1</v>
      </c>
      <c r="C396" s="25">
        <f>'Incident Details WB'!L397</f>
        <v>8.8888888888888892E-2</v>
      </c>
      <c r="D396" s="25">
        <f>'Incident Details WB'!M397</f>
        <v>0.10347222222222223</v>
      </c>
      <c r="E396" s="55">
        <f>'Incident Details WB'!N397</f>
        <v>21</v>
      </c>
      <c r="F396" s="31">
        <f>'Incident Details WB'!O397</f>
        <v>15.6</v>
      </c>
      <c r="G396">
        <f t="shared" si="24"/>
        <v>21</v>
      </c>
      <c r="H396" t="str">
        <f t="shared" si="25"/>
        <v>15-45</v>
      </c>
      <c r="I396">
        <f>IF(F396&lt;=parameters!$B$6,IF(F396&gt;=parameters!$B$5,1,0),0)</f>
        <v>0</v>
      </c>
      <c r="J396">
        <f>IF(C396&lt;parameters!$B$2,IF(D396&gt;parameters!$B$1,1,0),0)</f>
        <v>0</v>
      </c>
      <c r="K396">
        <f>IF(C396&lt;parameters!$B$4,IF(D396&gt;parameters!$B$3,1,0),0)</f>
        <v>0</v>
      </c>
      <c r="L396">
        <f t="shared" si="26"/>
        <v>0</v>
      </c>
      <c r="M396">
        <f t="shared" si="27"/>
        <v>0</v>
      </c>
    </row>
    <row r="397" spans="1:13" x14ac:dyDescent="0.25">
      <c r="A397" s="36">
        <f>'Incident Details WB'!C398</f>
        <v>41769</v>
      </c>
      <c r="B397" s="32">
        <f>'Incident Details WB'!X398</f>
        <v>1</v>
      </c>
      <c r="C397" s="25">
        <f>'Incident Details WB'!L398</f>
        <v>0.42152777777777778</v>
      </c>
      <c r="D397" s="25">
        <f>'Incident Details WB'!M398</f>
        <v>0.43888888888888888</v>
      </c>
      <c r="E397" s="55">
        <f>'Incident Details WB'!N398</f>
        <v>25</v>
      </c>
      <c r="F397" s="31">
        <f>'Incident Details WB'!O398</f>
        <v>29.8</v>
      </c>
      <c r="G397">
        <f t="shared" si="24"/>
        <v>25</v>
      </c>
      <c r="H397" t="str">
        <f t="shared" si="25"/>
        <v>15-45</v>
      </c>
      <c r="I397">
        <f>IF(F397&lt;=parameters!$B$6,IF(F397&gt;=parameters!$B$5,1,0),0)</f>
        <v>1</v>
      </c>
      <c r="J397">
        <f>IF(C397&lt;parameters!$B$2,IF(D397&gt;parameters!$B$1,1,0),0)</f>
        <v>0</v>
      </c>
      <c r="K397">
        <f>IF(C397&lt;parameters!$B$4,IF(D397&gt;parameters!$B$3,1,0),0)</f>
        <v>0</v>
      </c>
      <c r="L397">
        <f t="shared" si="26"/>
        <v>0</v>
      </c>
      <c r="M397">
        <f t="shared" si="27"/>
        <v>0</v>
      </c>
    </row>
    <row r="398" spans="1:13" x14ac:dyDescent="0.25">
      <c r="A398" s="36">
        <f>'Incident Details WB'!C399</f>
        <v>41769</v>
      </c>
      <c r="B398" s="32">
        <f>'Incident Details WB'!X399</f>
        <v>1</v>
      </c>
      <c r="C398" s="25">
        <f>'Incident Details WB'!L399</f>
        <v>0.5493055555555556</v>
      </c>
      <c r="D398" s="25">
        <f>'Incident Details WB'!M399</f>
        <v>0.57500000000000007</v>
      </c>
      <c r="E398" s="55">
        <f>'Incident Details WB'!N399</f>
        <v>37</v>
      </c>
      <c r="F398" s="31">
        <f>'Incident Details WB'!O399</f>
        <v>30.1</v>
      </c>
      <c r="G398">
        <f t="shared" si="24"/>
        <v>37</v>
      </c>
      <c r="H398" t="str">
        <f t="shared" si="25"/>
        <v>15-45</v>
      </c>
      <c r="I398">
        <f>IF(F398&lt;=parameters!$B$6,IF(F398&gt;=parameters!$B$5,1,0),0)</f>
        <v>1</v>
      </c>
      <c r="J398">
        <f>IF(C398&lt;parameters!$B$2,IF(D398&gt;parameters!$B$1,1,0),0)</f>
        <v>0</v>
      </c>
      <c r="K398">
        <f>IF(C398&lt;parameters!$B$4,IF(D398&gt;parameters!$B$3,1,0),0)</f>
        <v>0</v>
      </c>
      <c r="L398">
        <f t="shared" si="26"/>
        <v>0</v>
      </c>
      <c r="M398">
        <f t="shared" si="27"/>
        <v>0</v>
      </c>
    </row>
    <row r="399" spans="1:13" x14ac:dyDescent="0.25">
      <c r="A399" s="36">
        <f>'Incident Details WB'!C400</f>
        <v>41769</v>
      </c>
      <c r="B399" s="32">
        <f>'Incident Details WB'!X400</f>
        <v>1</v>
      </c>
      <c r="C399" s="25">
        <f>'Incident Details WB'!L400</f>
        <v>0.68402777777777779</v>
      </c>
      <c r="D399" s="25">
        <f>'Incident Details WB'!M400</f>
        <v>0.71805555555555556</v>
      </c>
      <c r="E399" s="55">
        <f>'Incident Details WB'!N400</f>
        <v>49</v>
      </c>
      <c r="F399" s="31">
        <f>'Incident Details WB'!O400</f>
        <v>40.9</v>
      </c>
      <c r="G399">
        <f t="shared" si="24"/>
        <v>49</v>
      </c>
      <c r="H399" t="str">
        <f t="shared" si="25"/>
        <v>45-75</v>
      </c>
      <c r="I399">
        <f>IF(F399&lt;=parameters!$B$6,IF(F399&gt;=parameters!$B$5,1,0),0)</f>
        <v>0</v>
      </c>
      <c r="J399">
        <f>IF(C399&lt;parameters!$B$2,IF(D399&gt;parameters!$B$1,1,0),0)</f>
        <v>0</v>
      </c>
      <c r="K399">
        <f>IF(C399&lt;parameters!$B$4,IF(D399&gt;parameters!$B$3,1,0),0)</f>
        <v>1</v>
      </c>
      <c r="L399">
        <f t="shared" si="26"/>
        <v>0</v>
      </c>
      <c r="M399">
        <f t="shared" si="27"/>
        <v>0</v>
      </c>
    </row>
    <row r="400" spans="1:13" x14ac:dyDescent="0.25">
      <c r="A400" s="36">
        <f>'Incident Details WB'!C401</f>
        <v>41770</v>
      </c>
      <c r="B400" s="32">
        <f>'Incident Details WB'!X401</f>
        <v>1</v>
      </c>
      <c r="C400" s="25">
        <f>'Incident Details WB'!L401</f>
        <v>0.41944444444444445</v>
      </c>
      <c r="D400" s="25">
        <f>'Incident Details WB'!M401</f>
        <v>0.45069444444444445</v>
      </c>
      <c r="E400" s="55">
        <f>'Incident Details WB'!N401</f>
        <v>45</v>
      </c>
      <c r="F400" s="31">
        <f>'Incident Details WB'!O401</f>
        <v>31.1</v>
      </c>
      <c r="G400">
        <f t="shared" si="24"/>
        <v>45</v>
      </c>
      <c r="H400" t="str">
        <f t="shared" si="25"/>
        <v>45-75</v>
      </c>
      <c r="I400">
        <f>IF(F400&lt;=parameters!$B$6,IF(F400&gt;=parameters!$B$5,1,0),0)</f>
        <v>1</v>
      </c>
      <c r="J400">
        <f>IF(C400&lt;parameters!$B$2,IF(D400&gt;parameters!$B$1,1,0),0)</f>
        <v>0</v>
      </c>
      <c r="K400">
        <f>IF(C400&lt;parameters!$B$4,IF(D400&gt;parameters!$B$3,1,0),0)</f>
        <v>0</v>
      </c>
      <c r="L400">
        <f t="shared" si="26"/>
        <v>0</v>
      </c>
      <c r="M400">
        <f t="shared" si="27"/>
        <v>0</v>
      </c>
    </row>
    <row r="401" spans="1:13" x14ac:dyDescent="0.25">
      <c r="A401" s="36">
        <f>'Incident Details WB'!C402</f>
        <v>41770</v>
      </c>
      <c r="B401" s="32">
        <f>'Incident Details WB'!X402</f>
        <v>2</v>
      </c>
      <c r="C401" s="25">
        <f>'Incident Details WB'!L402</f>
        <v>0.44236111111111115</v>
      </c>
      <c r="D401" s="25">
        <f>'Incident Details WB'!M402</f>
        <v>0.50069444444444444</v>
      </c>
      <c r="E401" s="55">
        <f>'Incident Details WB'!N402</f>
        <v>84</v>
      </c>
      <c r="F401" s="31">
        <f>'Incident Details WB'!O402</f>
        <v>33.200000000000003</v>
      </c>
      <c r="G401">
        <f t="shared" si="24"/>
        <v>168</v>
      </c>
      <c r="H401" t="str">
        <f t="shared" si="25"/>
        <v>75+</v>
      </c>
      <c r="I401">
        <f>IF(F401&lt;=parameters!$B$6,IF(F401&gt;=parameters!$B$5,1,0),0)</f>
        <v>1</v>
      </c>
      <c r="J401">
        <f>IF(C401&lt;parameters!$B$2,IF(D401&gt;parameters!$B$1,1,0),0)</f>
        <v>0</v>
      </c>
      <c r="K401">
        <f>IF(C401&lt;parameters!$B$4,IF(D401&gt;parameters!$B$3,1,0),0)</f>
        <v>0</v>
      </c>
      <c r="L401">
        <f t="shared" si="26"/>
        <v>0</v>
      </c>
      <c r="M401">
        <f t="shared" si="27"/>
        <v>0</v>
      </c>
    </row>
    <row r="402" spans="1:13" x14ac:dyDescent="0.25">
      <c r="A402" s="36">
        <f>'Incident Details WB'!C403</f>
        <v>41770</v>
      </c>
      <c r="B402" s="32">
        <f>'Incident Details WB'!X403</f>
        <v>1</v>
      </c>
      <c r="C402" s="25">
        <f>'Incident Details WB'!L403</f>
        <v>0.46458333333333335</v>
      </c>
      <c r="D402" s="25">
        <f>'Incident Details WB'!M403</f>
        <v>0.47500000000000003</v>
      </c>
      <c r="E402" s="55">
        <f>'Incident Details WB'!N403</f>
        <v>15</v>
      </c>
      <c r="F402" s="31">
        <f>'Incident Details WB'!O403</f>
        <v>15.6</v>
      </c>
      <c r="G402">
        <f t="shared" si="24"/>
        <v>15</v>
      </c>
      <c r="H402" t="str">
        <f t="shared" si="25"/>
        <v>15-45</v>
      </c>
      <c r="I402">
        <f>IF(F402&lt;=parameters!$B$6,IF(F402&gt;=parameters!$B$5,1,0),0)</f>
        <v>0</v>
      </c>
      <c r="J402">
        <f>IF(C402&lt;parameters!$B$2,IF(D402&gt;parameters!$B$1,1,0),0)</f>
        <v>0</v>
      </c>
      <c r="K402">
        <f>IF(C402&lt;parameters!$B$4,IF(D402&gt;parameters!$B$3,1,0),0)</f>
        <v>0</v>
      </c>
      <c r="L402">
        <f t="shared" si="26"/>
        <v>0</v>
      </c>
      <c r="M402">
        <f t="shared" si="27"/>
        <v>0</v>
      </c>
    </row>
    <row r="403" spans="1:13" x14ac:dyDescent="0.25">
      <c r="A403" s="36">
        <f>'Incident Details WB'!C404</f>
        <v>41770</v>
      </c>
      <c r="B403" s="32">
        <f>'Incident Details WB'!X404</f>
        <v>1</v>
      </c>
      <c r="C403" s="25">
        <f>'Incident Details WB'!L404</f>
        <v>0.46597222222222223</v>
      </c>
      <c r="D403" s="25">
        <f>'Incident Details WB'!M404</f>
        <v>0.51041666666666663</v>
      </c>
      <c r="E403" s="55">
        <f>'Incident Details WB'!N404</f>
        <v>64</v>
      </c>
      <c r="F403" s="31">
        <f>'Incident Details WB'!O404</f>
        <v>34.200000000000003</v>
      </c>
      <c r="G403">
        <f t="shared" si="24"/>
        <v>64</v>
      </c>
      <c r="H403" t="str">
        <f t="shared" si="25"/>
        <v>45-75</v>
      </c>
      <c r="I403">
        <f>IF(F403&lt;=parameters!$B$6,IF(F403&gt;=parameters!$B$5,1,0),0)</f>
        <v>1</v>
      </c>
      <c r="J403">
        <f>IF(C403&lt;parameters!$B$2,IF(D403&gt;parameters!$B$1,1,0),0)</f>
        <v>0</v>
      </c>
      <c r="K403">
        <f>IF(C403&lt;parameters!$B$4,IF(D403&gt;parameters!$B$3,1,0),0)</f>
        <v>0</v>
      </c>
      <c r="L403">
        <f t="shared" si="26"/>
        <v>0</v>
      </c>
      <c r="M403">
        <f t="shared" si="27"/>
        <v>0</v>
      </c>
    </row>
    <row r="404" spans="1:13" x14ac:dyDescent="0.25">
      <c r="A404" s="36">
        <f>'Incident Details WB'!C405</f>
        <v>41770</v>
      </c>
      <c r="B404" s="32">
        <f>'Incident Details WB'!X405</f>
        <v>1</v>
      </c>
      <c r="C404" s="25">
        <f>'Incident Details WB'!L405</f>
        <v>0.50555555555555554</v>
      </c>
      <c r="D404" s="25">
        <f>'Incident Details WB'!M405</f>
        <v>0.51666666666666661</v>
      </c>
      <c r="E404" s="55">
        <f>'Incident Details WB'!N405</f>
        <v>16</v>
      </c>
      <c r="F404" s="31">
        <f>'Incident Details WB'!O405</f>
        <v>42.3</v>
      </c>
      <c r="G404">
        <f t="shared" si="24"/>
        <v>16</v>
      </c>
      <c r="H404" t="str">
        <f t="shared" si="25"/>
        <v>15-45</v>
      </c>
      <c r="I404">
        <f>IF(F404&lt;=parameters!$B$6,IF(F404&gt;=parameters!$B$5,1,0),0)</f>
        <v>0</v>
      </c>
      <c r="J404">
        <f>IF(C404&lt;parameters!$B$2,IF(D404&gt;parameters!$B$1,1,0),0)</f>
        <v>0</v>
      </c>
      <c r="K404">
        <f>IF(C404&lt;parameters!$B$4,IF(D404&gt;parameters!$B$3,1,0),0)</f>
        <v>0</v>
      </c>
      <c r="L404">
        <f t="shared" si="26"/>
        <v>0</v>
      </c>
      <c r="M404">
        <f t="shared" si="27"/>
        <v>0</v>
      </c>
    </row>
    <row r="405" spans="1:13" x14ac:dyDescent="0.25">
      <c r="A405" s="36">
        <f>'Incident Details WB'!C406</f>
        <v>41770</v>
      </c>
      <c r="B405" s="32">
        <f>'Incident Details WB'!X406</f>
        <v>1</v>
      </c>
      <c r="C405" s="25">
        <f>'Incident Details WB'!L406</f>
        <v>0.52777777777777779</v>
      </c>
      <c r="D405" s="25">
        <f>'Incident Details WB'!M406</f>
        <v>0.56388888888888888</v>
      </c>
      <c r="E405" s="55">
        <f>'Incident Details WB'!N406</f>
        <v>52</v>
      </c>
      <c r="F405" s="31">
        <f>'Incident Details WB'!O406</f>
        <v>36.700000000000003</v>
      </c>
      <c r="G405">
        <f t="shared" si="24"/>
        <v>52</v>
      </c>
      <c r="H405" t="str">
        <f t="shared" si="25"/>
        <v>45-75</v>
      </c>
      <c r="I405">
        <f>IF(F405&lt;=parameters!$B$6,IF(F405&gt;=parameters!$B$5,1,0),0)</f>
        <v>0</v>
      </c>
      <c r="J405">
        <f>IF(C405&lt;parameters!$B$2,IF(D405&gt;parameters!$B$1,1,0),0)</f>
        <v>0</v>
      </c>
      <c r="K405">
        <f>IF(C405&lt;parameters!$B$4,IF(D405&gt;parameters!$B$3,1,0),0)</f>
        <v>0</v>
      </c>
      <c r="L405">
        <f t="shared" si="26"/>
        <v>0</v>
      </c>
      <c r="M405">
        <f t="shared" si="27"/>
        <v>0</v>
      </c>
    </row>
    <row r="406" spans="1:13" x14ac:dyDescent="0.25">
      <c r="A406" s="36">
        <f>'Incident Details WB'!C407</f>
        <v>41771</v>
      </c>
      <c r="B406" s="32">
        <f>'Incident Details WB'!X407</f>
        <v>2</v>
      </c>
      <c r="C406" s="25">
        <f>'Incident Details WB'!L407</f>
        <v>0.42083333333333334</v>
      </c>
      <c r="D406" s="25">
        <f>'Incident Details WB'!M407</f>
        <v>0.44305555555555554</v>
      </c>
      <c r="E406" s="55">
        <f>'Incident Details WB'!N407</f>
        <v>32</v>
      </c>
      <c r="F406" s="31">
        <f>'Incident Details WB'!O407</f>
        <v>39.200000000000003</v>
      </c>
      <c r="G406">
        <f t="shared" si="24"/>
        <v>64</v>
      </c>
      <c r="H406" t="str">
        <f t="shared" si="25"/>
        <v>15-45</v>
      </c>
      <c r="I406">
        <f>IF(F406&lt;=parameters!$B$6,IF(F406&gt;=parameters!$B$5,1,0),0)</f>
        <v>0</v>
      </c>
      <c r="J406">
        <f>IF(C406&lt;parameters!$B$2,IF(D406&gt;parameters!$B$1,1,0),0)</f>
        <v>0</v>
      </c>
      <c r="K406">
        <f>IF(C406&lt;parameters!$B$4,IF(D406&gt;parameters!$B$3,1,0),0)</f>
        <v>0</v>
      </c>
      <c r="L406">
        <f t="shared" si="26"/>
        <v>0</v>
      </c>
      <c r="M406">
        <f t="shared" si="27"/>
        <v>0</v>
      </c>
    </row>
    <row r="407" spans="1:13" x14ac:dyDescent="0.25">
      <c r="A407" s="36">
        <f>'Incident Details WB'!C408</f>
        <v>41771</v>
      </c>
      <c r="B407" s="32">
        <f>'Incident Details WB'!X408</f>
        <v>1</v>
      </c>
      <c r="C407" s="25">
        <f>'Incident Details WB'!L408</f>
        <v>0.17222222222222225</v>
      </c>
      <c r="D407" s="25">
        <f>'Incident Details WB'!M408</f>
        <v>0.19375000000000003</v>
      </c>
      <c r="E407" s="55">
        <f>'Incident Details WB'!N408</f>
        <v>31</v>
      </c>
      <c r="F407" s="31">
        <f>'Incident Details WB'!O408</f>
        <v>38.1</v>
      </c>
      <c r="G407">
        <f t="shared" si="24"/>
        <v>31</v>
      </c>
      <c r="H407" t="str">
        <f t="shared" si="25"/>
        <v>15-45</v>
      </c>
      <c r="I407">
        <f>IF(F407&lt;=parameters!$B$6,IF(F407&gt;=parameters!$B$5,1,0),0)</f>
        <v>0</v>
      </c>
      <c r="J407">
        <f>IF(C407&lt;parameters!$B$2,IF(D407&gt;parameters!$B$1,1,0),0)</f>
        <v>0</v>
      </c>
      <c r="K407">
        <f>IF(C407&lt;parameters!$B$4,IF(D407&gt;parameters!$B$3,1,0),0)</f>
        <v>0</v>
      </c>
      <c r="L407">
        <f t="shared" si="26"/>
        <v>0</v>
      </c>
      <c r="M407">
        <f t="shared" si="27"/>
        <v>0</v>
      </c>
    </row>
    <row r="408" spans="1:13" x14ac:dyDescent="0.25">
      <c r="A408" s="36">
        <f>'Incident Details WB'!C409</f>
        <v>41771</v>
      </c>
      <c r="B408" s="32">
        <f>'Incident Details WB'!X409</f>
        <v>1</v>
      </c>
      <c r="C408" s="25">
        <f>'Incident Details WB'!L409</f>
        <v>0.59861111111111109</v>
      </c>
      <c r="D408" s="25">
        <f>'Incident Details WB'!M409</f>
        <v>0.62986111111111109</v>
      </c>
      <c r="E408" s="55">
        <f>'Incident Details WB'!N409</f>
        <v>45</v>
      </c>
      <c r="F408" s="31">
        <f>'Incident Details WB'!O409</f>
        <v>36.700000000000003</v>
      </c>
      <c r="G408">
        <f t="shared" si="24"/>
        <v>45</v>
      </c>
      <c r="H408" t="str">
        <f t="shared" si="25"/>
        <v>45-75</v>
      </c>
      <c r="I408">
        <f>IF(F408&lt;=parameters!$B$6,IF(F408&gt;=parameters!$B$5,1,0),0)</f>
        <v>0</v>
      </c>
      <c r="J408">
        <f>IF(C408&lt;parameters!$B$2,IF(D408&gt;parameters!$B$1,1,0),0)</f>
        <v>0</v>
      </c>
      <c r="K408">
        <f>IF(C408&lt;parameters!$B$4,IF(D408&gt;parameters!$B$3,1,0),0)</f>
        <v>1</v>
      </c>
      <c r="L408">
        <f t="shared" si="26"/>
        <v>0</v>
      </c>
      <c r="M408">
        <f t="shared" si="27"/>
        <v>0</v>
      </c>
    </row>
    <row r="409" spans="1:13" x14ac:dyDescent="0.25">
      <c r="A409" s="36">
        <f>'Incident Details WB'!C410</f>
        <v>41771</v>
      </c>
      <c r="B409" s="32">
        <f>'Incident Details WB'!X410</f>
        <v>1</v>
      </c>
      <c r="C409" s="25">
        <f>'Incident Details WB'!L410</f>
        <v>0.73958333333333337</v>
      </c>
      <c r="D409" s="25">
        <f>'Incident Details WB'!M410</f>
        <v>0.75347222222222221</v>
      </c>
      <c r="E409" s="55">
        <f>'Incident Details WB'!N410</f>
        <v>20</v>
      </c>
      <c r="F409" s="31">
        <f>'Incident Details WB'!O410</f>
        <v>36.700000000000003</v>
      </c>
      <c r="G409">
        <f t="shared" si="24"/>
        <v>20</v>
      </c>
      <c r="H409" t="str">
        <f t="shared" si="25"/>
        <v>15-45</v>
      </c>
      <c r="I409">
        <f>IF(F409&lt;=parameters!$B$6,IF(F409&gt;=parameters!$B$5,1,0),0)</f>
        <v>0</v>
      </c>
      <c r="J409">
        <f>IF(C409&lt;parameters!$B$2,IF(D409&gt;parameters!$B$1,1,0),0)</f>
        <v>0</v>
      </c>
      <c r="K409">
        <f>IF(C409&lt;parameters!$B$4,IF(D409&gt;parameters!$B$3,1,0),0)</f>
        <v>1</v>
      </c>
      <c r="L409">
        <f t="shared" si="26"/>
        <v>0</v>
      </c>
      <c r="M409">
        <f t="shared" si="27"/>
        <v>0</v>
      </c>
    </row>
    <row r="410" spans="1:13" x14ac:dyDescent="0.25">
      <c r="A410" s="36">
        <f>'Incident Details WB'!C411</f>
        <v>41772</v>
      </c>
      <c r="B410" s="32">
        <f>'Incident Details WB'!X411</f>
        <v>2</v>
      </c>
      <c r="C410" s="25">
        <f>'Incident Details WB'!L411</f>
        <v>0.27013888888888887</v>
      </c>
      <c r="D410" s="25">
        <f>'Incident Details WB'!M411</f>
        <v>0.28749999999999998</v>
      </c>
      <c r="E410" s="55">
        <f>'Incident Details WB'!N411</f>
        <v>25</v>
      </c>
      <c r="F410" s="31">
        <f>'Incident Details WB'!O411</f>
        <v>41.9</v>
      </c>
      <c r="G410">
        <f t="shared" si="24"/>
        <v>50</v>
      </c>
      <c r="H410" t="str">
        <f t="shared" si="25"/>
        <v>15-45</v>
      </c>
      <c r="I410">
        <f>IF(F410&lt;=parameters!$B$6,IF(F410&gt;=parameters!$B$5,1,0),0)</f>
        <v>0</v>
      </c>
      <c r="J410">
        <f>IF(C410&lt;parameters!$B$2,IF(D410&gt;parameters!$B$1,1,0),0)</f>
        <v>1</v>
      </c>
      <c r="K410">
        <f>IF(C410&lt;parameters!$B$4,IF(D410&gt;parameters!$B$3,1,0),0)</f>
        <v>0</v>
      </c>
      <c r="L410">
        <f t="shared" si="26"/>
        <v>0</v>
      </c>
      <c r="M410">
        <f t="shared" si="27"/>
        <v>0</v>
      </c>
    </row>
    <row r="411" spans="1:13" x14ac:dyDescent="0.25">
      <c r="A411" s="36">
        <f>'Incident Details WB'!C412</f>
        <v>41772</v>
      </c>
      <c r="B411" s="32">
        <f>'Incident Details WB'!X412</f>
        <v>1</v>
      </c>
      <c r="C411" s="25">
        <f>'Incident Details WB'!L412</f>
        <v>0.45416666666666666</v>
      </c>
      <c r="D411" s="25">
        <f>'Incident Details WB'!M412</f>
        <v>0.47430555555555554</v>
      </c>
      <c r="E411" s="55">
        <f>'Incident Details WB'!N412</f>
        <v>29</v>
      </c>
      <c r="F411" s="31">
        <f>'Incident Details WB'!O412</f>
        <v>35.200000000000003</v>
      </c>
      <c r="G411">
        <f t="shared" si="24"/>
        <v>29</v>
      </c>
      <c r="H411" t="str">
        <f t="shared" si="25"/>
        <v>15-45</v>
      </c>
      <c r="I411">
        <f>IF(F411&lt;=parameters!$B$6,IF(F411&gt;=parameters!$B$5,1,0),0)</f>
        <v>1</v>
      </c>
      <c r="J411">
        <f>IF(C411&lt;parameters!$B$2,IF(D411&gt;parameters!$B$1,1,0),0)</f>
        <v>0</v>
      </c>
      <c r="K411">
        <f>IF(C411&lt;parameters!$B$4,IF(D411&gt;parameters!$B$3,1,0),0)</f>
        <v>0</v>
      </c>
      <c r="L411">
        <f t="shared" si="26"/>
        <v>0</v>
      </c>
      <c r="M411">
        <f t="shared" si="27"/>
        <v>0</v>
      </c>
    </row>
    <row r="412" spans="1:13" x14ac:dyDescent="0.25">
      <c r="A412" s="36">
        <f>'Incident Details WB'!C413</f>
        <v>41772</v>
      </c>
      <c r="B412" s="32">
        <f>'Incident Details WB'!X413</f>
        <v>3</v>
      </c>
      <c r="C412" s="25">
        <f>'Incident Details WB'!L413</f>
        <v>0.89930555555555547</v>
      </c>
      <c r="D412" s="25">
        <f>'Incident Details WB'!M413</f>
        <v>1.1819444444444445</v>
      </c>
      <c r="E412" s="55">
        <f>'Incident Details WB'!N413</f>
        <v>407</v>
      </c>
      <c r="F412" s="31">
        <f>'Incident Details WB'!O413</f>
        <v>27.4</v>
      </c>
      <c r="G412">
        <f t="shared" si="24"/>
        <v>1221</v>
      </c>
      <c r="H412" t="str">
        <f t="shared" si="25"/>
        <v>75+</v>
      </c>
      <c r="I412">
        <f>IF(F412&lt;=parameters!$B$6,IF(F412&gt;=parameters!$B$5,1,0),0)</f>
        <v>1</v>
      </c>
      <c r="J412">
        <f>IF(C412&lt;parameters!$B$2,IF(D412&gt;parameters!$B$1,1,0),0)</f>
        <v>0</v>
      </c>
      <c r="K412">
        <f>IF(C412&lt;parameters!$B$4,IF(D412&gt;parameters!$B$3,1,0),0)</f>
        <v>0</v>
      </c>
      <c r="L412">
        <f t="shared" si="26"/>
        <v>0</v>
      </c>
      <c r="M412">
        <f t="shared" si="27"/>
        <v>0</v>
      </c>
    </row>
    <row r="413" spans="1:13" x14ac:dyDescent="0.25">
      <c r="A413" s="36">
        <f>'Incident Details WB'!C414</f>
        <v>41773</v>
      </c>
      <c r="B413" s="32">
        <f>'Incident Details WB'!X414</f>
        <v>1</v>
      </c>
      <c r="C413" s="25">
        <f>'Incident Details WB'!L414</f>
        <v>0.26458333333333334</v>
      </c>
      <c r="D413" s="25">
        <f>'Incident Details WB'!M414</f>
        <v>0.29305555555555557</v>
      </c>
      <c r="E413" s="55">
        <f>'Incident Details WB'!N414</f>
        <v>41</v>
      </c>
      <c r="F413" s="31">
        <f>'Incident Details WB'!O414</f>
        <v>36.700000000000003</v>
      </c>
      <c r="G413">
        <f t="shared" si="24"/>
        <v>41</v>
      </c>
      <c r="H413" t="str">
        <f t="shared" si="25"/>
        <v>15-45</v>
      </c>
      <c r="I413">
        <f>IF(F413&lt;=parameters!$B$6,IF(F413&gt;=parameters!$B$5,1,0),0)</f>
        <v>0</v>
      </c>
      <c r="J413">
        <f>IF(C413&lt;parameters!$B$2,IF(D413&gt;parameters!$B$1,1,0),0)</f>
        <v>1</v>
      </c>
      <c r="K413">
        <f>IF(C413&lt;parameters!$B$4,IF(D413&gt;parameters!$B$3,1,0),0)</f>
        <v>0</v>
      </c>
      <c r="L413">
        <f t="shared" si="26"/>
        <v>0</v>
      </c>
      <c r="M413">
        <f t="shared" si="27"/>
        <v>0</v>
      </c>
    </row>
    <row r="414" spans="1:13" x14ac:dyDescent="0.25">
      <c r="A414" s="36">
        <f>'Incident Details WB'!C415</f>
        <v>41773</v>
      </c>
      <c r="B414" s="32">
        <f>'Incident Details WB'!X415</f>
        <v>1</v>
      </c>
      <c r="C414" s="25">
        <f>'Incident Details WB'!L415</f>
        <v>0.30624999999999997</v>
      </c>
      <c r="D414" s="25">
        <f>'Incident Details WB'!M415</f>
        <v>0.32430555555555551</v>
      </c>
      <c r="E414" s="55">
        <f>'Incident Details WB'!N415</f>
        <v>26</v>
      </c>
      <c r="F414" s="31">
        <f>'Incident Details WB'!O415</f>
        <v>35.200000000000003</v>
      </c>
      <c r="G414">
        <f t="shared" si="24"/>
        <v>26</v>
      </c>
      <c r="H414" t="str">
        <f t="shared" si="25"/>
        <v>15-45</v>
      </c>
      <c r="I414">
        <f>IF(F414&lt;=parameters!$B$6,IF(F414&gt;=parameters!$B$5,1,0),0)</f>
        <v>1</v>
      </c>
      <c r="J414">
        <f>IF(C414&lt;parameters!$B$2,IF(D414&gt;parameters!$B$1,1,0),0)</f>
        <v>1</v>
      </c>
      <c r="K414">
        <f>IF(C414&lt;parameters!$B$4,IF(D414&gt;parameters!$B$3,1,0),0)</f>
        <v>0</v>
      </c>
      <c r="L414">
        <f t="shared" si="26"/>
        <v>1</v>
      </c>
      <c r="M414">
        <f t="shared" si="27"/>
        <v>0</v>
      </c>
    </row>
    <row r="415" spans="1:13" x14ac:dyDescent="0.25">
      <c r="A415" s="36">
        <f>'Incident Details WB'!C416</f>
        <v>41773</v>
      </c>
      <c r="B415" s="32">
        <f>'Incident Details WB'!X416</f>
        <v>1</v>
      </c>
      <c r="C415" s="25">
        <f>'Incident Details WB'!L416</f>
        <v>0.68194444444444446</v>
      </c>
      <c r="D415" s="25">
        <f>'Incident Details WB'!M416</f>
        <v>0.69722222222222219</v>
      </c>
      <c r="E415" s="55">
        <f>'Incident Details WB'!N416</f>
        <v>22</v>
      </c>
      <c r="F415" s="31">
        <f>'Incident Details WB'!O416</f>
        <v>39.5</v>
      </c>
      <c r="G415">
        <f t="shared" si="24"/>
        <v>22</v>
      </c>
      <c r="H415" t="str">
        <f t="shared" si="25"/>
        <v>15-45</v>
      </c>
      <c r="I415">
        <f>IF(F415&lt;=parameters!$B$6,IF(F415&gt;=parameters!$B$5,1,0),0)</f>
        <v>0</v>
      </c>
      <c r="J415">
        <f>IF(C415&lt;parameters!$B$2,IF(D415&gt;parameters!$B$1,1,0),0)</f>
        <v>0</v>
      </c>
      <c r="K415">
        <f>IF(C415&lt;parameters!$B$4,IF(D415&gt;parameters!$B$3,1,0),0)</f>
        <v>1</v>
      </c>
      <c r="L415">
        <f t="shared" si="26"/>
        <v>0</v>
      </c>
      <c r="M415">
        <f t="shared" si="27"/>
        <v>0</v>
      </c>
    </row>
    <row r="416" spans="1:13" x14ac:dyDescent="0.25">
      <c r="A416" s="36">
        <f>'Incident Details WB'!C417</f>
        <v>41774</v>
      </c>
      <c r="B416" s="32">
        <f>'Incident Details WB'!X417</f>
        <v>1</v>
      </c>
      <c r="C416" s="25">
        <f>'Incident Details WB'!L417</f>
        <v>0.53541666666666665</v>
      </c>
      <c r="D416" s="25">
        <f>'Incident Details WB'!M417</f>
        <v>0.55625000000000002</v>
      </c>
      <c r="E416" s="55">
        <f>'Incident Details WB'!N417</f>
        <v>30</v>
      </c>
      <c r="F416" s="31">
        <f>'Incident Details WB'!O417</f>
        <v>14.2</v>
      </c>
      <c r="G416">
        <f t="shared" si="24"/>
        <v>30</v>
      </c>
      <c r="H416" t="str">
        <f t="shared" si="25"/>
        <v>15-45</v>
      </c>
      <c r="I416">
        <f>IF(F416&lt;=parameters!$B$6,IF(F416&gt;=parameters!$B$5,1,0),0)</f>
        <v>0</v>
      </c>
      <c r="J416">
        <f>IF(C416&lt;parameters!$B$2,IF(D416&gt;parameters!$B$1,1,0),0)</f>
        <v>0</v>
      </c>
      <c r="K416">
        <f>IF(C416&lt;parameters!$B$4,IF(D416&gt;parameters!$B$3,1,0),0)</f>
        <v>0</v>
      </c>
      <c r="L416">
        <f t="shared" si="26"/>
        <v>0</v>
      </c>
      <c r="M416">
        <f t="shared" si="27"/>
        <v>0</v>
      </c>
    </row>
    <row r="417" spans="1:13" x14ac:dyDescent="0.25">
      <c r="A417" s="36">
        <f>'Incident Details WB'!C418</f>
        <v>41774</v>
      </c>
      <c r="B417" s="32">
        <f>'Incident Details WB'!X418</f>
        <v>1</v>
      </c>
      <c r="C417" s="25">
        <f>'Incident Details WB'!L418</f>
        <v>0.62986111111111109</v>
      </c>
      <c r="D417" s="25">
        <f>'Incident Details WB'!M418</f>
        <v>0.65694444444444444</v>
      </c>
      <c r="E417" s="55">
        <f>'Incident Details WB'!N418</f>
        <v>39</v>
      </c>
      <c r="F417" s="31">
        <f>'Incident Details WB'!O418</f>
        <v>44.7</v>
      </c>
      <c r="G417">
        <f t="shared" si="24"/>
        <v>39</v>
      </c>
      <c r="H417" t="str">
        <f t="shared" si="25"/>
        <v>15-45</v>
      </c>
      <c r="I417">
        <f>IF(F417&lt;=parameters!$B$6,IF(F417&gt;=parameters!$B$5,1,0),0)</f>
        <v>0</v>
      </c>
      <c r="J417">
        <f>IF(C417&lt;parameters!$B$2,IF(D417&gt;parameters!$B$1,1,0),0)</f>
        <v>0</v>
      </c>
      <c r="K417">
        <f>IF(C417&lt;parameters!$B$4,IF(D417&gt;parameters!$B$3,1,0),0)</f>
        <v>1</v>
      </c>
      <c r="L417">
        <f t="shared" si="26"/>
        <v>0</v>
      </c>
      <c r="M417">
        <f t="shared" si="27"/>
        <v>0</v>
      </c>
    </row>
    <row r="418" spans="1:13" x14ac:dyDescent="0.25">
      <c r="A418" s="36">
        <f>'Incident Details WB'!C419</f>
        <v>41774</v>
      </c>
      <c r="B418" s="32">
        <f>'Incident Details WB'!X419</f>
        <v>1</v>
      </c>
      <c r="C418" s="25">
        <f>'Incident Details WB'!L419</f>
        <v>0.7416666666666667</v>
      </c>
      <c r="D418" s="25">
        <f>'Incident Details WB'!M419</f>
        <v>0.7729166666666667</v>
      </c>
      <c r="E418" s="55">
        <f>'Incident Details WB'!N419</f>
        <v>45</v>
      </c>
      <c r="F418" s="31">
        <f>'Incident Details WB'!O419</f>
        <v>9.4</v>
      </c>
      <c r="G418">
        <f t="shared" si="24"/>
        <v>45</v>
      </c>
      <c r="H418" t="str">
        <f t="shared" si="25"/>
        <v>45-75</v>
      </c>
      <c r="I418">
        <f>IF(F418&lt;=parameters!$B$6,IF(F418&gt;=parameters!$B$5,1,0),0)</f>
        <v>0</v>
      </c>
      <c r="J418">
        <f>IF(C418&lt;parameters!$B$2,IF(D418&gt;parameters!$B$1,1,0),0)</f>
        <v>0</v>
      </c>
      <c r="K418">
        <f>IF(C418&lt;parameters!$B$4,IF(D418&gt;parameters!$B$3,1,0),0)</f>
        <v>1</v>
      </c>
      <c r="L418">
        <f t="shared" si="26"/>
        <v>0</v>
      </c>
      <c r="M418">
        <f t="shared" si="27"/>
        <v>0</v>
      </c>
    </row>
    <row r="419" spans="1:13" x14ac:dyDescent="0.25">
      <c r="A419" s="36">
        <f>'Incident Details WB'!C420</f>
        <v>41774</v>
      </c>
      <c r="B419" s="32">
        <f>'Incident Details WB'!X420</f>
        <v>1</v>
      </c>
      <c r="C419" s="25">
        <f>'Incident Details WB'!L420</f>
        <v>0.76736111111111116</v>
      </c>
      <c r="D419" s="25">
        <f>'Incident Details WB'!M420</f>
        <v>0.79236111111111118</v>
      </c>
      <c r="E419" s="55">
        <f>'Incident Details WB'!N420</f>
        <v>36</v>
      </c>
      <c r="F419" s="31">
        <f>'Incident Details WB'!O420</f>
        <v>15.6</v>
      </c>
      <c r="G419">
        <f t="shared" si="24"/>
        <v>36</v>
      </c>
      <c r="H419" t="str">
        <f t="shared" si="25"/>
        <v>15-45</v>
      </c>
      <c r="I419">
        <f>IF(F419&lt;=parameters!$B$6,IF(F419&gt;=parameters!$B$5,1,0),0)</f>
        <v>0</v>
      </c>
      <c r="J419">
        <f>IF(C419&lt;parameters!$B$2,IF(D419&gt;parameters!$B$1,1,0),0)</f>
        <v>0</v>
      </c>
      <c r="K419">
        <f>IF(C419&lt;parameters!$B$4,IF(D419&gt;parameters!$B$3,1,0),0)</f>
        <v>1</v>
      </c>
      <c r="L419">
        <f t="shared" si="26"/>
        <v>0</v>
      </c>
      <c r="M419">
        <f t="shared" si="27"/>
        <v>0</v>
      </c>
    </row>
    <row r="420" spans="1:13" x14ac:dyDescent="0.25">
      <c r="A420" s="36">
        <f>'Incident Details WB'!C421</f>
        <v>41775</v>
      </c>
      <c r="B420" s="32">
        <f>'Incident Details WB'!X421</f>
        <v>1</v>
      </c>
      <c r="C420" s="25">
        <f>'Incident Details WB'!L421</f>
        <v>0.73125000000000007</v>
      </c>
      <c r="D420" s="25">
        <f>'Incident Details WB'!M421</f>
        <v>0.74652777777777779</v>
      </c>
      <c r="E420" s="55">
        <f>'Incident Details WB'!N421</f>
        <v>22</v>
      </c>
      <c r="F420" s="31">
        <f>'Incident Details WB'!O421</f>
        <v>28.3</v>
      </c>
      <c r="G420">
        <f t="shared" si="24"/>
        <v>22</v>
      </c>
      <c r="H420" t="str">
        <f t="shared" si="25"/>
        <v>15-45</v>
      </c>
      <c r="I420">
        <f>IF(F420&lt;=parameters!$B$6,IF(F420&gt;=parameters!$B$5,1,0),0)</f>
        <v>1</v>
      </c>
      <c r="J420">
        <f>IF(C420&lt;parameters!$B$2,IF(D420&gt;parameters!$B$1,1,0),0)</f>
        <v>0</v>
      </c>
      <c r="K420">
        <f>IF(C420&lt;parameters!$B$4,IF(D420&gt;parameters!$B$3,1,0),0)</f>
        <v>1</v>
      </c>
      <c r="L420">
        <f t="shared" si="26"/>
        <v>0</v>
      </c>
      <c r="M420">
        <f t="shared" si="27"/>
        <v>1</v>
      </c>
    </row>
    <row r="421" spans="1:13" x14ac:dyDescent="0.25">
      <c r="A421" s="36">
        <f>'Incident Details WB'!C422</f>
        <v>41776</v>
      </c>
      <c r="B421" s="32">
        <f>'Incident Details WB'!X422</f>
        <v>1</v>
      </c>
      <c r="C421" s="25">
        <f>'Incident Details WB'!L422</f>
        <v>0.48541666666666666</v>
      </c>
      <c r="D421" s="25">
        <f>'Incident Details WB'!M422</f>
        <v>0.49861111111111112</v>
      </c>
      <c r="E421" s="55">
        <f>'Incident Details WB'!N422</f>
        <v>19</v>
      </c>
      <c r="F421" s="31">
        <f>'Incident Details WB'!O422</f>
        <v>50.1</v>
      </c>
      <c r="G421">
        <f t="shared" si="24"/>
        <v>19</v>
      </c>
      <c r="H421" t="str">
        <f t="shared" si="25"/>
        <v>15-45</v>
      </c>
      <c r="I421">
        <f>IF(F421&lt;=parameters!$B$6,IF(F421&gt;=parameters!$B$5,1,0),0)</f>
        <v>0</v>
      </c>
      <c r="J421">
        <f>IF(C421&lt;parameters!$B$2,IF(D421&gt;parameters!$B$1,1,0),0)</f>
        <v>0</v>
      </c>
      <c r="K421">
        <f>IF(C421&lt;parameters!$B$4,IF(D421&gt;parameters!$B$3,1,0),0)</f>
        <v>0</v>
      </c>
      <c r="L421">
        <f t="shared" si="26"/>
        <v>0</v>
      </c>
      <c r="M421">
        <f t="shared" si="27"/>
        <v>0</v>
      </c>
    </row>
    <row r="422" spans="1:13" x14ac:dyDescent="0.25">
      <c r="A422" s="36">
        <f>'Incident Details WB'!C423</f>
        <v>41776</v>
      </c>
      <c r="B422" s="32">
        <f>'Incident Details WB'!X423</f>
        <v>1</v>
      </c>
      <c r="C422" s="25">
        <f>'Incident Details WB'!L423</f>
        <v>0.53680555555555554</v>
      </c>
      <c r="D422" s="25">
        <f>'Incident Details WB'!M423</f>
        <v>0.55138888888888882</v>
      </c>
      <c r="E422" s="55">
        <f>'Incident Details WB'!N423</f>
        <v>21</v>
      </c>
      <c r="F422" s="31">
        <f>'Incident Details WB'!O423</f>
        <v>34.200000000000003</v>
      </c>
      <c r="G422">
        <f t="shared" si="24"/>
        <v>21</v>
      </c>
      <c r="H422" t="str">
        <f t="shared" si="25"/>
        <v>15-45</v>
      </c>
      <c r="I422">
        <f>IF(F422&lt;=parameters!$B$6,IF(F422&gt;=parameters!$B$5,1,0),0)</f>
        <v>1</v>
      </c>
      <c r="J422">
        <f>IF(C422&lt;parameters!$B$2,IF(D422&gt;parameters!$B$1,1,0),0)</f>
        <v>0</v>
      </c>
      <c r="K422">
        <f>IF(C422&lt;parameters!$B$4,IF(D422&gt;parameters!$B$3,1,0),0)</f>
        <v>0</v>
      </c>
      <c r="L422">
        <f t="shared" si="26"/>
        <v>0</v>
      </c>
      <c r="M422">
        <f t="shared" si="27"/>
        <v>0</v>
      </c>
    </row>
    <row r="423" spans="1:13" x14ac:dyDescent="0.25">
      <c r="A423" s="36">
        <f>'Incident Details WB'!C424</f>
        <v>41776</v>
      </c>
      <c r="B423" s="32">
        <f>'Incident Details WB'!X424</f>
        <v>1</v>
      </c>
      <c r="C423" s="25">
        <f>'Incident Details WB'!L424</f>
        <v>0.57152777777777775</v>
      </c>
      <c r="D423" s="25">
        <f>'Incident Details WB'!M424</f>
        <v>0.61388888888888882</v>
      </c>
      <c r="E423" s="55">
        <f>'Incident Details WB'!N424</f>
        <v>61</v>
      </c>
      <c r="F423" s="31">
        <f>'Incident Details WB'!O424</f>
        <v>38.1</v>
      </c>
      <c r="G423">
        <f t="shared" si="24"/>
        <v>61</v>
      </c>
      <c r="H423" t="str">
        <f t="shared" si="25"/>
        <v>45-75</v>
      </c>
      <c r="I423">
        <f>IF(F423&lt;=parameters!$B$6,IF(F423&gt;=parameters!$B$5,1,0),0)</f>
        <v>0</v>
      </c>
      <c r="J423">
        <f>IF(C423&lt;parameters!$B$2,IF(D423&gt;parameters!$B$1,1,0),0)</f>
        <v>0</v>
      </c>
      <c r="K423">
        <f>IF(C423&lt;parameters!$B$4,IF(D423&gt;parameters!$B$3,1,0),0)</f>
        <v>0</v>
      </c>
      <c r="L423">
        <f t="shared" si="26"/>
        <v>0</v>
      </c>
      <c r="M423">
        <f t="shared" si="27"/>
        <v>0</v>
      </c>
    </row>
    <row r="424" spans="1:13" x14ac:dyDescent="0.25">
      <c r="A424" s="36">
        <f>'Incident Details WB'!C425</f>
        <v>41777</v>
      </c>
      <c r="B424" s="32">
        <f>'Incident Details WB'!X425</f>
        <v>1</v>
      </c>
      <c r="C424" s="25">
        <f>'Incident Details WB'!L425</f>
        <v>0.42499999999999999</v>
      </c>
      <c r="D424" s="25">
        <f>'Incident Details WB'!M425</f>
        <v>0.48402777777777778</v>
      </c>
      <c r="E424" s="55">
        <f>'Incident Details WB'!N425</f>
        <v>85</v>
      </c>
      <c r="F424" s="31">
        <f>'Incident Details WB'!O425</f>
        <v>23.2</v>
      </c>
      <c r="G424">
        <f t="shared" si="24"/>
        <v>85</v>
      </c>
      <c r="H424" t="str">
        <f t="shared" si="25"/>
        <v>75+</v>
      </c>
      <c r="I424">
        <f>IF(F424&lt;=parameters!$B$6,IF(F424&gt;=parameters!$B$5,1,0),0)</f>
        <v>0</v>
      </c>
      <c r="J424">
        <f>IF(C424&lt;parameters!$B$2,IF(D424&gt;parameters!$B$1,1,0),0)</f>
        <v>0</v>
      </c>
      <c r="K424">
        <f>IF(C424&lt;parameters!$B$4,IF(D424&gt;parameters!$B$3,1,0),0)</f>
        <v>0</v>
      </c>
      <c r="L424">
        <f t="shared" si="26"/>
        <v>0</v>
      </c>
      <c r="M424">
        <f t="shared" si="27"/>
        <v>0</v>
      </c>
    </row>
    <row r="425" spans="1:13" x14ac:dyDescent="0.25">
      <c r="A425" s="36">
        <f>'Incident Details WB'!C426</f>
        <v>41777</v>
      </c>
      <c r="B425" s="32">
        <f>'Incident Details WB'!X426</f>
        <v>1</v>
      </c>
      <c r="C425" s="25">
        <f>'Incident Details WB'!L426</f>
        <v>0.50416666666666665</v>
      </c>
      <c r="D425" s="25">
        <f>'Incident Details WB'!M426</f>
        <v>0.51805555555555549</v>
      </c>
      <c r="E425" s="55">
        <f>'Incident Details WB'!N426</f>
        <v>20</v>
      </c>
      <c r="F425" s="31">
        <f>'Incident Details WB'!O426</f>
        <v>43.5</v>
      </c>
      <c r="G425">
        <f t="shared" si="24"/>
        <v>20</v>
      </c>
      <c r="H425" t="str">
        <f t="shared" si="25"/>
        <v>15-45</v>
      </c>
      <c r="I425">
        <f>IF(F425&lt;=parameters!$B$6,IF(F425&gt;=parameters!$B$5,1,0),0)</f>
        <v>0</v>
      </c>
      <c r="J425">
        <f>IF(C425&lt;parameters!$B$2,IF(D425&gt;parameters!$B$1,1,0),0)</f>
        <v>0</v>
      </c>
      <c r="K425">
        <f>IF(C425&lt;parameters!$B$4,IF(D425&gt;parameters!$B$3,1,0),0)</f>
        <v>0</v>
      </c>
      <c r="L425">
        <f t="shared" si="26"/>
        <v>0</v>
      </c>
      <c r="M425">
        <f t="shared" si="27"/>
        <v>0</v>
      </c>
    </row>
    <row r="426" spans="1:13" x14ac:dyDescent="0.25">
      <c r="A426" s="36">
        <f>'Incident Details WB'!C427</f>
        <v>41777</v>
      </c>
      <c r="B426" s="32">
        <f>'Incident Details WB'!X427</f>
        <v>1</v>
      </c>
      <c r="C426" s="25">
        <f>'Incident Details WB'!L427</f>
        <v>0.56180555555555556</v>
      </c>
      <c r="D426" s="25">
        <f>'Incident Details WB'!M427</f>
        <v>0.62708333333333333</v>
      </c>
      <c r="E426" s="55">
        <f>'Incident Details WB'!N427</f>
        <v>94</v>
      </c>
      <c r="F426" s="31">
        <f>'Incident Details WB'!O427</f>
        <v>33.200000000000003</v>
      </c>
      <c r="G426">
        <f t="shared" si="24"/>
        <v>94</v>
      </c>
      <c r="H426" t="str">
        <f t="shared" si="25"/>
        <v>75+</v>
      </c>
      <c r="I426">
        <f>IF(F426&lt;=parameters!$B$6,IF(F426&gt;=parameters!$B$5,1,0),0)</f>
        <v>1</v>
      </c>
      <c r="J426">
        <f>IF(C426&lt;parameters!$B$2,IF(D426&gt;parameters!$B$1,1,0),0)</f>
        <v>0</v>
      </c>
      <c r="K426">
        <f>IF(C426&lt;parameters!$B$4,IF(D426&gt;parameters!$B$3,1,0),0)</f>
        <v>1</v>
      </c>
      <c r="L426">
        <f t="shared" si="26"/>
        <v>0</v>
      </c>
      <c r="M426">
        <f t="shared" si="27"/>
        <v>1</v>
      </c>
    </row>
    <row r="427" spans="1:13" x14ac:dyDescent="0.25">
      <c r="A427" s="36">
        <f>'Incident Details WB'!C428</f>
        <v>41777</v>
      </c>
      <c r="B427" s="32">
        <f>'Incident Details WB'!X428</f>
        <v>2</v>
      </c>
      <c r="C427" s="25">
        <f>'Incident Details WB'!L428</f>
        <v>0.58333333333333337</v>
      </c>
      <c r="D427" s="25">
        <f>'Incident Details WB'!M428</f>
        <v>0.61527777777777781</v>
      </c>
      <c r="E427" s="55">
        <f>'Incident Details WB'!N428</f>
        <v>46</v>
      </c>
      <c r="F427" s="31">
        <f>'Incident Details WB'!O428</f>
        <v>41.9</v>
      </c>
      <c r="G427">
        <f t="shared" si="24"/>
        <v>92</v>
      </c>
      <c r="H427" t="str">
        <f t="shared" si="25"/>
        <v>45-75</v>
      </c>
      <c r="I427">
        <f>IF(F427&lt;=parameters!$B$6,IF(F427&gt;=parameters!$B$5,1,0),0)</f>
        <v>0</v>
      </c>
      <c r="J427">
        <f>IF(C427&lt;parameters!$B$2,IF(D427&gt;parameters!$B$1,1,0),0)</f>
        <v>0</v>
      </c>
      <c r="K427">
        <f>IF(C427&lt;parameters!$B$4,IF(D427&gt;parameters!$B$3,1,0),0)</f>
        <v>0</v>
      </c>
      <c r="L427">
        <f t="shared" si="26"/>
        <v>0</v>
      </c>
      <c r="M427">
        <f t="shared" si="27"/>
        <v>0</v>
      </c>
    </row>
    <row r="428" spans="1:13" x14ac:dyDescent="0.25">
      <c r="A428" s="36">
        <f>'Incident Details WB'!C429</f>
        <v>41777</v>
      </c>
      <c r="B428" s="32">
        <f>'Incident Details WB'!X429</f>
        <v>1</v>
      </c>
      <c r="C428" s="25">
        <f>'Incident Details WB'!L429</f>
        <v>0.58611111111111114</v>
      </c>
      <c r="D428" s="25">
        <f>'Incident Details WB'!M429</f>
        <v>0.60694444444444451</v>
      </c>
      <c r="E428" s="55">
        <f>'Incident Details WB'!N429</f>
        <v>30</v>
      </c>
      <c r="F428" s="31">
        <f>'Incident Details WB'!O429</f>
        <v>39.9</v>
      </c>
      <c r="G428">
        <f t="shared" si="24"/>
        <v>30</v>
      </c>
      <c r="H428" t="str">
        <f t="shared" si="25"/>
        <v>15-45</v>
      </c>
      <c r="I428">
        <f>IF(F428&lt;=parameters!$B$6,IF(F428&gt;=parameters!$B$5,1,0),0)</f>
        <v>0</v>
      </c>
      <c r="J428">
        <f>IF(C428&lt;parameters!$B$2,IF(D428&gt;parameters!$B$1,1,0),0)</f>
        <v>0</v>
      </c>
      <c r="K428">
        <f>IF(C428&lt;parameters!$B$4,IF(D428&gt;parameters!$B$3,1,0),0)</f>
        <v>0</v>
      </c>
      <c r="L428">
        <f t="shared" si="26"/>
        <v>0</v>
      </c>
      <c r="M428">
        <f t="shared" si="27"/>
        <v>0</v>
      </c>
    </row>
    <row r="429" spans="1:13" x14ac:dyDescent="0.25">
      <c r="A429" s="36">
        <f>'Incident Details WB'!C430</f>
        <v>41778</v>
      </c>
      <c r="B429" s="32">
        <f>'Incident Details WB'!X430</f>
        <v>0</v>
      </c>
      <c r="C429" s="25" t="str">
        <f>'Incident Details WB'!L430</f>
        <v>not found</v>
      </c>
      <c r="D429" s="25"/>
      <c r="E429" s="55"/>
      <c r="F429" s="31"/>
      <c r="G429">
        <f t="shared" si="24"/>
        <v>0</v>
      </c>
      <c r="H429" t="str">
        <f t="shared" si="25"/>
        <v>0-15</v>
      </c>
      <c r="I429">
        <f>IF(F429&lt;=parameters!$B$6,IF(F429&gt;=parameters!$B$5,1,0),0)</f>
        <v>0</v>
      </c>
      <c r="J429">
        <f>IF(C429&lt;parameters!$B$2,IF(D429&gt;parameters!$B$1,1,0),0)</f>
        <v>0</v>
      </c>
      <c r="K429">
        <f>IF(C429&lt;parameters!$B$4,IF(D429&gt;parameters!$B$3,1,0),0)</f>
        <v>0</v>
      </c>
      <c r="L429">
        <f t="shared" si="26"/>
        <v>0</v>
      </c>
      <c r="M429">
        <f t="shared" si="27"/>
        <v>0</v>
      </c>
    </row>
    <row r="430" spans="1:13" x14ac:dyDescent="0.25">
      <c r="A430" s="36">
        <f>'Incident Details WB'!C431</f>
        <v>41778</v>
      </c>
      <c r="B430" s="32">
        <f>'Incident Details WB'!X431</f>
        <v>0</v>
      </c>
      <c r="C430" s="25" t="str">
        <f>'Incident Details WB'!L431</f>
        <v>not found</v>
      </c>
      <c r="D430" s="25"/>
      <c r="E430" s="55"/>
      <c r="F430" s="31"/>
      <c r="G430">
        <f t="shared" si="24"/>
        <v>0</v>
      </c>
      <c r="H430" t="str">
        <f t="shared" si="25"/>
        <v>0-15</v>
      </c>
      <c r="I430">
        <f>IF(F430&lt;=parameters!$B$6,IF(F430&gt;=parameters!$B$5,1,0),0)</f>
        <v>0</v>
      </c>
      <c r="J430">
        <f>IF(C430&lt;parameters!$B$2,IF(D430&gt;parameters!$B$1,1,0),0)</f>
        <v>0</v>
      </c>
      <c r="K430">
        <f>IF(C430&lt;parameters!$B$4,IF(D430&gt;parameters!$B$3,1,0),0)</f>
        <v>0</v>
      </c>
      <c r="L430">
        <f t="shared" si="26"/>
        <v>0</v>
      </c>
      <c r="M430">
        <f t="shared" si="27"/>
        <v>0</v>
      </c>
    </row>
    <row r="431" spans="1:13" x14ac:dyDescent="0.25">
      <c r="A431" s="36">
        <f>'Incident Details WB'!C432</f>
        <v>41778</v>
      </c>
      <c r="B431" s="32">
        <f>'Incident Details WB'!X432</f>
        <v>1</v>
      </c>
      <c r="C431" s="25">
        <f>'Incident Details WB'!L432</f>
        <v>5.5555555555555552E-2</v>
      </c>
      <c r="D431" s="25">
        <f>'Incident Details WB'!M432</f>
        <v>8.8888888888888878E-2</v>
      </c>
      <c r="E431" s="55">
        <f>'Incident Details WB'!N432</f>
        <v>48</v>
      </c>
      <c r="F431" s="31">
        <f>'Incident Details WB'!O432</f>
        <v>36.9</v>
      </c>
      <c r="G431">
        <f t="shared" si="24"/>
        <v>48</v>
      </c>
      <c r="H431" t="str">
        <f t="shared" si="25"/>
        <v>45-75</v>
      </c>
      <c r="I431">
        <f>IF(F431&lt;=parameters!$B$6,IF(F431&gt;=parameters!$B$5,1,0),0)</f>
        <v>0</v>
      </c>
      <c r="J431">
        <f>IF(C431&lt;parameters!$B$2,IF(D431&gt;parameters!$B$1,1,0),0)</f>
        <v>0</v>
      </c>
      <c r="K431">
        <f>IF(C431&lt;parameters!$B$4,IF(D431&gt;parameters!$B$3,1,0),0)</f>
        <v>0</v>
      </c>
      <c r="L431">
        <f t="shared" si="26"/>
        <v>0</v>
      </c>
      <c r="M431">
        <f t="shared" si="27"/>
        <v>0</v>
      </c>
    </row>
    <row r="432" spans="1:13" x14ac:dyDescent="0.25">
      <c r="A432" s="36">
        <f>'Incident Details WB'!C433</f>
        <v>41778</v>
      </c>
      <c r="B432" s="32">
        <f>'Incident Details WB'!X433</f>
        <v>1</v>
      </c>
      <c r="C432" s="25">
        <f>'Incident Details WB'!L433</f>
        <v>0.3743055555555555</v>
      </c>
      <c r="D432" s="25">
        <f>'Incident Details WB'!M433</f>
        <v>0.40416666666666662</v>
      </c>
      <c r="E432" s="55">
        <f>'Incident Details WB'!N433</f>
        <v>43</v>
      </c>
      <c r="F432" s="31">
        <f>'Incident Details WB'!O433</f>
        <v>14.2</v>
      </c>
      <c r="G432">
        <f t="shared" si="24"/>
        <v>43</v>
      </c>
      <c r="H432" t="str">
        <f t="shared" si="25"/>
        <v>15-45</v>
      </c>
      <c r="I432">
        <f>IF(F432&lt;=parameters!$B$6,IF(F432&gt;=parameters!$B$5,1,0),0)</f>
        <v>0</v>
      </c>
      <c r="J432">
        <f>IF(C432&lt;parameters!$B$2,IF(D432&gt;parameters!$B$1,1,0),0)</f>
        <v>1</v>
      </c>
      <c r="K432">
        <f>IF(C432&lt;parameters!$B$4,IF(D432&gt;parameters!$B$3,1,0),0)</f>
        <v>0</v>
      </c>
      <c r="L432">
        <f t="shared" si="26"/>
        <v>0</v>
      </c>
      <c r="M432">
        <f t="shared" si="27"/>
        <v>0</v>
      </c>
    </row>
    <row r="433" spans="1:13" x14ac:dyDescent="0.25">
      <c r="A433" s="36">
        <f>'Incident Details WB'!C434</f>
        <v>41779</v>
      </c>
      <c r="B433" s="32">
        <f>'Incident Details WB'!X434</f>
        <v>5</v>
      </c>
      <c r="C433" s="25">
        <f>'Incident Details WB'!L434</f>
        <v>4.5138888888888888E-2</v>
      </c>
      <c r="D433" s="25">
        <f>'Incident Details WB'!M434</f>
        <v>5.9722222222222218E-2</v>
      </c>
      <c r="E433" s="55">
        <f>'Incident Details WB'!N434</f>
        <v>21</v>
      </c>
      <c r="F433" s="31">
        <f>'Incident Details WB'!O434</f>
        <v>5.9</v>
      </c>
      <c r="G433">
        <f t="shared" si="24"/>
        <v>105</v>
      </c>
      <c r="H433" t="str">
        <f t="shared" si="25"/>
        <v>15-45</v>
      </c>
      <c r="I433">
        <f>IF(F433&lt;=parameters!$B$6,IF(F433&gt;=parameters!$B$5,1,0),0)</f>
        <v>0</v>
      </c>
      <c r="J433">
        <f>IF(C433&lt;parameters!$B$2,IF(D433&gt;parameters!$B$1,1,0),0)</f>
        <v>0</v>
      </c>
      <c r="K433">
        <f>IF(C433&lt;parameters!$B$4,IF(D433&gt;parameters!$B$3,1,0),0)</f>
        <v>0</v>
      </c>
      <c r="L433">
        <f t="shared" si="26"/>
        <v>0</v>
      </c>
      <c r="M433">
        <f t="shared" si="27"/>
        <v>0</v>
      </c>
    </row>
    <row r="434" spans="1:13" x14ac:dyDescent="0.25">
      <c r="A434" s="36">
        <f>'Incident Details WB'!C435</f>
        <v>41779</v>
      </c>
      <c r="B434" s="32">
        <f>'Incident Details WB'!X435</f>
        <v>1</v>
      </c>
      <c r="C434" s="25">
        <f>'Incident Details WB'!L435</f>
        <v>8.819444444444445E-2</v>
      </c>
      <c r="D434" s="25">
        <f>'Incident Details WB'!M435</f>
        <v>0.10208333333333333</v>
      </c>
      <c r="E434" s="55">
        <f>'Incident Details WB'!N435</f>
        <v>20</v>
      </c>
      <c r="F434" s="31">
        <f>'Incident Details WB'!O435</f>
        <v>9.4</v>
      </c>
      <c r="G434">
        <f t="shared" si="24"/>
        <v>20</v>
      </c>
      <c r="H434" t="str">
        <f t="shared" si="25"/>
        <v>15-45</v>
      </c>
      <c r="I434">
        <f>IF(F434&lt;=parameters!$B$6,IF(F434&gt;=parameters!$B$5,1,0),0)</f>
        <v>0</v>
      </c>
      <c r="J434">
        <f>IF(C434&lt;parameters!$B$2,IF(D434&gt;parameters!$B$1,1,0),0)</f>
        <v>0</v>
      </c>
      <c r="K434">
        <f>IF(C434&lt;parameters!$B$4,IF(D434&gt;parameters!$B$3,1,0),0)</f>
        <v>0</v>
      </c>
      <c r="L434">
        <f t="shared" si="26"/>
        <v>0</v>
      </c>
      <c r="M434">
        <f t="shared" si="27"/>
        <v>0</v>
      </c>
    </row>
    <row r="435" spans="1:13" x14ac:dyDescent="0.25">
      <c r="A435" s="36">
        <f>'Incident Details WB'!C436</f>
        <v>41779</v>
      </c>
      <c r="B435" s="32">
        <f>'Incident Details WB'!X436</f>
        <v>1</v>
      </c>
      <c r="C435" s="25">
        <f>'Incident Details WB'!L436</f>
        <v>0.31180555555555556</v>
      </c>
      <c r="D435" s="25">
        <f>'Incident Details WB'!M436</f>
        <v>0.33888888888888891</v>
      </c>
      <c r="E435" s="55">
        <f>'Incident Details WB'!N436</f>
        <v>39</v>
      </c>
      <c r="F435" s="31">
        <f>'Incident Details WB'!O436</f>
        <v>40.9</v>
      </c>
      <c r="G435">
        <f t="shared" si="24"/>
        <v>39</v>
      </c>
      <c r="H435" t="str">
        <f t="shared" si="25"/>
        <v>15-45</v>
      </c>
      <c r="I435">
        <f>IF(F435&lt;=parameters!$B$6,IF(F435&gt;=parameters!$B$5,1,0),0)</f>
        <v>0</v>
      </c>
      <c r="J435">
        <f>IF(C435&lt;parameters!$B$2,IF(D435&gt;parameters!$B$1,1,0),0)</f>
        <v>1</v>
      </c>
      <c r="K435">
        <f>IF(C435&lt;parameters!$B$4,IF(D435&gt;parameters!$B$3,1,0),0)</f>
        <v>0</v>
      </c>
      <c r="L435">
        <f t="shared" si="26"/>
        <v>0</v>
      </c>
      <c r="M435">
        <f t="shared" si="27"/>
        <v>0</v>
      </c>
    </row>
    <row r="436" spans="1:13" x14ac:dyDescent="0.25">
      <c r="A436" s="36">
        <f>'Incident Details WB'!C437</f>
        <v>41780</v>
      </c>
      <c r="B436" s="32">
        <f>'Incident Details WB'!X437</f>
        <v>3</v>
      </c>
      <c r="C436" s="25">
        <f>'Incident Details WB'!L437</f>
        <v>0.21388888888888891</v>
      </c>
      <c r="D436" s="25">
        <f>'Incident Details WB'!M437</f>
        <v>0.26041666666666669</v>
      </c>
      <c r="E436" s="55">
        <f>'Incident Details WB'!N437</f>
        <v>67</v>
      </c>
      <c r="F436" s="31">
        <f>'Incident Details WB'!O437</f>
        <v>36.200000000000003</v>
      </c>
      <c r="G436">
        <f t="shared" si="24"/>
        <v>201</v>
      </c>
      <c r="H436" t="str">
        <f t="shared" si="25"/>
        <v>45-75</v>
      </c>
      <c r="I436">
        <f>IF(F436&lt;=parameters!$B$6,IF(F436&gt;=parameters!$B$5,1,0),0)</f>
        <v>0</v>
      </c>
      <c r="J436">
        <f>IF(C436&lt;parameters!$B$2,IF(D436&gt;parameters!$B$1,1,0),0)</f>
        <v>1</v>
      </c>
      <c r="K436">
        <f>IF(C436&lt;parameters!$B$4,IF(D436&gt;parameters!$B$3,1,0),0)</f>
        <v>0</v>
      </c>
      <c r="L436">
        <f t="shared" si="26"/>
        <v>0</v>
      </c>
      <c r="M436">
        <f t="shared" si="27"/>
        <v>0</v>
      </c>
    </row>
    <row r="437" spans="1:13" x14ac:dyDescent="0.25">
      <c r="A437" s="36">
        <f>'Incident Details WB'!C438</f>
        <v>41780</v>
      </c>
      <c r="B437" s="32">
        <f>'Incident Details WB'!X438</f>
        <v>1</v>
      </c>
      <c r="C437" s="25">
        <f>'Incident Details WB'!L438</f>
        <v>0.37083333333333335</v>
      </c>
      <c r="D437" s="25">
        <f>'Incident Details WB'!M438</f>
        <v>0.41597222222222224</v>
      </c>
      <c r="E437" s="55">
        <f>'Incident Details WB'!N438</f>
        <v>65</v>
      </c>
      <c r="F437" s="31">
        <f>'Incident Details WB'!O438</f>
        <v>40.9</v>
      </c>
      <c r="G437">
        <f t="shared" si="24"/>
        <v>65</v>
      </c>
      <c r="H437" t="str">
        <f t="shared" si="25"/>
        <v>45-75</v>
      </c>
      <c r="I437">
        <f>IF(F437&lt;=parameters!$B$6,IF(F437&gt;=parameters!$B$5,1,0),0)</f>
        <v>0</v>
      </c>
      <c r="J437">
        <f>IF(C437&lt;parameters!$B$2,IF(D437&gt;parameters!$B$1,1,0),0)</f>
        <v>1</v>
      </c>
      <c r="K437">
        <f>IF(C437&lt;parameters!$B$4,IF(D437&gt;parameters!$B$3,1,0),0)</f>
        <v>0</v>
      </c>
      <c r="L437">
        <f t="shared" si="26"/>
        <v>0</v>
      </c>
      <c r="M437">
        <f t="shared" si="27"/>
        <v>0</v>
      </c>
    </row>
    <row r="438" spans="1:13" x14ac:dyDescent="0.25">
      <c r="A438" s="36">
        <f>'Incident Details WB'!C439</f>
        <v>41780</v>
      </c>
      <c r="B438" s="32">
        <f>'Incident Details WB'!X439</f>
        <v>1</v>
      </c>
      <c r="C438" s="25">
        <f>'Incident Details WB'!L439</f>
        <v>0.40833333333333338</v>
      </c>
      <c r="D438" s="25">
        <f>'Incident Details WB'!M439</f>
        <v>0.42083333333333339</v>
      </c>
      <c r="E438" s="55">
        <f>'Incident Details WB'!N439</f>
        <v>18</v>
      </c>
      <c r="F438" s="31">
        <f>'Incident Details WB'!O439</f>
        <v>32.5</v>
      </c>
      <c r="G438">
        <f t="shared" si="24"/>
        <v>18</v>
      </c>
      <c r="H438" t="str">
        <f t="shared" si="25"/>
        <v>15-45</v>
      </c>
      <c r="I438">
        <f>IF(F438&lt;=parameters!$B$6,IF(F438&gt;=parameters!$B$5,1,0),0)</f>
        <v>1</v>
      </c>
      <c r="J438">
        <f>IF(C438&lt;parameters!$B$2,IF(D438&gt;parameters!$B$1,1,0),0)</f>
        <v>1</v>
      </c>
      <c r="K438">
        <f>IF(C438&lt;parameters!$B$4,IF(D438&gt;parameters!$B$3,1,0),0)</f>
        <v>0</v>
      </c>
      <c r="L438">
        <f t="shared" si="26"/>
        <v>1</v>
      </c>
      <c r="M438">
        <f t="shared" si="27"/>
        <v>0</v>
      </c>
    </row>
    <row r="439" spans="1:13" x14ac:dyDescent="0.25">
      <c r="A439" s="36">
        <f>'Incident Details WB'!C440</f>
        <v>41781</v>
      </c>
      <c r="B439" s="32">
        <f>'Incident Details WB'!X440</f>
        <v>1</v>
      </c>
      <c r="C439" s="25">
        <f>'Incident Details WB'!L440</f>
        <v>0.50694444444444442</v>
      </c>
      <c r="D439" s="25">
        <f>'Incident Details WB'!M440</f>
        <v>0.51805555555555549</v>
      </c>
      <c r="E439" s="55">
        <f>'Incident Details WB'!N440</f>
        <v>16</v>
      </c>
      <c r="F439" s="31">
        <f>'Incident Details WB'!O440</f>
        <v>35.200000000000003</v>
      </c>
      <c r="G439">
        <f t="shared" si="24"/>
        <v>16</v>
      </c>
      <c r="H439" t="str">
        <f t="shared" si="25"/>
        <v>15-45</v>
      </c>
      <c r="I439">
        <f>IF(F439&lt;=parameters!$B$6,IF(F439&gt;=parameters!$B$5,1,0),0)</f>
        <v>1</v>
      </c>
      <c r="J439">
        <f>IF(C439&lt;parameters!$B$2,IF(D439&gt;parameters!$B$1,1,0),0)</f>
        <v>0</v>
      </c>
      <c r="K439">
        <f>IF(C439&lt;parameters!$B$4,IF(D439&gt;parameters!$B$3,1,0),0)</f>
        <v>0</v>
      </c>
      <c r="L439">
        <f t="shared" si="26"/>
        <v>0</v>
      </c>
      <c r="M439">
        <f t="shared" si="27"/>
        <v>0</v>
      </c>
    </row>
    <row r="440" spans="1:13" x14ac:dyDescent="0.25">
      <c r="A440" s="36">
        <f>'Incident Details WB'!C441</f>
        <v>41782</v>
      </c>
      <c r="B440" s="32">
        <f>'Incident Details WB'!X441</f>
        <v>1</v>
      </c>
      <c r="C440" s="25">
        <f>'Incident Details WB'!L441</f>
        <v>0.65138888888888891</v>
      </c>
      <c r="D440" s="25">
        <f>'Incident Details WB'!M441</f>
        <v>0.66180555555555554</v>
      </c>
      <c r="E440" s="55">
        <f>'Incident Details WB'!N441</f>
        <v>15</v>
      </c>
      <c r="F440" s="31">
        <f>'Incident Details WB'!O441</f>
        <v>11.1</v>
      </c>
      <c r="G440">
        <f t="shared" si="24"/>
        <v>15</v>
      </c>
      <c r="H440" t="str">
        <f t="shared" si="25"/>
        <v>15-45</v>
      </c>
      <c r="I440">
        <f>IF(F440&lt;=parameters!$B$6,IF(F440&gt;=parameters!$B$5,1,0),0)</f>
        <v>0</v>
      </c>
      <c r="J440">
        <f>IF(C440&lt;parameters!$B$2,IF(D440&gt;parameters!$B$1,1,0),0)</f>
        <v>0</v>
      </c>
      <c r="K440">
        <f>IF(C440&lt;parameters!$B$4,IF(D440&gt;parameters!$B$3,1,0),0)</f>
        <v>1</v>
      </c>
      <c r="L440">
        <f t="shared" si="26"/>
        <v>0</v>
      </c>
      <c r="M440">
        <f t="shared" si="27"/>
        <v>0</v>
      </c>
    </row>
    <row r="441" spans="1:13" x14ac:dyDescent="0.25">
      <c r="A441" s="36">
        <f>'Incident Details WB'!C442</f>
        <v>41783</v>
      </c>
      <c r="B441" s="32">
        <f>'Incident Details WB'!X442</f>
        <v>1</v>
      </c>
      <c r="C441" s="25">
        <f>'Incident Details WB'!L442</f>
        <v>0.31597222222222221</v>
      </c>
      <c r="D441" s="25">
        <f>'Incident Details WB'!M442</f>
        <v>0.34791666666666665</v>
      </c>
      <c r="E441" s="55">
        <f>'Incident Details WB'!N442</f>
        <v>46</v>
      </c>
      <c r="F441" s="31">
        <f>'Incident Details WB'!O442</f>
        <v>35</v>
      </c>
      <c r="G441">
        <f t="shared" si="24"/>
        <v>46</v>
      </c>
      <c r="H441" t="str">
        <f t="shared" si="25"/>
        <v>45-75</v>
      </c>
      <c r="I441">
        <f>IF(F441&lt;=parameters!$B$6,IF(F441&gt;=parameters!$B$5,1,0),0)</f>
        <v>1</v>
      </c>
      <c r="J441">
        <f>IF(C441&lt;parameters!$B$2,IF(D441&gt;parameters!$B$1,1,0),0)</f>
        <v>1</v>
      </c>
      <c r="K441">
        <f>IF(C441&lt;parameters!$B$4,IF(D441&gt;parameters!$B$3,1,0),0)</f>
        <v>0</v>
      </c>
      <c r="L441">
        <f t="shared" si="26"/>
        <v>1</v>
      </c>
      <c r="M441">
        <f t="shared" si="27"/>
        <v>0</v>
      </c>
    </row>
    <row r="442" spans="1:13" x14ac:dyDescent="0.25">
      <c r="A442" s="36">
        <f>'Incident Details WB'!C443</f>
        <v>41783</v>
      </c>
      <c r="B442" s="32">
        <f>'Incident Details WB'!X443</f>
        <v>1</v>
      </c>
      <c r="C442" s="25">
        <f>'Incident Details WB'!L443</f>
        <v>0.40138888888888885</v>
      </c>
      <c r="D442" s="25">
        <f>'Incident Details WB'!M443</f>
        <v>0.41319444444444442</v>
      </c>
      <c r="E442" s="55">
        <f>'Incident Details WB'!N443</f>
        <v>17</v>
      </c>
      <c r="F442" s="31">
        <f>'Incident Details WB'!O443</f>
        <v>26.3</v>
      </c>
      <c r="G442">
        <f t="shared" si="24"/>
        <v>17</v>
      </c>
      <c r="H442" t="str">
        <f t="shared" si="25"/>
        <v>15-45</v>
      </c>
      <c r="I442">
        <f>IF(F442&lt;=parameters!$B$6,IF(F442&gt;=parameters!$B$5,1,0),0)</f>
        <v>1</v>
      </c>
      <c r="J442">
        <f>IF(C442&lt;parameters!$B$2,IF(D442&gt;parameters!$B$1,1,0),0)</f>
        <v>1</v>
      </c>
      <c r="K442">
        <f>IF(C442&lt;parameters!$B$4,IF(D442&gt;parameters!$B$3,1,0),0)</f>
        <v>0</v>
      </c>
      <c r="L442">
        <f t="shared" si="26"/>
        <v>1</v>
      </c>
      <c r="M442">
        <f t="shared" si="27"/>
        <v>0</v>
      </c>
    </row>
    <row r="443" spans="1:13" x14ac:dyDescent="0.25">
      <c r="A443" s="36">
        <f>'Incident Details WB'!C444</f>
        <v>41783</v>
      </c>
      <c r="B443" s="32">
        <f>'Incident Details WB'!X444</f>
        <v>1</v>
      </c>
      <c r="C443" s="25">
        <f>'Incident Details WB'!L444</f>
        <v>0.42222222222222222</v>
      </c>
      <c r="D443" s="25">
        <f>'Incident Details WB'!M444</f>
        <v>0.44166666666666665</v>
      </c>
      <c r="E443" s="55">
        <f>'Incident Details WB'!N444</f>
        <v>28</v>
      </c>
      <c r="F443" s="31">
        <f>'Incident Details WB'!O444</f>
        <v>31.1</v>
      </c>
      <c r="G443">
        <f t="shared" si="24"/>
        <v>28</v>
      </c>
      <c r="H443" t="str">
        <f t="shared" si="25"/>
        <v>15-45</v>
      </c>
      <c r="I443">
        <f>IF(F443&lt;=parameters!$B$6,IF(F443&gt;=parameters!$B$5,1,0),0)</f>
        <v>1</v>
      </c>
      <c r="J443">
        <f>IF(C443&lt;parameters!$B$2,IF(D443&gt;parameters!$B$1,1,0),0)</f>
        <v>0</v>
      </c>
      <c r="K443">
        <f>IF(C443&lt;parameters!$B$4,IF(D443&gt;parameters!$B$3,1,0),0)</f>
        <v>0</v>
      </c>
      <c r="L443">
        <f t="shared" si="26"/>
        <v>0</v>
      </c>
      <c r="M443">
        <f t="shared" si="27"/>
        <v>0</v>
      </c>
    </row>
    <row r="444" spans="1:13" x14ac:dyDescent="0.25">
      <c r="A444" s="36">
        <f>'Incident Details WB'!C445</f>
        <v>41783</v>
      </c>
      <c r="B444" s="32">
        <f>'Incident Details WB'!X445</f>
        <v>1</v>
      </c>
      <c r="C444" s="25">
        <f>'Incident Details WB'!L445</f>
        <v>0.50694444444444442</v>
      </c>
      <c r="D444" s="25">
        <f>'Incident Details WB'!M445</f>
        <v>0.56319444444444444</v>
      </c>
      <c r="E444" s="55">
        <f>'Incident Details WB'!N445</f>
        <v>81</v>
      </c>
      <c r="F444" s="31">
        <f>'Incident Details WB'!O445</f>
        <v>35.200000000000003</v>
      </c>
      <c r="G444">
        <f t="shared" si="24"/>
        <v>81</v>
      </c>
      <c r="H444" t="str">
        <f t="shared" si="25"/>
        <v>75+</v>
      </c>
      <c r="I444">
        <f>IF(F444&lt;=parameters!$B$6,IF(F444&gt;=parameters!$B$5,1,0),0)</f>
        <v>1</v>
      </c>
      <c r="J444">
        <f>IF(C444&lt;parameters!$B$2,IF(D444&gt;parameters!$B$1,1,0),0)</f>
        <v>0</v>
      </c>
      <c r="K444">
        <f>IF(C444&lt;parameters!$B$4,IF(D444&gt;parameters!$B$3,1,0),0)</f>
        <v>0</v>
      </c>
      <c r="L444">
        <f t="shared" si="26"/>
        <v>0</v>
      </c>
      <c r="M444">
        <f t="shared" si="27"/>
        <v>0</v>
      </c>
    </row>
    <row r="445" spans="1:13" x14ac:dyDescent="0.25">
      <c r="A445" s="36">
        <f>'Incident Details WB'!C446</f>
        <v>41783</v>
      </c>
      <c r="B445" s="32">
        <f>'Incident Details WB'!X446</f>
        <v>1</v>
      </c>
      <c r="C445" s="25">
        <f>'Incident Details WB'!L446</f>
        <v>0.51874999999999993</v>
      </c>
      <c r="D445" s="25">
        <f>'Incident Details WB'!M446</f>
        <v>0.55347222222222214</v>
      </c>
      <c r="E445" s="55">
        <f>'Incident Details WB'!N446</f>
        <v>50</v>
      </c>
      <c r="F445" s="31">
        <f>'Incident Details WB'!O446</f>
        <v>39.1</v>
      </c>
      <c r="G445">
        <f t="shared" si="24"/>
        <v>50</v>
      </c>
      <c r="H445" t="str">
        <f t="shared" si="25"/>
        <v>45-75</v>
      </c>
      <c r="I445">
        <f>IF(F445&lt;=parameters!$B$6,IF(F445&gt;=parameters!$B$5,1,0),0)</f>
        <v>0</v>
      </c>
      <c r="J445">
        <f>IF(C445&lt;parameters!$B$2,IF(D445&gt;parameters!$B$1,1,0),0)</f>
        <v>0</v>
      </c>
      <c r="K445">
        <f>IF(C445&lt;parameters!$B$4,IF(D445&gt;parameters!$B$3,1,0),0)</f>
        <v>0</v>
      </c>
      <c r="L445">
        <f t="shared" si="26"/>
        <v>0</v>
      </c>
      <c r="M445">
        <f t="shared" si="27"/>
        <v>0</v>
      </c>
    </row>
    <row r="446" spans="1:13" x14ac:dyDescent="0.25">
      <c r="A446" s="36">
        <f>'Incident Details WB'!C447</f>
        <v>41784</v>
      </c>
      <c r="B446" s="32">
        <f>'Incident Details WB'!X447</f>
        <v>1</v>
      </c>
      <c r="C446" s="25">
        <f>'Incident Details WB'!L447</f>
        <v>7.3611111111111113E-2</v>
      </c>
      <c r="D446" s="25">
        <f>'Incident Details WB'!M447</f>
        <v>0.10694444444444445</v>
      </c>
      <c r="E446" s="55">
        <f>'Incident Details WB'!N447</f>
        <v>48</v>
      </c>
      <c r="F446" s="31">
        <f>'Incident Details WB'!O447</f>
        <v>24.9</v>
      </c>
      <c r="G446">
        <f t="shared" si="24"/>
        <v>48</v>
      </c>
      <c r="H446" t="str">
        <f t="shared" si="25"/>
        <v>45-75</v>
      </c>
      <c r="I446">
        <f>IF(F446&lt;=parameters!$B$6,IF(F446&gt;=parameters!$B$5,1,0),0)</f>
        <v>0</v>
      </c>
      <c r="J446">
        <f>IF(C446&lt;parameters!$B$2,IF(D446&gt;parameters!$B$1,1,0),0)</f>
        <v>0</v>
      </c>
      <c r="K446">
        <f>IF(C446&lt;parameters!$B$4,IF(D446&gt;parameters!$B$3,1,0),0)</f>
        <v>0</v>
      </c>
      <c r="L446">
        <f t="shared" si="26"/>
        <v>0</v>
      </c>
      <c r="M446">
        <f t="shared" si="27"/>
        <v>0</v>
      </c>
    </row>
    <row r="447" spans="1:13" x14ac:dyDescent="0.25">
      <c r="A447" s="36">
        <f>'Incident Details WB'!C448</f>
        <v>41784</v>
      </c>
      <c r="B447" s="32">
        <f>'Incident Details WB'!X448</f>
        <v>1</v>
      </c>
      <c r="C447" s="25">
        <f>'Incident Details WB'!L448</f>
        <v>0.62777777777777777</v>
      </c>
      <c r="D447" s="25">
        <f>'Incident Details WB'!M448</f>
        <v>0.67777777777777781</v>
      </c>
      <c r="E447" s="55">
        <f>'Incident Details WB'!N448</f>
        <v>72</v>
      </c>
      <c r="F447" s="31">
        <f>'Incident Details WB'!O448</f>
        <v>5.5</v>
      </c>
      <c r="G447">
        <f t="shared" si="24"/>
        <v>72</v>
      </c>
      <c r="H447" t="str">
        <f t="shared" si="25"/>
        <v>45-75</v>
      </c>
      <c r="I447">
        <f>IF(F447&lt;=parameters!$B$6,IF(F447&gt;=parameters!$B$5,1,0),0)</f>
        <v>0</v>
      </c>
      <c r="J447">
        <f>IF(C447&lt;parameters!$B$2,IF(D447&gt;parameters!$B$1,1,0),0)</f>
        <v>0</v>
      </c>
      <c r="K447">
        <f>IF(C447&lt;parameters!$B$4,IF(D447&gt;parameters!$B$3,1,0),0)</f>
        <v>1</v>
      </c>
      <c r="L447">
        <f t="shared" si="26"/>
        <v>0</v>
      </c>
      <c r="M447">
        <f t="shared" si="27"/>
        <v>0</v>
      </c>
    </row>
    <row r="448" spans="1:13" x14ac:dyDescent="0.25">
      <c r="A448" s="36">
        <f>'Incident Details WB'!C449</f>
        <v>41784</v>
      </c>
      <c r="B448" s="32">
        <f>'Incident Details WB'!X449</f>
        <v>1</v>
      </c>
      <c r="C448" s="25">
        <f>'Incident Details WB'!L449</f>
        <v>0.65833333333333333</v>
      </c>
      <c r="D448" s="25">
        <f>'Incident Details WB'!M449</f>
        <v>0.67291666666666661</v>
      </c>
      <c r="E448" s="55">
        <f>'Incident Details WB'!N449</f>
        <v>21</v>
      </c>
      <c r="F448" s="31">
        <f>'Incident Details WB'!O449</f>
        <v>24.6</v>
      </c>
      <c r="G448">
        <f t="shared" si="24"/>
        <v>21</v>
      </c>
      <c r="H448" t="str">
        <f t="shared" si="25"/>
        <v>15-45</v>
      </c>
      <c r="I448">
        <f>IF(F448&lt;=parameters!$B$6,IF(F448&gt;=parameters!$B$5,1,0),0)</f>
        <v>0</v>
      </c>
      <c r="J448">
        <f>IF(C448&lt;parameters!$B$2,IF(D448&gt;parameters!$B$1,1,0),0)</f>
        <v>0</v>
      </c>
      <c r="K448">
        <f>IF(C448&lt;parameters!$B$4,IF(D448&gt;parameters!$B$3,1,0),0)</f>
        <v>1</v>
      </c>
      <c r="L448">
        <f t="shared" si="26"/>
        <v>0</v>
      </c>
      <c r="M448">
        <f t="shared" si="27"/>
        <v>0</v>
      </c>
    </row>
    <row r="449" spans="1:13" x14ac:dyDescent="0.25">
      <c r="A449" s="36">
        <f>'Incident Details WB'!C450</f>
        <v>41785</v>
      </c>
      <c r="B449" s="32">
        <f>'Incident Details WB'!X450</f>
        <v>1</v>
      </c>
      <c r="C449" s="25">
        <f>'Incident Details WB'!L450</f>
        <v>0.62847222222222221</v>
      </c>
      <c r="D449" s="25">
        <f>'Incident Details WB'!M450</f>
        <v>0.65138888888888891</v>
      </c>
      <c r="E449" s="55">
        <f>'Incident Details WB'!N450</f>
        <v>33</v>
      </c>
      <c r="F449" s="31">
        <f>'Incident Details WB'!O450</f>
        <v>48.4</v>
      </c>
      <c r="G449">
        <f t="shared" si="24"/>
        <v>33</v>
      </c>
      <c r="H449" t="str">
        <f t="shared" si="25"/>
        <v>15-45</v>
      </c>
      <c r="I449">
        <f>IF(F449&lt;=parameters!$B$6,IF(F449&gt;=parameters!$B$5,1,0),0)</f>
        <v>0</v>
      </c>
      <c r="J449">
        <f>IF(C449&lt;parameters!$B$2,IF(D449&gt;parameters!$B$1,1,0),0)</f>
        <v>0</v>
      </c>
      <c r="K449">
        <f>IF(C449&lt;parameters!$B$4,IF(D449&gt;parameters!$B$3,1,0),0)</f>
        <v>1</v>
      </c>
      <c r="L449">
        <f t="shared" si="26"/>
        <v>0</v>
      </c>
      <c r="M449">
        <f t="shared" si="27"/>
        <v>0</v>
      </c>
    </row>
    <row r="450" spans="1:13" x14ac:dyDescent="0.25">
      <c r="A450" s="36">
        <f>'Incident Details WB'!C451</f>
        <v>41786</v>
      </c>
      <c r="B450" s="32">
        <f>'Incident Details WB'!X451</f>
        <v>0</v>
      </c>
      <c r="C450" s="25" t="str">
        <f>'Incident Details WB'!L451</f>
        <v>not found</v>
      </c>
      <c r="D450" s="25"/>
      <c r="E450" s="55"/>
      <c r="F450" s="31"/>
      <c r="G450">
        <f t="shared" si="24"/>
        <v>0</v>
      </c>
      <c r="H450" t="str">
        <f t="shared" si="25"/>
        <v>0-15</v>
      </c>
      <c r="I450">
        <f>IF(F450&lt;=parameters!$B$6,IF(F450&gt;=parameters!$B$5,1,0),0)</f>
        <v>0</v>
      </c>
      <c r="J450">
        <f>IF(C450&lt;parameters!$B$2,IF(D450&gt;parameters!$B$1,1,0),0)</f>
        <v>0</v>
      </c>
      <c r="K450">
        <f>IF(C450&lt;parameters!$B$4,IF(D450&gt;parameters!$B$3,1,0),0)</f>
        <v>0</v>
      </c>
      <c r="L450">
        <f t="shared" si="26"/>
        <v>0</v>
      </c>
      <c r="M450">
        <f t="shared" si="27"/>
        <v>0</v>
      </c>
    </row>
    <row r="451" spans="1:13" x14ac:dyDescent="0.25">
      <c r="A451" s="36">
        <f>'Incident Details WB'!C452</f>
        <v>41786</v>
      </c>
      <c r="B451" s="32">
        <f>'Incident Details WB'!X452</f>
        <v>1</v>
      </c>
      <c r="C451" s="25">
        <f>'Incident Details WB'!L452</f>
        <v>0.35694444444444445</v>
      </c>
      <c r="D451" s="25">
        <f>'Incident Details WB'!M452</f>
        <v>0.3923611111111111</v>
      </c>
      <c r="E451" s="55">
        <f>'Incident Details WB'!N452</f>
        <v>51</v>
      </c>
      <c r="F451" s="31">
        <f>'Incident Details WB'!O452</f>
        <v>48.4</v>
      </c>
      <c r="G451">
        <f t="shared" ref="G451:G460" si="28">B451*E451</f>
        <v>51</v>
      </c>
      <c r="H451" t="str">
        <f t="shared" ref="H451:H460" si="29">IF(E451&lt;15,"0-15",IF(E451&lt;45,"15-45",IF(E451&lt;75,"45-75","75+")))</f>
        <v>45-75</v>
      </c>
      <c r="I451">
        <f>IF(F451&lt;=parameters!$B$6,IF(F451&gt;=parameters!$B$5,1,0),0)</f>
        <v>0</v>
      </c>
      <c r="J451">
        <f>IF(C451&lt;parameters!$B$2,IF(D451&gt;parameters!$B$1,1,0),0)</f>
        <v>1</v>
      </c>
      <c r="K451">
        <f>IF(C451&lt;parameters!$B$4,IF(D451&gt;parameters!$B$3,1,0),0)</f>
        <v>0</v>
      </c>
      <c r="L451">
        <f t="shared" ref="L451:L460" si="30">IF(I451=1,IF(J451=1,1,0),0)</f>
        <v>0</v>
      </c>
      <c r="M451">
        <f t="shared" ref="M451:M460" si="31">IF(I451=1,IF(K451=1,1,0),0)</f>
        <v>0</v>
      </c>
    </row>
    <row r="452" spans="1:13" x14ac:dyDescent="0.25">
      <c r="A452" s="36">
        <f>'Incident Details WB'!C453</f>
        <v>41788</v>
      </c>
      <c r="B452" s="32">
        <f>'Incident Details WB'!X453</f>
        <v>0</v>
      </c>
      <c r="C452" s="25" t="str">
        <f>'Incident Details WB'!L453</f>
        <v>not found</v>
      </c>
      <c r="D452" s="25"/>
      <c r="E452" s="55"/>
      <c r="F452" s="31"/>
      <c r="G452">
        <f t="shared" si="28"/>
        <v>0</v>
      </c>
      <c r="H452" t="str">
        <f t="shared" si="29"/>
        <v>0-15</v>
      </c>
      <c r="I452">
        <f>IF(F452&lt;=parameters!$B$6,IF(F452&gt;=parameters!$B$5,1,0),0)</f>
        <v>0</v>
      </c>
      <c r="J452">
        <f>IF(C452&lt;parameters!$B$2,IF(D452&gt;parameters!$B$1,1,0),0)</f>
        <v>0</v>
      </c>
      <c r="K452">
        <f>IF(C452&lt;parameters!$B$4,IF(D452&gt;parameters!$B$3,1,0),0)</f>
        <v>0</v>
      </c>
      <c r="L452">
        <f t="shared" si="30"/>
        <v>0</v>
      </c>
      <c r="M452">
        <f t="shared" si="31"/>
        <v>0</v>
      </c>
    </row>
    <row r="453" spans="1:13" x14ac:dyDescent="0.25">
      <c r="A453" s="36">
        <f>'Incident Details WB'!C454</f>
        <v>41788</v>
      </c>
      <c r="B453" s="32">
        <f>'Incident Details WB'!X454</f>
        <v>1</v>
      </c>
      <c r="C453" s="25">
        <f>'Incident Details WB'!L454</f>
        <v>0.5180555555555556</v>
      </c>
      <c r="D453" s="25">
        <f>'Incident Details WB'!M454</f>
        <v>0.54513888888888895</v>
      </c>
      <c r="E453" s="55">
        <f>'Incident Details WB'!N454</f>
        <v>39</v>
      </c>
      <c r="F453" s="31">
        <f>'Incident Details WB'!O454</f>
        <v>9.4</v>
      </c>
      <c r="G453">
        <f t="shared" si="28"/>
        <v>39</v>
      </c>
      <c r="H453" t="str">
        <f t="shared" si="29"/>
        <v>15-45</v>
      </c>
      <c r="I453">
        <f>IF(F453&lt;=parameters!$B$6,IF(F453&gt;=parameters!$B$5,1,0),0)</f>
        <v>0</v>
      </c>
      <c r="J453">
        <f>IF(C453&lt;parameters!$B$2,IF(D453&gt;parameters!$B$1,1,0),0)</f>
        <v>0</v>
      </c>
      <c r="K453">
        <f>IF(C453&lt;parameters!$B$4,IF(D453&gt;parameters!$B$3,1,0),0)</f>
        <v>0</v>
      </c>
      <c r="L453">
        <f t="shared" si="30"/>
        <v>0</v>
      </c>
      <c r="M453">
        <f t="shared" si="31"/>
        <v>0</v>
      </c>
    </row>
    <row r="454" spans="1:13" x14ac:dyDescent="0.25">
      <c r="A454" s="36">
        <f>'Incident Details WB'!C455</f>
        <v>41788</v>
      </c>
      <c r="B454" s="32">
        <f>'Incident Details WB'!X455</f>
        <v>1</v>
      </c>
      <c r="C454" s="25">
        <f>'Incident Details WB'!L455</f>
        <v>0.53749999999999998</v>
      </c>
      <c r="D454" s="25">
        <f>'Incident Details WB'!M455</f>
        <v>0.54930555555555549</v>
      </c>
      <c r="E454" s="55">
        <f>'Incident Details WB'!N455</f>
        <v>17</v>
      </c>
      <c r="F454" s="31">
        <f>'Incident Details WB'!O455</f>
        <v>31.1</v>
      </c>
      <c r="G454">
        <f t="shared" si="28"/>
        <v>17</v>
      </c>
      <c r="H454" t="str">
        <f t="shared" si="29"/>
        <v>15-45</v>
      </c>
      <c r="I454">
        <f>IF(F454&lt;=parameters!$B$6,IF(F454&gt;=parameters!$B$5,1,0),0)</f>
        <v>1</v>
      </c>
      <c r="J454">
        <f>IF(C454&lt;parameters!$B$2,IF(D454&gt;parameters!$B$1,1,0),0)</f>
        <v>0</v>
      </c>
      <c r="K454">
        <f>IF(C454&lt;parameters!$B$4,IF(D454&gt;parameters!$B$3,1,0),0)</f>
        <v>0</v>
      </c>
      <c r="L454">
        <f t="shared" si="30"/>
        <v>0</v>
      </c>
      <c r="M454">
        <f t="shared" si="31"/>
        <v>0</v>
      </c>
    </row>
    <row r="455" spans="1:13" x14ac:dyDescent="0.25">
      <c r="A455" s="36">
        <f>'Incident Details WB'!C456</f>
        <v>41788</v>
      </c>
      <c r="B455" s="32">
        <f>'Incident Details WB'!X456</f>
        <v>1</v>
      </c>
      <c r="C455" s="25">
        <f>'Incident Details WB'!L456</f>
        <v>0.61249999999999993</v>
      </c>
      <c r="D455" s="25">
        <f>'Incident Details WB'!M456</f>
        <v>0.62430555555555545</v>
      </c>
      <c r="E455" s="55">
        <f>'Incident Details WB'!N456</f>
        <v>17</v>
      </c>
      <c r="F455" s="31">
        <f>'Incident Details WB'!O456</f>
        <v>27.4</v>
      </c>
      <c r="G455">
        <f t="shared" si="28"/>
        <v>17</v>
      </c>
      <c r="H455" t="str">
        <f t="shared" si="29"/>
        <v>15-45</v>
      </c>
      <c r="I455">
        <f>IF(F455&lt;=parameters!$B$6,IF(F455&gt;=parameters!$B$5,1,0),0)</f>
        <v>1</v>
      </c>
      <c r="J455">
        <f>IF(C455&lt;parameters!$B$2,IF(D455&gt;parameters!$B$1,1,0),0)</f>
        <v>0</v>
      </c>
      <c r="K455">
        <f>IF(C455&lt;parameters!$B$4,IF(D455&gt;parameters!$B$3,1,0),0)</f>
        <v>0</v>
      </c>
      <c r="L455">
        <f t="shared" si="30"/>
        <v>0</v>
      </c>
      <c r="M455">
        <f t="shared" si="31"/>
        <v>0</v>
      </c>
    </row>
    <row r="456" spans="1:13" x14ac:dyDescent="0.25">
      <c r="A456" s="36">
        <f>'Incident Details WB'!C457</f>
        <v>41789</v>
      </c>
      <c r="B456" s="32">
        <f>'Incident Details WB'!X457</f>
        <v>0</v>
      </c>
      <c r="C456" s="25" t="str">
        <f>'Incident Details WB'!L457</f>
        <v>not found</v>
      </c>
      <c r="D456" s="25"/>
      <c r="E456" s="55"/>
      <c r="F456" s="31"/>
      <c r="G456">
        <f t="shared" si="28"/>
        <v>0</v>
      </c>
      <c r="H456" t="str">
        <f t="shared" si="29"/>
        <v>0-15</v>
      </c>
      <c r="I456">
        <f>IF(F456&lt;=parameters!$B$6,IF(F456&gt;=parameters!$B$5,1,0),0)</f>
        <v>0</v>
      </c>
      <c r="J456">
        <f>IF(C456&lt;parameters!$B$2,IF(D456&gt;parameters!$B$1,1,0),0)</f>
        <v>0</v>
      </c>
      <c r="K456">
        <f>IF(C456&lt;parameters!$B$4,IF(D456&gt;parameters!$B$3,1,0),0)</f>
        <v>0</v>
      </c>
      <c r="L456">
        <f t="shared" si="30"/>
        <v>0</v>
      </c>
      <c r="M456">
        <f t="shared" si="31"/>
        <v>0</v>
      </c>
    </row>
    <row r="457" spans="1:13" x14ac:dyDescent="0.25">
      <c r="A457" s="36">
        <f>'Incident Details WB'!C458</f>
        <v>41789</v>
      </c>
      <c r="B457" s="32">
        <f>'Incident Details WB'!X458</f>
        <v>0</v>
      </c>
      <c r="C457" s="25" t="str">
        <f>'Incident Details WB'!L458</f>
        <v>not found</v>
      </c>
      <c r="D457" s="25"/>
      <c r="E457" s="55"/>
      <c r="F457" s="31"/>
      <c r="G457">
        <f t="shared" si="28"/>
        <v>0</v>
      </c>
      <c r="H457" t="str">
        <f t="shared" si="29"/>
        <v>0-15</v>
      </c>
      <c r="I457">
        <f>IF(F457&lt;=parameters!$B$6,IF(F457&gt;=parameters!$B$5,1,0),0)</f>
        <v>0</v>
      </c>
      <c r="J457">
        <f>IF(C457&lt;parameters!$B$2,IF(D457&gt;parameters!$B$1,1,0),0)</f>
        <v>0</v>
      </c>
      <c r="K457">
        <f>IF(C457&lt;parameters!$B$4,IF(D457&gt;parameters!$B$3,1,0),0)</f>
        <v>0</v>
      </c>
      <c r="L457">
        <f t="shared" si="30"/>
        <v>0</v>
      </c>
      <c r="M457">
        <f t="shared" si="31"/>
        <v>0</v>
      </c>
    </row>
    <row r="458" spans="1:13" x14ac:dyDescent="0.25">
      <c r="A458" s="36">
        <f>'Incident Details WB'!C459</f>
        <v>41789</v>
      </c>
      <c r="B458" s="32">
        <f>'Incident Details WB'!X459</f>
        <v>1</v>
      </c>
      <c r="C458" s="25">
        <f>'Incident Details WB'!L459</f>
        <v>0.58750000000000002</v>
      </c>
      <c r="D458" s="25">
        <f>'Incident Details WB'!M459</f>
        <v>0.60277777777777775</v>
      </c>
      <c r="E458" s="55">
        <f>'Incident Details WB'!N459</f>
        <v>22</v>
      </c>
      <c r="F458" s="31">
        <f>'Incident Details WB'!O459</f>
        <v>33.200000000000003</v>
      </c>
      <c r="G458">
        <f t="shared" si="28"/>
        <v>22</v>
      </c>
      <c r="H458" t="str">
        <f t="shared" si="29"/>
        <v>15-45</v>
      </c>
      <c r="I458">
        <f>IF(F458&lt;=parameters!$B$6,IF(F458&gt;=parameters!$B$5,1,0),0)</f>
        <v>1</v>
      </c>
      <c r="J458">
        <f>IF(C458&lt;parameters!$B$2,IF(D458&gt;parameters!$B$1,1,0),0)</f>
        <v>0</v>
      </c>
      <c r="K458">
        <f>IF(C458&lt;parameters!$B$4,IF(D458&gt;parameters!$B$3,1,0),0)</f>
        <v>0</v>
      </c>
      <c r="L458">
        <f t="shared" si="30"/>
        <v>0</v>
      </c>
      <c r="M458">
        <f t="shared" si="31"/>
        <v>0</v>
      </c>
    </row>
    <row r="459" spans="1:13" x14ac:dyDescent="0.25">
      <c r="A459" s="36">
        <f>'Incident Details WB'!C460</f>
        <v>41790</v>
      </c>
      <c r="B459" s="32">
        <f>'Incident Details WB'!X460</f>
        <v>1</v>
      </c>
      <c r="C459" s="25">
        <f>'Incident Details WB'!L460</f>
        <v>0.61527777777777781</v>
      </c>
      <c r="D459" s="25">
        <f>'Incident Details WB'!M460</f>
        <v>0.62777777777777777</v>
      </c>
      <c r="E459" s="55">
        <f>'Incident Details WB'!N460</f>
        <v>18</v>
      </c>
      <c r="F459" s="31">
        <f>'Incident Details WB'!O460</f>
        <v>34.200000000000003</v>
      </c>
      <c r="G459">
        <f t="shared" si="28"/>
        <v>18</v>
      </c>
      <c r="H459" t="str">
        <f t="shared" si="29"/>
        <v>15-45</v>
      </c>
      <c r="I459">
        <f>IF(F459&lt;=parameters!$B$6,IF(F459&gt;=parameters!$B$5,1,0),0)</f>
        <v>1</v>
      </c>
      <c r="J459">
        <f>IF(C459&lt;parameters!$B$2,IF(D459&gt;parameters!$B$1,1,0),0)</f>
        <v>0</v>
      </c>
      <c r="K459">
        <f>IF(C459&lt;parameters!$B$4,IF(D459&gt;parameters!$B$3,1,0),0)</f>
        <v>1</v>
      </c>
      <c r="L459">
        <f t="shared" si="30"/>
        <v>0</v>
      </c>
      <c r="M459">
        <f t="shared" si="31"/>
        <v>1</v>
      </c>
    </row>
    <row r="460" spans="1:13" x14ac:dyDescent="0.25">
      <c r="A460" s="36">
        <f>'Incident Details WB'!C461</f>
        <v>41790</v>
      </c>
      <c r="B460" s="32">
        <f>'Incident Details WB'!X461</f>
        <v>1</v>
      </c>
      <c r="C460" s="25">
        <f>'Incident Details WB'!L461</f>
        <v>0.66388888888888886</v>
      </c>
      <c r="D460" s="25">
        <f>'Incident Details WB'!M461</f>
        <v>0.69652777777777775</v>
      </c>
      <c r="E460" s="55">
        <f>'Incident Details WB'!N461</f>
        <v>47</v>
      </c>
      <c r="F460" s="31">
        <f>'Incident Details WB'!O461</f>
        <v>39.200000000000003</v>
      </c>
      <c r="G460">
        <f t="shared" si="28"/>
        <v>47</v>
      </c>
      <c r="H460" t="str">
        <f t="shared" si="29"/>
        <v>45-75</v>
      </c>
      <c r="I460">
        <f>IF(F460&lt;=parameters!$B$6,IF(F460&gt;=parameters!$B$5,1,0),0)</f>
        <v>0</v>
      </c>
      <c r="J460">
        <f>IF(C460&lt;parameters!$B$2,IF(D460&gt;parameters!$B$1,1,0),0)</f>
        <v>0</v>
      </c>
      <c r="K460">
        <f>IF(C460&lt;parameters!$B$4,IF(D460&gt;parameters!$B$3,1,0),0)</f>
        <v>1</v>
      </c>
      <c r="L460">
        <f t="shared" si="30"/>
        <v>0</v>
      </c>
      <c r="M460">
        <f t="shared" si="31"/>
        <v>0</v>
      </c>
    </row>
    <row r="461" spans="1:13" x14ac:dyDescent="0.25">
      <c r="A461" s="36"/>
    </row>
    <row r="462" spans="1:13" x14ac:dyDescent="0.25">
      <c r="A462" s="36"/>
    </row>
    <row r="463" spans="1:13" x14ac:dyDescent="0.25">
      <c r="A463" s="36"/>
    </row>
    <row r="464" spans="1:13" x14ac:dyDescent="0.25">
      <c r="A464" s="36"/>
    </row>
    <row r="465" spans="1:1" x14ac:dyDescent="0.25">
      <c r="A465" s="36"/>
    </row>
    <row r="466" spans="1:1" x14ac:dyDescent="0.25">
      <c r="A466" s="36"/>
    </row>
    <row r="467" spans="1:1" x14ac:dyDescent="0.25">
      <c r="A467" s="36"/>
    </row>
    <row r="468" spans="1:1" x14ac:dyDescent="0.25">
      <c r="A468" s="36"/>
    </row>
    <row r="469" spans="1:1" x14ac:dyDescent="0.25">
      <c r="A469" s="36"/>
    </row>
    <row r="470" spans="1:1" x14ac:dyDescent="0.25">
      <c r="A470" s="36"/>
    </row>
    <row r="471" spans="1:1" x14ac:dyDescent="0.25">
      <c r="A471" s="36"/>
    </row>
    <row r="472" spans="1:1" x14ac:dyDescent="0.25">
      <c r="A472" s="36"/>
    </row>
    <row r="473" spans="1:1" x14ac:dyDescent="0.25">
      <c r="A473" s="36"/>
    </row>
    <row r="474" spans="1:1" x14ac:dyDescent="0.25">
      <c r="A474" s="36"/>
    </row>
    <row r="475" spans="1:1" x14ac:dyDescent="0.25">
      <c r="A475" s="36"/>
    </row>
    <row r="476" spans="1:1" x14ac:dyDescent="0.25">
      <c r="A476" s="36"/>
    </row>
    <row r="477" spans="1:1" x14ac:dyDescent="0.25">
      <c r="A477" s="36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4"/>
  <sheetViews>
    <sheetView zoomScale="85" zoomScaleNormal="85" workbookViewId="0">
      <pane ySplit="1" topLeftCell="A2" activePane="bottomLeft" state="frozen"/>
      <selection pane="bottomLeft" activeCell="O11" sqref="O11"/>
    </sheetView>
  </sheetViews>
  <sheetFormatPr defaultRowHeight="15" x14ac:dyDescent="0.25"/>
  <cols>
    <col min="1" max="1" width="9.7109375" bestFit="1" customWidth="1"/>
    <col min="2" max="2" width="16.7109375" bestFit="1" customWidth="1"/>
    <col min="3" max="3" width="10" bestFit="1" customWidth="1"/>
    <col min="4" max="4" width="9.140625" bestFit="1" customWidth="1"/>
    <col min="5" max="5" width="14.140625" bestFit="1" customWidth="1"/>
    <col min="6" max="6" width="14.42578125" bestFit="1" customWidth="1"/>
    <col min="7" max="7" width="15.7109375" bestFit="1" customWidth="1"/>
    <col min="8" max="8" width="12" bestFit="1" customWidth="1"/>
    <col min="9" max="9" width="11.42578125" bestFit="1" customWidth="1"/>
    <col min="10" max="10" width="8.42578125" bestFit="1" customWidth="1"/>
    <col min="11" max="11" width="8.28515625" bestFit="1" customWidth="1"/>
    <col min="12" max="12" width="15.7109375" bestFit="1" customWidth="1"/>
    <col min="13" max="13" width="15.5703125" bestFit="1" customWidth="1"/>
    <col min="15" max="15" width="23.85546875" customWidth="1"/>
    <col min="16" max="16" width="17.85546875" bestFit="1" customWidth="1"/>
    <col min="17" max="17" width="2" customWidth="1"/>
    <col min="18" max="19" width="3" customWidth="1"/>
    <col min="20" max="20" width="4" customWidth="1"/>
    <col min="21" max="21" width="3" customWidth="1"/>
    <col min="22" max="22" width="11.28515625" customWidth="1"/>
    <col min="23" max="23" width="11.28515625" bestFit="1" customWidth="1"/>
  </cols>
  <sheetData>
    <row r="1" spans="1:22" x14ac:dyDescent="0.25">
      <c r="A1" s="41" t="s">
        <v>268</v>
      </c>
      <c r="B1" s="41" t="s">
        <v>269</v>
      </c>
      <c r="C1" s="41" t="s">
        <v>270</v>
      </c>
      <c r="D1" s="41" t="s">
        <v>271</v>
      </c>
      <c r="E1" s="41" t="s">
        <v>273</v>
      </c>
      <c r="F1" s="41" t="s">
        <v>274</v>
      </c>
      <c r="G1" s="41" t="s">
        <v>272</v>
      </c>
      <c r="H1" s="41" t="s">
        <v>275</v>
      </c>
      <c r="I1" s="41" t="s">
        <v>276</v>
      </c>
      <c r="J1" s="41" t="s">
        <v>277</v>
      </c>
      <c r="K1" s="41" t="s">
        <v>278</v>
      </c>
      <c r="L1" s="41" t="s">
        <v>279</v>
      </c>
      <c r="M1" s="41" t="s">
        <v>280</v>
      </c>
      <c r="O1" s="56" t="s">
        <v>279</v>
      </c>
      <c r="P1" t="s">
        <v>299</v>
      </c>
    </row>
    <row r="2" spans="1:22" x14ac:dyDescent="0.25">
      <c r="A2" s="36">
        <f>'Incident Details EB'!B3</f>
        <v>41640</v>
      </c>
      <c r="B2" s="32">
        <f>'Incident Details EB'!Y3</f>
        <v>2</v>
      </c>
      <c r="C2" s="24">
        <f>'Incident Details EB'!M3</f>
        <v>0.5708333333333333</v>
      </c>
      <c r="D2" s="24">
        <f>'Incident Details EB'!N3</f>
        <v>0.60833333333333328</v>
      </c>
      <c r="E2">
        <f>'Incident Details EB'!AG3</f>
        <v>54</v>
      </c>
      <c r="F2">
        <f>'Incident Details EB'!P3</f>
        <v>41.9</v>
      </c>
      <c r="G2">
        <f>B2*E2</f>
        <v>108</v>
      </c>
      <c r="H2" t="str">
        <f>IF(E2&lt;15,"0-15",IF(E2&lt;45,"15-45",IF(E2&lt;75,"45-75","75+")))</f>
        <v>45-75</v>
      </c>
      <c r="I2">
        <f>IF(F2&lt;=parameters!$B$6,IF(F2&gt;=parameters!$B$5,1,0),0)</f>
        <v>0</v>
      </c>
      <c r="J2">
        <f>IF(C2&lt;parameters!$B$2,IF(D2&gt;parameters!$B$1,1,0),0)</f>
        <v>0</v>
      </c>
      <c r="K2">
        <f>IF(C2&lt;parameters!$B$4,IF(D2&gt;parameters!$B$3,1,0),0)</f>
        <v>0</v>
      </c>
      <c r="L2">
        <f>IF(I2=1,IF(J2=1,1,0),0)</f>
        <v>0</v>
      </c>
      <c r="M2">
        <f>IF(I2=1,IF(K2=1,1,0),0)</f>
        <v>0</v>
      </c>
      <c r="O2" s="56" t="s">
        <v>280</v>
      </c>
      <c r="P2" t="s">
        <v>299</v>
      </c>
    </row>
    <row r="3" spans="1:22" x14ac:dyDescent="0.25">
      <c r="A3" s="36">
        <f>'Incident Details EB'!B4</f>
        <v>41640</v>
      </c>
      <c r="B3" s="32">
        <f>'Incident Details EB'!Y4</f>
        <v>0</v>
      </c>
      <c r="C3" s="24">
        <f>'Incident Details EB'!M4</f>
        <v>0.64444444444444449</v>
      </c>
      <c r="D3" s="24">
        <f>'Incident Details EB'!N4</f>
        <v>0.67013888888888895</v>
      </c>
      <c r="E3">
        <f>'Incident Details EB'!AG4</f>
        <v>37</v>
      </c>
      <c r="F3">
        <f>'Incident Details EB'!P4</f>
        <v>4.0999999999999996</v>
      </c>
      <c r="G3">
        <f t="shared" ref="G3:G66" si="0">B3*E3</f>
        <v>0</v>
      </c>
      <c r="H3" t="str">
        <f t="shared" ref="H3:H66" si="1">IF(E3&lt;15,"0-15",IF(E3&lt;45,"15-45",IF(E3&lt;75,"45-75","75+")))</f>
        <v>15-45</v>
      </c>
      <c r="I3">
        <f>IF(F3&lt;=parameters!$B$6,IF(F3&gt;=parameters!$B$5,1,0),0)</f>
        <v>0</v>
      </c>
      <c r="J3">
        <f>IF(C3&lt;parameters!$B$2,IF(D3&gt;parameters!$B$1,1,0),0)</f>
        <v>0</v>
      </c>
      <c r="K3">
        <f>IF(C3&lt;parameters!$B$4,IF(D3&gt;parameters!$B$3,1,0),0)</f>
        <v>1</v>
      </c>
      <c r="L3">
        <f t="shared" ref="L3:L66" si="2">IF(I3=1,IF(J3=1,1,0),0)</f>
        <v>0</v>
      </c>
      <c r="M3">
        <f t="shared" ref="M3:M66" si="3">IF(I3=1,IF(K3=1,1,0),0)</f>
        <v>0</v>
      </c>
      <c r="O3" s="56" t="s">
        <v>273</v>
      </c>
      <c r="P3" t="s">
        <v>305</v>
      </c>
    </row>
    <row r="4" spans="1:22" x14ac:dyDescent="0.25">
      <c r="A4" s="36">
        <f>'Incident Details EB'!B5</f>
        <v>41641</v>
      </c>
      <c r="B4" s="32">
        <f>'Incident Details EB'!Y5</f>
        <v>1</v>
      </c>
      <c r="C4" s="24">
        <f>'Incident Details EB'!M5</f>
        <v>0.74236111111111114</v>
      </c>
      <c r="D4" s="24">
        <f>'Incident Details EB'!N5</f>
        <v>0.75555555555555554</v>
      </c>
      <c r="E4">
        <f>'Incident Details EB'!AG5</f>
        <v>19</v>
      </c>
      <c r="F4">
        <f>'Incident Details EB'!P5</f>
        <v>26.9</v>
      </c>
      <c r="G4">
        <f t="shared" si="0"/>
        <v>19</v>
      </c>
      <c r="H4" t="str">
        <f t="shared" si="1"/>
        <v>15-45</v>
      </c>
      <c r="I4">
        <f>IF(F4&lt;=parameters!$B$6,IF(F4&gt;=parameters!$B$5,1,0),0)</f>
        <v>1</v>
      </c>
      <c r="J4">
        <f>IF(C4&lt;parameters!$B$2,IF(D4&gt;parameters!$B$1,1,0),0)</f>
        <v>0</v>
      </c>
      <c r="K4">
        <f>IF(C4&lt;parameters!$B$4,IF(D4&gt;parameters!$B$3,1,0),0)</f>
        <v>1</v>
      </c>
      <c r="L4">
        <f t="shared" si="2"/>
        <v>0</v>
      </c>
      <c r="M4">
        <f t="shared" si="3"/>
        <v>1</v>
      </c>
    </row>
    <row r="5" spans="1:22" x14ac:dyDescent="0.25">
      <c r="A5" s="36">
        <f>'Incident Details EB'!B6</f>
        <v>41641</v>
      </c>
      <c r="B5" s="32">
        <f>'Incident Details EB'!Y6</f>
        <v>1</v>
      </c>
      <c r="C5" s="24">
        <f>'Incident Details EB'!M6</f>
        <v>0.39930555555555558</v>
      </c>
      <c r="D5" s="24">
        <f>'Incident Details EB'!N6</f>
        <v>0.58611111111111114</v>
      </c>
      <c r="E5">
        <f>'Incident Details EB'!AG6</f>
        <v>269</v>
      </c>
      <c r="F5">
        <f>'Incident Details EB'!P6</f>
        <v>15.6</v>
      </c>
      <c r="G5">
        <f t="shared" si="0"/>
        <v>269</v>
      </c>
      <c r="H5" t="str">
        <f t="shared" si="1"/>
        <v>75+</v>
      </c>
      <c r="I5">
        <f>IF(F5&lt;=parameters!$B$6,IF(F5&gt;=parameters!$B$5,1,0),0)</f>
        <v>0</v>
      </c>
      <c r="J5">
        <f>IF(C5&lt;parameters!$B$2,IF(D5&gt;parameters!$B$1,1,0),0)</f>
        <v>1</v>
      </c>
      <c r="K5">
        <f>IF(C5&lt;parameters!$B$4,IF(D5&gt;parameters!$B$3,1,0),0)</f>
        <v>0</v>
      </c>
      <c r="L5">
        <f t="shared" si="2"/>
        <v>0</v>
      </c>
      <c r="M5">
        <f t="shared" si="3"/>
        <v>0</v>
      </c>
      <c r="O5" s="56" t="s">
        <v>298</v>
      </c>
      <c r="P5" s="56" t="s">
        <v>290</v>
      </c>
    </row>
    <row r="6" spans="1:22" x14ac:dyDescent="0.25">
      <c r="A6" s="36">
        <f>'Incident Details EB'!B7</f>
        <v>41645</v>
      </c>
      <c r="B6" s="32">
        <f>'Incident Details EB'!Y7</f>
        <v>1</v>
      </c>
      <c r="C6" s="24">
        <f>'Incident Details EB'!M7</f>
        <v>0.6875</v>
      </c>
      <c r="D6" s="24">
        <f>'Incident Details EB'!N7</f>
        <v>0.70486111111111116</v>
      </c>
      <c r="E6">
        <f>'Incident Details EB'!AG7</f>
        <v>25</v>
      </c>
      <c r="F6">
        <f>'Incident Details EB'!P7</f>
        <v>40.4</v>
      </c>
      <c r="G6">
        <f t="shared" si="0"/>
        <v>25</v>
      </c>
      <c r="H6" t="str">
        <f t="shared" si="1"/>
        <v>15-45</v>
      </c>
      <c r="I6">
        <f>IF(F6&lt;=parameters!$B$6,IF(F6&gt;=parameters!$B$5,1,0),0)</f>
        <v>0</v>
      </c>
      <c r="J6">
        <f>IF(C6&lt;parameters!$B$2,IF(D6&gt;parameters!$B$1,1,0),0)</f>
        <v>0</v>
      </c>
      <c r="K6">
        <f>IF(C6&lt;parameters!$B$4,IF(D6&gt;parameters!$B$3,1,0),0)</f>
        <v>1</v>
      </c>
      <c r="L6">
        <f t="shared" si="2"/>
        <v>0</v>
      </c>
      <c r="M6">
        <f t="shared" si="3"/>
        <v>0</v>
      </c>
      <c r="O6" s="56" t="s">
        <v>288</v>
      </c>
      <c r="P6">
        <v>5</v>
      </c>
      <c r="Q6">
        <v>4</v>
      </c>
      <c r="R6">
        <v>3</v>
      </c>
      <c r="S6">
        <v>2</v>
      </c>
      <c r="T6">
        <v>1</v>
      </c>
      <c r="U6">
        <v>0</v>
      </c>
      <c r="V6" t="s">
        <v>289</v>
      </c>
    </row>
    <row r="7" spans="1:22" x14ac:dyDescent="0.25">
      <c r="A7" s="36">
        <f>'Incident Details EB'!B8</f>
        <v>41645</v>
      </c>
      <c r="B7" s="32">
        <f>'Incident Details EB'!Y8</f>
        <v>1</v>
      </c>
      <c r="C7" s="24">
        <f>'Incident Details EB'!M8</f>
        <v>0.71875</v>
      </c>
      <c r="D7" s="24">
        <f>'Incident Details EB'!N8</f>
        <v>0.73263888888888884</v>
      </c>
      <c r="E7">
        <f>'Incident Details EB'!AG8</f>
        <v>20</v>
      </c>
      <c r="F7">
        <f>'Incident Details EB'!P8</f>
        <v>35.5</v>
      </c>
      <c r="G7">
        <f t="shared" si="0"/>
        <v>20</v>
      </c>
      <c r="H7" t="str">
        <f t="shared" si="1"/>
        <v>15-45</v>
      </c>
      <c r="I7">
        <f>IF(F7&lt;=parameters!$B$6,IF(F7&gt;=parameters!$B$5,1,0),0)</f>
        <v>1</v>
      </c>
      <c r="J7">
        <f>IF(C7&lt;parameters!$B$2,IF(D7&gt;parameters!$B$1,1,0),0)</f>
        <v>0</v>
      </c>
      <c r="K7">
        <f>IF(C7&lt;parameters!$B$4,IF(D7&gt;parameters!$B$3,1,0),0)</f>
        <v>1</v>
      </c>
      <c r="L7">
        <f t="shared" si="2"/>
        <v>0</v>
      </c>
      <c r="M7">
        <f t="shared" si="3"/>
        <v>1</v>
      </c>
      <c r="O7" s="27" t="s">
        <v>294</v>
      </c>
      <c r="P7" s="55"/>
      <c r="Q7" s="55"/>
      <c r="R7" s="55"/>
      <c r="S7" s="55"/>
      <c r="T7" s="55">
        <v>2</v>
      </c>
      <c r="U7" s="55">
        <v>8</v>
      </c>
      <c r="V7" s="55">
        <v>10</v>
      </c>
    </row>
    <row r="8" spans="1:22" x14ac:dyDescent="0.25">
      <c r="A8" s="36">
        <f>'Incident Details EB'!B9</f>
        <v>41646</v>
      </c>
      <c r="B8" s="32">
        <f>'Incident Details EB'!Y9</f>
        <v>5</v>
      </c>
      <c r="C8" s="24">
        <f>'Incident Details EB'!M9</f>
        <v>0.31458333333333333</v>
      </c>
      <c r="D8" s="24">
        <f>'Incident Details EB'!N9</f>
        <v>0.36388888888888887</v>
      </c>
      <c r="E8">
        <f>'Incident Details EB'!AG9</f>
        <v>71</v>
      </c>
      <c r="F8">
        <f>'Incident Details EB'!P9</f>
        <v>32.200000000000003</v>
      </c>
      <c r="G8">
        <f t="shared" si="0"/>
        <v>355</v>
      </c>
      <c r="H8" t="str">
        <f t="shared" si="1"/>
        <v>45-75</v>
      </c>
      <c r="I8">
        <f>IF(F8&lt;=parameters!$B$6,IF(F8&gt;=parameters!$B$5,1,0),0)</f>
        <v>1</v>
      </c>
      <c r="J8">
        <f>IF(C8&lt;parameters!$B$2,IF(D8&gt;parameters!$B$1,1,0),0)</f>
        <v>1</v>
      </c>
      <c r="K8">
        <f>IF(C8&lt;parameters!$B$4,IF(D8&gt;parameters!$B$3,1,0),0)</f>
        <v>0</v>
      </c>
      <c r="L8">
        <f t="shared" si="2"/>
        <v>1</v>
      </c>
      <c r="M8">
        <f t="shared" si="3"/>
        <v>0</v>
      </c>
      <c r="O8" s="27" t="s">
        <v>295</v>
      </c>
      <c r="P8" s="55"/>
      <c r="Q8" s="55">
        <v>2</v>
      </c>
      <c r="R8" s="55"/>
      <c r="S8" s="55">
        <v>30</v>
      </c>
      <c r="T8" s="55">
        <v>135</v>
      </c>
      <c r="U8" s="55">
        <v>36</v>
      </c>
      <c r="V8" s="55">
        <v>203</v>
      </c>
    </row>
    <row r="9" spans="1:22" x14ac:dyDescent="0.25">
      <c r="A9" s="36">
        <f>'Incident Details EB'!B10</f>
        <v>41646</v>
      </c>
      <c r="B9" s="32">
        <f>'Incident Details EB'!Y10</f>
        <v>1</v>
      </c>
      <c r="C9" s="24">
        <f>'Incident Details EB'!M10</f>
        <v>0.32291666666666669</v>
      </c>
      <c r="D9" s="24">
        <f>'Incident Details EB'!N10</f>
        <v>0.33888888888888891</v>
      </c>
      <c r="E9">
        <f>'Incident Details EB'!AG10</f>
        <v>23</v>
      </c>
      <c r="F9">
        <f>'Incident Details EB'!P10</f>
        <v>16.8</v>
      </c>
      <c r="G9">
        <f t="shared" si="0"/>
        <v>23</v>
      </c>
      <c r="H9" t="str">
        <f t="shared" si="1"/>
        <v>15-45</v>
      </c>
      <c r="I9">
        <f>IF(F9&lt;=parameters!$B$6,IF(F9&gt;=parameters!$B$5,1,0),0)</f>
        <v>0</v>
      </c>
      <c r="J9">
        <f>IF(C9&lt;parameters!$B$2,IF(D9&gt;parameters!$B$1,1,0),0)</f>
        <v>1</v>
      </c>
      <c r="K9">
        <f>IF(C9&lt;parameters!$B$4,IF(D9&gt;parameters!$B$3,1,0),0)</f>
        <v>0</v>
      </c>
      <c r="L9">
        <f t="shared" si="2"/>
        <v>0</v>
      </c>
      <c r="M9">
        <f t="shared" si="3"/>
        <v>0</v>
      </c>
      <c r="O9" s="27" t="s">
        <v>296</v>
      </c>
      <c r="P9" s="55">
        <v>2</v>
      </c>
      <c r="Q9" s="55">
        <v>2</v>
      </c>
      <c r="R9" s="55">
        <v>6</v>
      </c>
      <c r="S9" s="55">
        <v>20</v>
      </c>
      <c r="T9" s="55">
        <v>56</v>
      </c>
      <c r="U9" s="55">
        <v>6</v>
      </c>
      <c r="V9" s="55">
        <v>92</v>
      </c>
    </row>
    <row r="10" spans="1:22" x14ac:dyDescent="0.25">
      <c r="A10" s="36">
        <f>'Incident Details EB'!B11</f>
        <v>41646</v>
      </c>
      <c r="B10" s="32">
        <f>'Incident Details EB'!Y11</f>
        <v>2</v>
      </c>
      <c r="C10" s="24">
        <f>'Incident Details EB'!M11</f>
        <v>0.88263888888888886</v>
      </c>
      <c r="D10" s="24">
        <f>'Incident Details EB'!N11</f>
        <v>0.92569444444444438</v>
      </c>
      <c r="E10">
        <f>'Incident Details EB'!AG11</f>
        <v>62</v>
      </c>
      <c r="F10">
        <f>'Incident Details EB'!P11</f>
        <v>41.9</v>
      </c>
      <c r="G10">
        <f t="shared" si="0"/>
        <v>124</v>
      </c>
      <c r="H10" t="str">
        <f t="shared" si="1"/>
        <v>45-75</v>
      </c>
      <c r="I10">
        <f>IF(F10&lt;=parameters!$B$6,IF(F10&gt;=parameters!$B$5,1,0),0)</f>
        <v>0</v>
      </c>
      <c r="J10">
        <f>IF(C10&lt;parameters!$B$2,IF(D10&gt;parameters!$B$1,1,0),0)</f>
        <v>0</v>
      </c>
      <c r="K10">
        <f>IF(C10&lt;parameters!$B$4,IF(D10&gt;parameters!$B$3,1,0),0)</f>
        <v>0</v>
      </c>
      <c r="L10">
        <f t="shared" si="2"/>
        <v>0</v>
      </c>
      <c r="M10">
        <f t="shared" si="3"/>
        <v>0</v>
      </c>
      <c r="O10" s="27" t="s">
        <v>297</v>
      </c>
      <c r="P10" s="55">
        <v>4</v>
      </c>
      <c r="Q10" s="55">
        <v>1</v>
      </c>
      <c r="R10" s="55">
        <v>4</v>
      </c>
      <c r="S10" s="55">
        <v>10</v>
      </c>
      <c r="T10" s="55">
        <v>36</v>
      </c>
      <c r="U10" s="55">
        <v>7</v>
      </c>
      <c r="V10" s="55">
        <v>62</v>
      </c>
    </row>
    <row r="11" spans="1:22" x14ac:dyDescent="0.25">
      <c r="A11" s="36">
        <f>'Incident Details EB'!B12</f>
        <v>41647</v>
      </c>
      <c r="B11" s="32">
        <f>'Incident Details EB'!Y12</f>
        <v>1</v>
      </c>
      <c r="C11" s="24">
        <f>'Incident Details EB'!M12</f>
        <v>0.61805555555555558</v>
      </c>
      <c r="D11" s="24">
        <f>'Incident Details EB'!N12</f>
        <v>0.69027777777777777</v>
      </c>
      <c r="E11">
        <f>'Incident Details EB'!AG12</f>
        <v>104</v>
      </c>
      <c r="F11">
        <f>'Incident Details EB'!P12</f>
        <v>39.200000000000003</v>
      </c>
      <c r="G11">
        <f t="shared" si="0"/>
        <v>104</v>
      </c>
      <c r="H11" t="str">
        <f t="shared" si="1"/>
        <v>75+</v>
      </c>
      <c r="I11">
        <f>IF(F11&lt;=parameters!$B$6,IF(F11&gt;=parameters!$B$5,1,0),0)</f>
        <v>0</v>
      </c>
      <c r="J11">
        <f>IF(C11&lt;parameters!$B$2,IF(D11&gt;parameters!$B$1,1,0),0)</f>
        <v>0</v>
      </c>
      <c r="K11">
        <f>IF(C11&lt;parameters!$B$4,IF(D11&gt;parameters!$B$3,1,0),0)</f>
        <v>1</v>
      </c>
      <c r="L11">
        <f t="shared" si="2"/>
        <v>0</v>
      </c>
      <c r="M11">
        <f t="shared" si="3"/>
        <v>0</v>
      </c>
      <c r="O11" s="27" t="s">
        <v>289</v>
      </c>
      <c r="P11" s="55">
        <v>6</v>
      </c>
      <c r="Q11" s="55">
        <v>5</v>
      </c>
      <c r="R11" s="55">
        <v>10</v>
      </c>
      <c r="S11" s="55">
        <v>60</v>
      </c>
      <c r="T11" s="55">
        <v>229</v>
      </c>
      <c r="U11" s="55">
        <v>57</v>
      </c>
      <c r="V11" s="55">
        <v>367</v>
      </c>
    </row>
    <row r="12" spans="1:22" x14ac:dyDescent="0.25">
      <c r="A12" s="36">
        <f>'Incident Details EB'!B13</f>
        <v>41647</v>
      </c>
      <c r="B12" s="32">
        <f>'Incident Details EB'!Y13</f>
        <v>0</v>
      </c>
      <c r="C12" s="24">
        <f>'Incident Details EB'!M13</f>
        <v>0.74652777777777779</v>
      </c>
      <c r="D12" s="24">
        <f>'Incident Details EB'!N13</f>
        <v>0.75</v>
      </c>
      <c r="E12">
        <f>'Incident Details EB'!AG13</f>
        <v>5</v>
      </c>
      <c r="F12">
        <f>'Incident Details EB'!P13</f>
        <v>31.1</v>
      </c>
      <c r="G12">
        <f t="shared" si="0"/>
        <v>0</v>
      </c>
      <c r="H12" t="str">
        <f t="shared" si="1"/>
        <v>0-15</v>
      </c>
      <c r="I12">
        <f>IF(F12&lt;=parameters!$B$6,IF(F12&gt;=parameters!$B$5,1,0),0)</f>
        <v>1</v>
      </c>
      <c r="J12">
        <f>IF(C12&lt;parameters!$B$2,IF(D12&gt;parameters!$B$1,1,0),0)</f>
        <v>0</v>
      </c>
      <c r="K12">
        <f>IF(C12&lt;parameters!$B$4,IF(D12&gt;parameters!$B$3,1,0),0)</f>
        <v>1</v>
      </c>
      <c r="L12">
        <f t="shared" si="2"/>
        <v>0</v>
      </c>
      <c r="M12">
        <f t="shared" si="3"/>
        <v>1</v>
      </c>
    </row>
    <row r="13" spans="1:22" x14ac:dyDescent="0.25">
      <c r="A13" s="36">
        <f>'Incident Details EB'!B14</f>
        <v>41647</v>
      </c>
      <c r="B13" s="32">
        <f>'Incident Details EB'!Y14</f>
        <v>2</v>
      </c>
      <c r="C13" s="24">
        <f>'Incident Details EB'!M14</f>
        <v>0.68263888888888891</v>
      </c>
      <c r="D13" s="24">
        <f>'Incident Details EB'!N14</f>
        <v>0.72222222222222221</v>
      </c>
      <c r="E13">
        <f>'Incident Details EB'!AG14</f>
        <v>57</v>
      </c>
      <c r="F13">
        <f>'Incident Details EB'!P14</f>
        <v>19.899999999999999</v>
      </c>
      <c r="G13">
        <f t="shared" si="0"/>
        <v>114</v>
      </c>
      <c r="H13" t="str">
        <f t="shared" si="1"/>
        <v>45-75</v>
      </c>
      <c r="I13">
        <f>IF(F13&lt;=parameters!$B$6,IF(F13&gt;=parameters!$B$5,1,0),0)</f>
        <v>0</v>
      </c>
      <c r="J13">
        <f>IF(C13&lt;parameters!$B$2,IF(D13&gt;parameters!$B$1,1,0),0)</f>
        <v>0</v>
      </c>
      <c r="K13">
        <f>IF(C13&lt;parameters!$B$4,IF(D13&gt;parameters!$B$3,1,0),0)</f>
        <v>1</v>
      </c>
      <c r="L13">
        <f t="shared" si="2"/>
        <v>0</v>
      </c>
      <c r="M13">
        <f t="shared" si="3"/>
        <v>0</v>
      </c>
    </row>
    <row r="14" spans="1:22" x14ac:dyDescent="0.25">
      <c r="A14" s="36">
        <f>'Incident Details EB'!B15</f>
        <v>41647</v>
      </c>
      <c r="B14" s="32">
        <f>'Incident Details EB'!Y15</f>
        <v>1</v>
      </c>
      <c r="C14" s="24">
        <f>'Incident Details EB'!M15</f>
        <v>0.86249999999999993</v>
      </c>
      <c r="D14" s="24">
        <f>'Incident Details EB'!N15</f>
        <v>0.87430555555555545</v>
      </c>
      <c r="E14">
        <f>'Incident Details EB'!AG15</f>
        <v>17</v>
      </c>
      <c r="F14">
        <f>'Incident Details EB'!P15</f>
        <v>29.8</v>
      </c>
      <c r="G14">
        <f t="shared" si="0"/>
        <v>17</v>
      </c>
      <c r="H14" t="str">
        <f t="shared" si="1"/>
        <v>15-45</v>
      </c>
      <c r="I14">
        <f>IF(F14&lt;=parameters!$B$6,IF(F14&gt;=parameters!$B$5,1,0),0)</f>
        <v>1</v>
      </c>
      <c r="J14">
        <f>IF(C14&lt;parameters!$B$2,IF(D14&gt;parameters!$B$1,1,0),0)</f>
        <v>0</v>
      </c>
      <c r="K14">
        <f>IF(C14&lt;parameters!$B$4,IF(D14&gt;parameters!$B$3,1,0),0)</f>
        <v>0</v>
      </c>
      <c r="L14">
        <f t="shared" si="2"/>
        <v>0</v>
      </c>
      <c r="M14">
        <f t="shared" si="3"/>
        <v>0</v>
      </c>
    </row>
    <row r="15" spans="1:22" x14ac:dyDescent="0.25">
      <c r="A15" s="36">
        <f>'Incident Details EB'!B16</f>
        <v>41648</v>
      </c>
      <c r="B15" s="32">
        <f>'Incident Details EB'!Y16</f>
        <v>0</v>
      </c>
      <c r="C15" s="24">
        <f>'Incident Details EB'!M16</f>
        <v>0.31388888888888888</v>
      </c>
      <c r="D15" s="24">
        <f>'Incident Details EB'!N16</f>
        <v>0.33958333333333335</v>
      </c>
      <c r="E15">
        <f>'Incident Details EB'!AG16</f>
        <v>37</v>
      </c>
      <c r="F15">
        <f>'Incident Details EB'!P16</f>
        <v>31.1</v>
      </c>
      <c r="G15">
        <f t="shared" si="0"/>
        <v>0</v>
      </c>
      <c r="H15" t="str">
        <f t="shared" si="1"/>
        <v>15-45</v>
      </c>
      <c r="I15">
        <f>IF(F15&lt;=parameters!$B$6,IF(F15&gt;=parameters!$B$5,1,0),0)</f>
        <v>1</v>
      </c>
      <c r="J15">
        <f>IF(C15&lt;parameters!$B$2,IF(D15&gt;parameters!$B$1,1,0),0)</f>
        <v>1</v>
      </c>
      <c r="K15">
        <f>IF(C15&lt;parameters!$B$4,IF(D15&gt;parameters!$B$3,1,0),0)</f>
        <v>0</v>
      </c>
      <c r="L15">
        <f t="shared" si="2"/>
        <v>1</v>
      </c>
      <c r="M15">
        <f t="shared" si="3"/>
        <v>0</v>
      </c>
    </row>
    <row r="16" spans="1:22" x14ac:dyDescent="0.25">
      <c r="A16" s="36">
        <f>'Incident Details EB'!B17</f>
        <v>41648</v>
      </c>
      <c r="B16" s="32">
        <f>'Incident Details EB'!Y17</f>
        <v>1</v>
      </c>
      <c r="C16" s="24">
        <f>'Incident Details EB'!M17</f>
        <v>0.73888888888888893</v>
      </c>
      <c r="D16" s="24">
        <f>'Incident Details EB'!N17</f>
        <v>0.75694444444444453</v>
      </c>
      <c r="E16">
        <f>'Incident Details EB'!AG17</f>
        <v>26</v>
      </c>
      <c r="F16">
        <f>'Incident Details EB'!P17</f>
        <v>51.9</v>
      </c>
      <c r="G16">
        <f t="shared" si="0"/>
        <v>26</v>
      </c>
      <c r="H16" t="str">
        <f t="shared" si="1"/>
        <v>15-45</v>
      </c>
      <c r="I16">
        <f>IF(F16&lt;=parameters!$B$6,IF(F16&gt;=parameters!$B$5,1,0),0)</f>
        <v>0</v>
      </c>
      <c r="J16">
        <f>IF(C16&lt;parameters!$B$2,IF(D16&gt;parameters!$B$1,1,0),0)</f>
        <v>0</v>
      </c>
      <c r="K16">
        <f>IF(C16&lt;parameters!$B$4,IF(D16&gt;parameters!$B$3,1,0),0)</f>
        <v>1</v>
      </c>
      <c r="L16">
        <f t="shared" si="2"/>
        <v>0</v>
      </c>
      <c r="M16">
        <f t="shared" si="3"/>
        <v>0</v>
      </c>
    </row>
    <row r="17" spans="1:13" x14ac:dyDescent="0.25">
      <c r="A17" s="36">
        <f>'Incident Details EB'!B18</f>
        <v>41648</v>
      </c>
      <c r="B17" s="32">
        <f>'Incident Details EB'!Y18</f>
        <v>1</v>
      </c>
      <c r="C17" s="24">
        <f>'Incident Details EB'!M18</f>
        <v>0.83263888888888893</v>
      </c>
      <c r="D17" s="24">
        <f>'Incident Details EB'!N18</f>
        <v>0.84513888888888888</v>
      </c>
      <c r="E17">
        <f>'Incident Details EB'!AG18</f>
        <v>18</v>
      </c>
      <c r="F17">
        <f>'Incident Details EB'!P18</f>
        <v>44.5</v>
      </c>
      <c r="G17">
        <f t="shared" si="0"/>
        <v>18</v>
      </c>
      <c r="H17" t="str">
        <f t="shared" si="1"/>
        <v>15-45</v>
      </c>
      <c r="I17">
        <f>IF(F17&lt;=parameters!$B$6,IF(F17&gt;=parameters!$B$5,1,0),0)</f>
        <v>0</v>
      </c>
      <c r="J17">
        <f>IF(C17&lt;parameters!$B$2,IF(D17&gt;parameters!$B$1,1,0),0)</f>
        <v>0</v>
      </c>
      <c r="K17">
        <f>IF(C17&lt;parameters!$B$4,IF(D17&gt;parameters!$B$3,1,0),0)</f>
        <v>1</v>
      </c>
      <c r="L17">
        <f t="shared" si="2"/>
        <v>0</v>
      </c>
      <c r="M17">
        <f t="shared" si="3"/>
        <v>0</v>
      </c>
    </row>
    <row r="18" spans="1:13" x14ac:dyDescent="0.25">
      <c r="A18" s="36">
        <f>'Incident Details EB'!B19</f>
        <v>41649</v>
      </c>
      <c r="B18" s="32">
        <f>'Incident Details EB'!Y19</f>
        <v>1</v>
      </c>
      <c r="C18" s="24">
        <f>'Incident Details EB'!M19</f>
        <v>0.70416666666666661</v>
      </c>
      <c r="D18" s="24">
        <f>'Incident Details EB'!N19</f>
        <v>0.71666666666666656</v>
      </c>
      <c r="E18">
        <f>'Incident Details EB'!AG19</f>
        <v>18</v>
      </c>
      <c r="F18">
        <f>'Incident Details EB'!P19</f>
        <v>28.4</v>
      </c>
      <c r="G18">
        <f t="shared" si="0"/>
        <v>18</v>
      </c>
      <c r="H18" t="str">
        <f t="shared" si="1"/>
        <v>15-45</v>
      </c>
      <c r="I18">
        <f>IF(F18&lt;=parameters!$B$6,IF(F18&gt;=parameters!$B$5,1,0),0)</f>
        <v>1</v>
      </c>
      <c r="J18">
        <f>IF(C18&lt;parameters!$B$2,IF(D18&gt;parameters!$B$1,1,0),0)</f>
        <v>0</v>
      </c>
      <c r="K18">
        <f>IF(C18&lt;parameters!$B$4,IF(D18&gt;parameters!$B$3,1,0),0)</f>
        <v>1</v>
      </c>
      <c r="L18">
        <f t="shared" si="2"/>
        <v>0</v>
      </c>
      <c r="M18">
        <f t="shared" si="3"/>
        <v>1</v>
      </c>
    </row>
    <row r="19" spans="1:13" x14ac:dyDescent="0.25">
      <c r="A19" s="36">
        <f>'Incident Details EB'!B20</f>
        <v>41649</v>
      </c>
      <c r="B19" s="32">
        <f>'Incident Details EB'!Y20</f>
        <v>2</v>
      </c>
      <c r="C19" s="24">
        <f>'Incident Details EB'!M20</f>
        <v>0.71527777777777779</v>
      </c>
      <c r="D19" s="24">
        <f>'Incident Details EB'!N20</f>
        <v>0.74444444444444446</v>
      </c>
      <c r="E19">
        <f>'Incident Details EB'!AG20</f>
        <v>42</v>
      </c>
      <c r="F19">
        <f>'Incident Details EB'!P20</f>
        <v>26.3</v>
      </c>
      <c r="G19">
        <f t="shared" si="0"/>
        <v>84</v>
      </c>
      <c r="H19" t="str">
        <f t="shared" si="1"/>
        <v>15-45</v>
      </c>
      <c r="I19">
        <f>IF(F19&lt;=parameters!$B$6,IF(F19&gt;=parameters!$B$5,1,0),0)</f>
        <v>1</v>
      </c>
      <c r="J19">
        <f>IF(C19&lt;parameters!$B$2,IF(D19&gt;parameters!$B$1,1,0),0)</f>
        <v>0</v>
      </c>
      <c r="K19">
        <f>IF(C19&lt;parameters!$B$4,IF(D19&gt;parameters!$B$3,1,0),0)</f>
        <v>1</v>
      </c>
      <c r="L19">
        <f t="shared" si="2"/>
        <v>0</v>
      </c>
      <c r="M19">
        <f t="shared" si="3"/>
        <v>1</v>
      </c>
    </row>
    <row r="20" spans="1:13" x14ac:dyDescent="0.25">
      <c r="A20" s="36">
        <f>'Incident Details EB'!B21</f>
        <v>41649</v>
      </c>
      <c r="B20" s="32">
        <f>'Incident Details EB'!Y21</f>
        <v>1</v>
      </c>
      <c r="C20" s="24">
        <f>'Incident Details EB'!M21</f>
        <v>20668</v>
      </c>
      <c r="D20" s="24">
        <f>'Incident Details EB'!N21</f>
        <v>20668.014583333334</v>
      </c>
      <c r="E20">
        <f>'Incident Details EB'!AG21</f>
        <v>21</v>
      </c>
      <c r="F20">
        <f>'Incident Details EB'!P21</f>
        <v>23.2</v>
      </c>
      <c r="G20">
        <f t="shared" si="0"/>
        <v>21</v>
      </c>
      <c r="H20" t="str">
        <f t="shared" si="1"/>
        <v>15-45</v>
      </c>
      <c r="I20">
        <f>IF(F20&lt;=parameters!$B$6,IF(F20&gt;=parameters!$B$5,1,0),0)</f>
        <v>0</v>
      </c>
      <c r="J20">
        <f>IF(C20&lt;parameters!$B$2,IF(D20&gt;parameters!$B$1,1,0),0)</f>
        <v>0</v>
      </c>
      <c r="K20">
        <f>IF(C20&lt;parameters!$B$4,IF(D20&gt;parameters!$B$3,1,0),0)</f>
        <v>0</v>
      </c>
      <c r="L20">
        <f t="shared" si="2"/>
        <v>0</v>
      </c>
      <c r="M20">
        <f t="shared" si="3"/>
        <v>0</v>
      </c>
    </row>
    <row r="21" spans="1:13" x14ac:dyDescent="0.25">
      <c r="A21" s="36">
        <f>'Incident Details EB'!B22</f>
        <v>41652</v>
      </c>
      <c r="B21" s="32">
        <f>'Incident Details EB'!Y22</f>
        <v>0</v>
      </c>
      <c r="C21" s="24" t="str">
        <f>'Incident Details EB'!M22</f>
        <v>Nothing</v>
      </c>
      <c r="D21" s="24"/>
      <c r="G21">
        <f t="shared" si="0"/>
        <v>0</v>
      </c>
      <c r="H21" t="str">
        <f t="shared" si="1"/>
        <v>0-15</v>
      </c>
      <c r="I21">
        <f>IF(F21&lt;=parameters!$B$6,IF(F21&gt;=parameters!$B$5,1,0),0)</f>
        <v>0</v>
      </c>
      <c r="J21">
        <f>IF(C21&lt;parameters!$B$2,IF(D21&gt;parameters!$B$1,1,0),0)</f>
        <v>0</v>
      </c>
      <c r="K21">
        <f>IF(C21&lt;parameters!$B$4,IF(D21&gt;parameters!$B$3,1,0),0)</f>
        <v>0</v>
      </c>
      <c r="L21">
        <f t="shared" si="2"/>
        <v>0</v>
      </c>
      <c r="M21">
        <f t="shared" si="3"/>
        <v>0</v>
      </c>
    </row>
    <row r="22" spans="1:13" x14ac:dyDescent="0.25">
      <c r="A22" s="36">
        <f>'Incident Details EB'!B23</f>
        <v>41653</v>
      </c>
      <c r="B22" s="32">
        <f>'Incident Details EB'!Y23</f>
        <v>3</v>
      </c>
      <c r="C22" s="24">
        <f>'Incident Details EB'!M23</f>
        <v>0.62638888888888888</v>
      </c>
      <c r="D22" s="24">
        <f>'Incident Details EB'!N23</f>
        <v>0.65902777777777777</v>
      </c>
      <c r="E22">
        <f>'Incident Details EB'!AG23</f>
        <v>47</v>
      </c>
      <c r="F22">
        <f>'Incident Details EB'!P23</f>
        <v>33.200000000000003</v>
      </c>
      <c r="G22">
        <f t="shared" si="0"/>
        <v>141</v>
      </c>
      <c r="H22" t="str">
        <f t="shared" si="1"/>
        <v>45-75</v>
      </c>
      <c r="I22">
        <f>IF(F22&lt;=parameters!$B$6,IF(F22&gt;=parameters!$B$5,1,0),0)</f>
        <v>1</v>
      </c>
      <c r="J22">
        <f>IF(C22&lt;parameters!$B$2,IF(D22&gt;parameters!$B$1,1,0),0)</f>
        <v>0</v>
      </c>
      <c r="K22">
        <f>IF(C22&lt;parameters!$B$4,IF(D22&gt;parameters!$B$3,1,0),0)</f>
        <v>1</v>
      </c>
      <c r="L22">
        <f t="shared" si="2"/>
        <v>0</v>
      </c>
      <c r="M22">
        <f t="shared" si="3"/>
        <v>1</v>
      </c>
    </row>
    <row r="23" spans="1:13" x14ac:dyDescent="0.25">
      <c r="A23" s="36">
        <f>'Incident Details EB'!B24</f>
        <v>41654</v>
      </c>
      <c r="B23" s="32">
        <f>'Incident Details EB'!Y24</f>
        <v>1</v>
      </c>
      <c r="C23" s="24">
        <f>'Incident Details EB'!M24</f>
        <v>0.66597222222222219</v>
      </c>
      <c r="D23" s="24">
        <f>'Incident Details EB'!N24</f>
        <v>0.69791666666666663</v>
      </c>
      <c r="E23">
        <f>'Incident Details EB'!AG24</f>
        <v>46</v>
      </c>
      <c r="F23">
        <f>'Incident Details EB'!P24</f>
        <v>35</v>
      </c>
      <c r="G23">
        <f t="shared" si="0"/>
        <v>46</v>
      </c>
      <c r="H23" t="str">
        <f t="shared" si="1"/>
        <v>45-75</v>
      </c>
      <c r="I23">
        <f>IF(F23&lt;=parameters!$B$6,IF(F23&gt;=parameters!$B$5,1,0),0)</f>
        <v>1</v>
      </c>
      <c r="J23">
        <f>IF(C23&lt;parameters!$B$2,IF(D23&gt;parameters!$B$1,1,0),0)</f>
        <v>0</v>
      </c>
      <c r="K23">
        <f>IF(C23&lt;parameters!$B$4,IF(D23&gt;parameters!$B$3,1,0),0)</f>
        <v>1</v>
      </c>
      <c r="L23">
        <f t="shared" si="2"/>
        <v>0</v>
      </c>
      <c r="M23">
        <f t="shared" si="3"/>
        <v>1</v>
      </c>
    </row>
    <row r="24" spans="1:13" x14ac:dyDescent="0.25">
      <c r="A24" s="36">
        <f>'Incident Details EB'!B25</f>
        <v>41654</v>
      </c>
      <c r="B24" s="32">
        <f>'Incident Details EB'!Y25</f>
        <v>1</v>
      </c>
      <c r="C24" s="24">
        <f>'Incident Details EB'!M25</f>
        <v>0.74861111111111101</v>
      </c>
      <c r="D24" s="24">
        <f>'Incident Details EB'!N25</f>
        <v>0.75624999999999987</v>
      </c>
      <c r="E24">
        <f>'Incident Details EB'!AG25</f>
        <v>11</v>
      </c>
      <c r="F24">
        <f>'Incident Details EB'!P25</f>
        <v>36.6</v>
      </c>
      <c r="G24">
        <f t="shared" si="0"/>
        <v>11</v>
      </c>
      <c r="H24" t="str">
        <f t="shared" si="1"/>
        <v>0-15</v>
      </c>
      <c r="I24">
        <f>IF(F24&lt;=parameters!$B$6,IF(F24&gt;=parameters!$B$5,1,0),0)</f>
        <v>0</v>
      </c>
      <c r="J24">
        <f>IF(C24&lt;parameters!$B$2,IF(D24&gt;parameters!$B$1,1,0),0)</f>
        <v>0</v>
      </c>
      <c r="K24">
        <f>IF(C24&lt;parameters!$B$4,IF(D24&gt;parameters!$B$3,1,0),0)</f>
        <v>1</v>
      </c>
      <c r="L24">
        <f t="shared" si="2"/>
        <v>0</v>
      </c>
      <c r="M24">
        <f t="shared" si="3"/>
        <v>0</v>
      </c>
    </row>
    <row r="25" spans="1:13" x14ac:dyDescent="0.25">
      <c r="A25" s="36">
        <f>'Incident Details EB'!B26</f>
        <v>41654</v>
      </c>
      <c r="B25" s="32">
        <f>'Incident Details EB'!Y26</f>
        <v>2</v>
      </c>
      <c r="C25" s="24">
        <f>'Incident Details EB'!M26</f>
        <v>0.8027777777777777</v>
      </c>
      <c r="D25" s="24">
        <f>'Incident Details EB'!N26</f>
        <v>0.81388888888888877</v>
      </c>
      <c r="E25">
        <f>'Incident Details EB'!AG26</f>
        <v>16</v>
      </c>
      <c r="F25">
        <f>'Incident Details EB'!P26</f>
        <v>25.2</v>
      </c>
      <c r="G25">
        <f t="shared" si="0"/>
        <v>32</v>
      </c>
      <c r="H25" t="str">
        <f t="shared" si="1"/>
        <v>15-45</v>
      </c>
      <c r="I25">
        <f>IF(F25&lt;=parameters!$B$6,IF(F25&gt;=parameters!$B$5,1,0),0)</f>
        <v>1</v>
      </c>
      <c r="J25">
        <f>IF(C25&lt;parameters!$B$2,IF(D25&gt;parameters!$B$1,1,0),0)</f>
        <v>0</v>
      </c>
      <c r="K25">
        <f>IF(C25&lt;parameters!$B$4,IF(D25&gt;parameters!$B$3,1,0),0)</f>
        <v>1</v>
      </c>
      <c r="L25">
        <f t="shared" si="2"/>
        <v>0</v>
      </c>
      <c r="M25">
        <f t="shared" si="3"/>
        <v>1</v>
      </c>
    </row>
    <row r="26" spans="1:13" x14ac:dyDescent="0.25">
      <c r="A26" s="36">
        <f>'Incident Details EB'!B27</f>
        <v>41654</v>
      </c>
      <c r="B26" s="32">
        <f>'Incident Details EB'!Y27</f>
        <v>2</v>
      </c>
      <c r="C26" s="24">
        <f>'Incident Details EB'!M27</f>
        <v>0.71180555555555547</v>
      </c>
      <c r="D26" s="24">
        <f>'Incident Details EB'!N27</f>
        <v>0.78263888888888877</v>
      </c>
      <c r="E26">
        <f>'Incident Details EB'!AG27</f>
        <v>102</v>
      </c>
      <c r="F26">
        <f>'Incident Details EB'!P27</f>
        <v>20.6</v>
      </c>
      <c r="G26">
        <f t="shared" si="0"/>
        <v>204</v>
      </c>
      <c r="H26" t="str">
        <f t="shared" si="1"/>
        <v>75+</v>
      </c>
      <c r="I26">
        <f>IF(F26&lt;=parameters!$B$6,IF(F26&gt;=parameters!$B$5,1,0),0)</f>
        <v>0</v>
      </c>
      <c r="J26">
        <f>IF(C26&lt;parameters!$B$2,IF(D26&gt;parameters!$B$1,1,0),0)</f>
        <v>0</v>
      </c>
      <c r="K26">
        <f>IF(C26&lt;parameters!$B$4,IF(D26&gt;parameters!$B$3,1,0),0)</f>
        <v>1</v>
      </c>
      <c r="L26">
        <f t="shared" si="2"/>
        <v>0</v>
      </c>
      <c r="M26">
        <f t="shared" si="3"/>
        <v>0</v>
      </c>
    </row>
    <row r="27" spans="1:13" x14ac:dyDescent="0.25">
      <c r="A27" s="36">
        <f>'Incident Details EB'!B28</f>
        <v>41655</v>
      </c>
      <c r="B27" s="32">
        <f>'Incident Details EB'!Y28</f>
        <v>1</v>
      </c>
      <c r="C27" s="24">
        <f>'Incident Details EB'!M28</f>
        <v>0.34513888888888888</v>
      </c>
      <c r="D27" s="24">
        <f>'Incident Details EB'!N28</f>
        <v>0.36805555555555558</v>
      </c>
      <c r="E27">
        <f>'Incident Details EB'!AG28</f>
        <v>33</v>
      </c>
      <c r="F27">
        <f>'Incident Details EB'!P28</f>
        <v>36.6</v>
      </c>
      <c r="G27">
        <f t="shared" si="0"/>
        <v>33</v>
      </c>
      <c r="H27" t="str">
        <f t="shared" si="1"/>
        <v>15-45</v>
      </c>
      <c r="I27">
        <f>IF(F27&lt;=parameters!$B$6,IF(F27&gt;=parameters!$B$5,1,0),0)</f>
        <v>0</v>
      </c>
      <c r="J27">
        <f>IF(C27&lt;parameters!$B$2,IF(D27&gt;parameters!$B$1,1,0),0)</f>
        <v>1</v>
      </c>
      <c r="K27">
        <f>IF(C27&lt;parameters!$B$4,IF(D27&gt;parameters!$B$3,1,0),0)</f>
        <v>0</v>
      </c>
      <c r="L27">
        <f t="shared" si="2"/>
        <v>0</v>
      </c>
      <c r="M27">
        <f t="shared" si="3"/>
        <v>0</v>
      </c>
    </row>
    <row r="28" spans="1:13" x14ac:dyDescent="0.25">
      <c r="A28" s="36">
        <f>'Incident Details EB'!B29</f>
        <v>41655</v>
      </c>
      <c r="B28" s="32">
        <f>'Incident Details EB'!Y29</f>
        <v>2</v>
      </c>
      <c r="C28" s="24">
        <f>'Incident Details EB'!M29</f>
        <v>0.67083333333333339</v>
      </c>
      <c r="D28" s="24">
        <f>'Incident Details EB'!N29</f>
        <v>0.70972222222222225</v>
      </c>
      <c r="E28">
        <f>'Incident Details EB'!AG29</f>
        <v>56</v>
      </c>
      <c r="F28">
        <f>'Incident Details EB'!P29</f>
        <v>45.8</v>
      </c>
      <c r="G28">
        <f t="shared" si="0"/>
        <v>112</v>
      </c>
      <c r="H28" t="str">
        <f t="shared" si="1"/>
        <v>45-75</v>
      </c>
      <c r="I28">
        <f>IF(F28&lt;=parameters!$B$6,IF(F28&gt;=parameters!$B$5,1,0),0)</f>
        <v>0</v>
      </c>
      <c r="J28">
        <f>IF(C28&lt;parameters!$B$2,IF(D28&gt;parameters!$B$1,1,0),0)</f>
        <v>0</v>
      </c>
      <c r="K28">
        <f>IF(C28&lt;parameters!$B$4,IF(D28&gt;parameters!$B$3,1,0),0)</f>
        <v>1</v>
      </c>
      <c r="L28">
        <f t="shared" si="2"/>
        <v>0</v>
      </c>
      <c r="M28">
        <f t="shared" si="3"/>
        <v>0</v>
      </c>
    </row>
    <row r="29" spans="1:13" x14ac:dyDescent="0.25">
      <c r="A29" s="36">
        <f>'Incident Details EB'!B30</f>
        <v>41655</v>
      </c>
      <c r="B29" s="32">
        <f>'Incident Details EB'!Y30</f>
        <v>1</v>
      </c>
      <c r="C29" s="24">
        <f>'Incident Details EB'!M30</f>
        <v>0.73263888888888884</v>
      </c>
      <c r="D29" s="24">
        <f>'Incident Details EB'!N30</f>
        <v>0.76388888888888884</v>
      </c>
      <c r="E29">
        <f>'Incident Details EB'!AG30</f>
        <v>45</v>
      </c>
      <c r="F29">
        <f>'Incident Details EB'!P30</f>
        <v>35.6</v>
      </c>
      <c r="G29">
        <f t="shared" si="0"/>
        <v>45</v>
      </c>
      <c r="H29" t="str">
        <f t="shared" si="1"/>
        <v>45-75</v>
      </c>
      <c r="I29">
        <f>IF(F29&lt;=parameters!$B$6,IF(F29&gt;=parameters!$B$5,1,0),0)</f>
        <v>1</v>
      </c>
      <c r="J29">
        <f>IF(C29&lt;parameters!$B$2,IF(D29&gt;parameters!$B$1,1,0),0)</f>
        <v>0</v>
      </c>
      <c r="K29">
        <f>IF(C29&lt;parameters!$B$4,IF(D29&gt;parameters!$B$3,1,0),0)</f>
        <v>1</v>
      </c>
      <c r="L29">
        <f t="shared" si="2"/>
        <v>0</v>
      </c>
      <c r="M29">
        <f t="shared" si="3"/>
        <v>1</v>
      </c>
    </row>
    <row r="30" spans="1:13" x14ac:dyDescent="0.25">
      <c r="A30" s="36">
        <f>'Incident Details EB'!B31</f>
        <v>41655</v>
      </c>
      <c r="B30" s="32">
        <f>'Incident Details EB'!Y31</f>
        <v>1</v>
      </c>
      <c r="C30" s="24">
        <f>'Incident Details EB'!M31</f>
        <v>0.90208333333333324</v>
      </c>
      <c r="D30" s="24">
        <f>'Incident Details EB'!N31</f>
        <v>0.92499999999999993</v>
      </c>
      <c r="E30">
        <f>'Incident Details EB'!AG31</f>
        <v>33</v>
      </c>
      <c r="F30">
        <f>'Incident Details EB'!P31</f>
        <v>35.5</v>
      </c>
      <c r="G30">
        <f t="shared" si="0"/>
        <v>33</v>
      </c>
      <c r="H30" t="str">
        <f t="shared" si="1"/>
        <v>15-45</v>
      </c>
      <c r="I30">
        <f>IF(F30&lt;=parameters!$B$6,IF(F30&gt;=parameters!$B$5,1,0),0)</f>
        <v>1</v>
      </c>
      <c r="J30">
        <f>IF(C30&lt;parameters!$B$2,IF(D30&gt;parameters!$B$1,1,0),0)</f>
        <v>0</v>
      </c>
      <c r="K30">
        <f>IF(C30&lt;parameters!$B$4,IF(D30&gt;parameters!$B$3,1,0),0)</f>
        <v>0</v>
      </c>
      <c r="L30">
        <f t="shared" si="2"/>
        <v>0</v>
      </c>
      <c r="M30">
        <f t="shared" si="3"/>
        <v>0</v>
      </c>
    </row>
    <row r="31" spans="1:13" x14ac:dyDescent="0.25">
      <c r="A31" s="36">
        <f>'Incident Details EB'!B32</f>
        <v>41655</v>
      </c>
      <c r="B31" s="32">
        <f>'Incident Details EB'!Y32</f>
        <v>1</v>
      </c>
      <c r="C31" s="24">
        <f>'Incident Details EB'!M32</f>
        <v>0.74583333333333324</v>
      </c>
      <c r="D31" s="24">
        <f>'Incident Details EB'!N32</f>
        <v>0.77777777777777768</v>
      </c>
      <c r="E31">
        <f>'Incident Details EB'!AG32</f>
        <v>46</v>
      </c>
      <c r="F31">
        <f>'Incident Details EB'!P32</f>
        <v>41.1</v>
      </c>
      <c r="G31">
        <f t="shared" si="0"/>
        <v>46</v>
      </c>
      <c r="H31" t="str">
        <f t="shared" si="1"/>
        <v>45-75</v>
      </c>
      <c r="I31">
        <f>IF(F31&lt;=parameters!$B$6,IF(F31&gt;=parameters!$B$5,1,0),0)</f>
        <v>0</v>
      </c>
      <c r="J31">
        <f>IF(C31&lt;parameters!$B$2,IF(D31&gt;parameters!$B$1,1,0),0)</f>
        <v>0</v>
      </c>
      <c r="K31">
        <f>IF(C31&lt;parameters!$B$4,IF(D31&gt;parameters!$B$3,1,0),0)</f>
        <v>1</v>
      </c>
      <c r="L31">
        <f t="shared" si="2"/>
        <v>0</v>
      </c>
      <c r="M31">
        <f t="shared" si="3"/>
        <v>0</v>
      </c>
    </row>
    <row r="32" spans="1:13" x14ac:dyDescent="0.25">
      <c r="A32" s="36">
        <f>'Incident Details EB'!B33</f>
        <v>41656</v>
      </c>
      <c r="B32" s="32">
        <f>'Incident Details EB'!Y33</f>
        <v>1</v>
      </c>
      <c r="C32" s="24">
        <f>'Incident Details EB'!M33</f>
        <v>0.78888888888888886</v>
      </c>
      <c r="D32" s="24">
        <f>'Incident Details EB'!N33</f>
        <v>0.84027777777777779</v>
      </c>
      <c r="E32">
        <f>'Incident Details EB'!AG33</f>
        <v>74</v>
      </c>
      <c r="F32">
        <f>'Incident Details EB'!P33</f>
        <v>33.200000000000003</v>
      </c>
      <c r="G32">
        <f t="shared" si="0"/>
        <v>74</v>
      </c>
      <c r="H32" t="str">
        <f t="shared" si="1"/>
        <v>45-75</v>
      </c>
      <c r="I32">
        <f>IF(F32&lt;=parameters!$B$6,IF(F32&gt;=parameters!$B$5,1,0),0)</f>
        <v>1</v>
      </c>
      <c r="J32">
        <f>IF(C32&lt;parameters!$B$2,IF(D32&gt;parameters!$B$1,1,0),0)</f>
        <v>0</v>
      </c>
      <c r="K32">
        <f>IF(C32&lt;parameters!$B$4,IF(D32&gt;parameters!$B$3,1,0),0)</f>
        <v>1</v>
      </c>
      <c r="L32">
        <f t="shared" si="2"/>
        <v>0</v>
      </c>
      <c r="M32">
        <f t="shared" si="3"/>
        <v>1</v>
      </c>
    </row>
    <row r="33" spans="1:13" x14ac:dyDescent="0.25">
      <c r="A33" s="36">
        <f>'Incident Details EB'!B34</f>
        <v>41656</v>
      </c>
      <c r="B33" s="32">
        <f>'Incident Details EB'!Y34</f>
        <v>1</v>
      </c>
      <c r="C33" s="24">
        <f>'Incident Details EB'!M34</f>
        <v>0.75486111111111109</v>
      </c>
      <c r="D33" s="24">
        <f>'Incident Details EB'!N34</f>
        <v>0.78611111111111109</v>
      </c>
      <c r="E33">
        <f>'Incident Details EB'!AG34</f>
        <v>45</v>
      </c>
      <c r="F33">
        <f>'Incident Details EB'!P34</f>
        <v>16.8</v>
      </c>
      <c r="G33">
        <f t="shared" si="0"/>
        <v>45</v>
      </c>
      <c r="H33" t="str">
        <f t="shared" si="1"/>
        <v>45-75</v>
      </c>
      <c r="I33">
        <f>IF(F33&lt;=parameters!$B$6,IF(F33&gt;=parameters!$B$5,1,0),0)</f>
        <v>0</v>
      </c>
      <c r="J33">
        <f>IF(C33&lt;parameters!$B$2,IF(D33&gt;parameters!$B$1,1,0),0)</f>
        <v>0</v>
      </c>
      <c r="K33">
        <f>IF(C33&lt;parameters!$B$4,IF(D33&gt;parameters!$B$3,1,0),0)</f>
        <v>1</v>
      </c>
      <c r="L33">
        <f t="shared" si="2"/>
        <v>0</v>
      </c>
      <c r="M33">
        <f t="shared" si="3"/>
        <v>0</v>
      </c>
    </row>
    <row r="34" spans="1:13" x14ac:dyDescent="0.25">
      <c r="A34" s="36">
        <f>'Incident Details EB'!B35</f>
        <v>41656</v>
      </c>
      <c r="B34" s="32">
        <f>'Incident Details EB'!Y35</f>
        <v>1</v>
      </c>
      <c r="C34" s="24">
        <f>'Incident Details EB'!M35</f>
        <v>0.59305555555555556</v>
      </c>
      <c r="D34" s="24">
        <f>'Incident Details EB'!N35</f>
        <v>0.60347222222222219</v>
      </c>
      <c r="E34">
        <f>'Incident Details EB'!AG35</f>
        <v>15</v>
      </c>
      <c r="F34">
        <f>'Incident Details EB'!P35</f>
        <v>38.1</v>
      </c>
      <c r="G34">
        <f t="shared" si="0"/>
        <v>15</v>
      </c>
      <c r="H34" t="str">
        <f t="shared" si="1"/>
        <v>15-45</v>
      </c>
      <c r="I34">
        <f>IF(F34&lt;=parameters!$B$6,IF(F34&gt;=parameters!$B$5,1,0),0)</f>
        <v>0</v>
      </c>
      <c r="J34">
        <f>IF(C34&lt;parameters!$B$2,IF(D34&gt;parameters!$B$1,1,0),0)</f>
        <v>0</v>
      </c>
      <c r="K34">
        <f>IF(C34&lt;parameters!$B$4,IF(D34&gt;parameters!$B$3,1,0),0)</f>
        <v>0</v>
      </c>
      <c r="L34">
        <f t="shared" si="2"/>
        <v>0</v>
      </c>
      <c r="M34">
        <f t="shared" si="3"/>
        <v>0</v>
      </c>
    </row>
    <row r="35" spans="1:13" x14ac:dyDescent="0.25">
      <c r="A35" s="36">
        <f>'Incident Details EB'!B36</f>
        <v>41656</v>
      </c>
      <c r="B35" s="32">
        <f>'Incident Details EB'!Y36</f>
        <v>1</v>
      </c>
      <c r="C35" s="24">
        <f>'Incident Details EB'!M36</f>
        <v>0.84305555555555556</v>
      </c>
      <c r="D35" s="24">
        <f>'Incident Details EB'!N36</f>
        <v>0.87986111111111109</v>
      </c>
      <c r="E35">
        <f>'Incident Details EB'!AG36</f>
        <v>53</v>
      </c>
      <c r="F35">
        <f>'Incident Details EB'!P36</f>
        <v>29.8</v>
      </c>
      <c r="G35">
        <f t="shared" si="0"/>
        <v>53</v>
      </c>
      <c r="H35" t="str">
        <f t="shared" si="1"/>
        <v>45-75</v>
      </c>
      <c r="I35">
        <f>IF(F35&lt;=parameters!$B$6,IF(F35&gt;=parameters!$B$5,1,0),0)</f>
        <v>1</v>
      </c>
      <c r="J35">
        <f>IF(C35&lt;parameters!$B$2,IF(D35&gt;parameters!$B$1,1,0),0)</f>
        <v>0</v>
      </c>
      <c r="K35">
        <f>IF(C35&lt;parameters!$B$4,IF(D35&gt;parameters!$B$3,1,0),0)</f>
        <v>0</v>
      </c>
      <c r="L35">
        <f t="shared" si="2"/>
        <v>0</v>
      </c>
      <c r="M35">
        <f t="shared" si="3"/>
        <v>0</v>
      </c>
    </row>
    <row r="36" spans="1:13" x14ac:dyDescent="0.25">
      <c r="A36" s="36">
        <f>'Incident Details EB'!B37</f>
        <v>41656</v>
      </c>
      <c r="B36" s="32">
        <f>'Incident Details EB'!Y37</f>
        <v>1</v>
      </c>
      <c r="C36" s="24">
        <f>'Incident Details EB'!M37</f>
        <v>0.71111111111111114</v>
      </c>
      <c r="D36" s="24">
        <f>'Incident Details EB'!N37</f>
        <v>0.77847222222222223</v>
      </c>
      <c r="E36">
        <f>'Incident Details EB'!AG37</f>
        <v>97</v>
      </c>
      <c r="F36">
        <f>'Incident Details EB'!P37</f>
        <v>39.9</v>
      </c>
      <c r="G36">
        <f t="shared" si="0"/>
        <v>97</v>
      </c>
      <c r="H36" t="str">
        <f t="shared" si="1"/>
        <v>75+</v>
      </c>
      <c r="I36">
        <f>IF(F36&lt;=parameters!$B$6,IF(F36&gt;=parameters!$B$5,1,0),0)</f>
        <v>0</v>
      </c>
      <c r="J36">
        <f>IF(C36&lt;parameters!$B$2,IF(D36&gt;parameters!$B$1,1,0),0)</f>
        <v>0</v>
      </c>
      <c r="K36">
        <f>IF(C36&lt;parameters!$B$4,IF(D36&gt;parameters!$B$3,1,0),0)</f>
        <v>1</v>
      </c>
      <c r="L36">
        <f t="shared" si="2"/>
        <v>0</v>
      </c>
      <c r="M36">
        <f t="shared" si="3"/>
        <v>0</v>
      </c>
    </row>
    <row r="37" spans="1:13" x14ac:dyDescent="0.25">
      <c r="A37" s="36">
        <f>'Incident Details EB'!B38</f>
        <v>41659</v>
      </c>
      <c r="B37" s="32">
        <f>'Incident Details EB'!Y38</f>
        <v>1</v>
      </c>
      <c r="C37" s="24">
        <f>'Incident Details EB'!M38</f>
        <v>0.76597222222222217</v>
      </c>
      <c r="D37" s="24">
        <f>'Incident Details EB'!N38</f>
        <v>0.80555555555555547</v>
      </c>
      <c r="E37">
        <f>'Incident Details EB'!AG38</f>
        <v>57</v>
      </c>
      <c r="F37">
        <f>'Incident Details EB'!P38</f>
        <v>36.200000000000003</v>
      </c>
      <c r="G37">
        <f t="shared" si="0"/>
        <v>57</v>
      </c>
      <c r="H37" t="str">
        <f t="shared" si="1"/>
        <v>45-75</v>
      </c>
      <c r="I37">
        <f>IF(F37&lt;=parameters!$B$6,IF(F37&gt;=parameters!$B$5,1,0),0)</f>
        <v>0</v>
      </c>
      <c r="J37">
        <f>IF(C37&lt;parameters!$B$2,IF(D37&gt;parameters!$B$1,1,0),0)</f>
        <v>0</v>
      </c>
      <c r="K37">
        <f>IF(C37&lt;parameters!$B$4,IF(D37&gt;parameters!$B$3,1,0),0)</f>
        <v>1</v>
      </c>
      <c r="L37">
        <f t="shared" si="2"/>
        <v>0</v>
      </c>
      <c r="M37">
        <f t="shared" si="3"/>
        <v>0</v>
      </c>
    </row>
    <row r="38" spans="1:13" x14ac:dyDescent="0.25">
      <c r="A38" s="36">
        <f>'Incident Details EB'!B39</f>
        <v>41659</v>
      </c>
      <c r="B38" s="32">
        <f>'Incident Details EB'!Y39</f>
        <v>1</v>
      </c>
      <c r="C38" s="24">
        <f>'Incident Details EB'!M39</f>
        <v>0.49791666666666662</v>
      </c>
      <c r="D38" s="24">
        <f>'Incident Details EB'!N39</f>
        <v>0.51249999999999996</v>
      </c>
      <c r="E38">
        <f>'Incident Details EB'!AG39</f>
        <v>21</v>
      </c>
      <c r="F38">
        <f>'Incident Details EB'!P39</f>
        <v>47.4</v>
      </c>
      <c r="G38">
        <f t="shared" si="0"/>
        <v>21</v>
      </c>
      <c r="H38" t="str">
        <f t="shared" si="1"/>
        <v>15-45</v>
      </c>
      <c r="I38">
        <f>IF(F38&lt;=parameters!$B$6,IF(F38&gt;=parameters!$B$5,1,0),0)</f>
        <v>0</v>
      </c>
      <c r="J38">
        <f>IF(C38&lt;parameters!$B$2,IF(D38&gt;parameters!$B$1,1,0),0)</f>
        <v>0</v>
      </c>
      <c r="K38">
        <f>IF(C38&lt;parameters!$B$4,IF(D38&gt;parameters!$B$3,1,0),0)</f>
        <v>0</v>
      </c>
      <c r="L38">
        <f t="shared" si="2"/>
        <v>0</v>
      </c>
      <c r="M38">
        <f t="shared" si="3"/>
        <v>0</v>
      </c>
    </row>
    <row r="39" spans="1:13" x14ac:dyDescent="0.25">
      <c r="A39" s="36">
        <f>'Incident Details EB'!B40</f>
        <v>41659</v>
      </c>
      <c r="B39" s="32">
        <f>'Incident Details EB'!Y40</f>
        <v>1</v>
      </c>
      <c r="C39" s="24">
        <f>'Incident Details EB'!M40</f>
        <v>0.69791666666666663</v>
      </c>
      <c r="D39" s="24">
        <f>'Incident Details EB'!N40</f>
        <v>0.71180555555555547</v>
      </c>
      <c r="E39">
        <f>'Incident Details EB'!AG40</f>
        <v>20</v>
      </c>
      <c r="F39">
        <f>'Incident Details EB'!P40</f>
        <v>36.200000000000003</v>
      </c>
      <c r="G39">
        <f t="shared" si="0"/>
        <v>20</v>
      </c>
      <c r="H39" t="str">
        <f t="shared" si="1"/>
        <v>15-45</v>
      </c>
      <c r="I39">
        <f>IF(F39&lt;=parameters!$B$6,IF(F39&gt;=parameters!$B$5,1,0),0)</f>
        <v>0</v>
      </c>
      <c r="J39">
        <f>IF(C39&lt;parameters!$B$2,IF(D39&gt;parameters!$B$1,1,0),0)</f>
        <v>0</v>
      </c>
      <c r="K39">
        <f>IF(C39&lt;parameters!$B$4,IF(D39&gt;parameters!$B$3,1,0),0)</f>
        <v>1</v>
      </c>
      <c r="L39">
        <f t="shared" si="2"/>
        <v>0</v>
      </c>
      <c r="M39">
        <f t="shared" si="3"/>
        <v>0</v>
      </c>
    </row>
    <row r="40" spans="1:13" x14ac:dyDescent="0.25">
      <c r="A40" s="36">
        <f>'Incident Details EB'!B41</f>
        <v>41659</v>
      </c>
      <c r="B40" s="32">
        <f>'Incident Details EB'!Y41</f>
        <v>0</v>
      </c>
      <c r="C40" s="24">
        <f>'Incident Details EB'!M41</f>
        <v>0.63888888888888895</v>
      </c>
      <c r="D40" s="24">
        <f>'Incident Details EB'!N41</f>
        <v>0.65833333333333344</v>
      </c>
      <c r="E40">
        <f>'Incident Details EB'!AG41</f>
        <v>28</v>
      </c>
      <c r="F40">
        <f>'Incident Details EB'!P41</f>
        <v>20.9</v>
      </c>
      <c r="G40">
        <f t="shared" si="0"/>
        <v>0</v>
      </c>
      <c r="H40" t="str">
        <f t="shared" si="1"/>
        <v>15-45</v>
      </c>
      <c r="I40">
        <f>IF(F40&lt;=parameters!$B$6,IF(F40&gt;=parameters!$B$5,1,0),0)</f>
        <v>0</v>
      </c>
      <c r="J40">
        <f>IF(C40&lt;parameters!$B$2,IF(D40&gt;parameters!$B$1,1,0),0)</f>
        <v>0</v>
      </c>
      <c r="K40">
        <f>IF(C40&lt;parameters!$B$4,IF(D40&gt;parameters!$B$3,1,0),0)</f>
        <v>1</v>
      </c>
      <c r="L40">
        <f t="shared" si="2"/>
        <v>0</v>
      </c>
      <c r="M40">
        <f t="shared" si="3"/>
        <v>0</v>
      </c>
    </row>
    <row r="41" spans="1:13" x14ac:dyDescent="0.25">
      <c r="A41" s="36">
        <f>'Incident Details EB'!B42</f>
        <v>41660</v>
      </c>
      <c r="B41" s="32">
        <f>'Incident Details EB'!Y42</f>
        <v>0</v>
      </c>
      <c r="C41" s="24" t="str">
        <f>'Incident Details EB'!M42</f>
        <v>Nothing</v>
      </c>
      <c r="D41" s="24"/>
      <c r="G41">
        <f t="shared" si="0"/>
        <v>0</v>
      </c>
      <c r="H41" t="str">
        <f t="shared" si="1"/>
        <v>0-15</v>
      </c>
      <c r="I41">
        <f>IF(F41&lt;=parameters!$B$6,IF(F41&gt;=parameters!$B$5,1,0),0)</f>
        <v>0</v>
      </c>
      <c r="J41">
        <f>IF(C41&lt;parameters!$B$2,IF(D41&gt;parameters!$B$1,1,0),0)</f>
        <v>0</v>
      </c>
      <c r="K41">
        <f>IF(C41&lt;parameters!$B$4,IF(D41&gt;parameters!$B$3,1,0),0)</f>
        <v>0</v>
      </c>
      <c r="L41">
        <f t="shared" si="2"/>
        <v>0</v>
      </c>
      <c r="M41">
        <f t="shared" si="3"/>
        <v>0</v>
      </c>
    </row>
    <row r="42" spans="1:13" x14ac:dyDescent="0.25">
      <c r="A42" s="36">
        <f>'Incident Details EB'!B43</f>
        <v>41661</v>
      </c>
      <c r="B42" s="32">
        <f>'Incident Details EB'!Y43</f>
        <v>1</v>
      </c>
      <c r="C42" s="24">
        <f>'Incident Details EB'!M43</f>
        <v>0.75624999999999998</v>
      </c>
      <c r="D42" s="24">
        <f>'Incident Details EB'!N43</f>
        <v>0.78819444444444442</v>
      </c>
      <c r="E42">
        <f>'Incident Details EB'!AG43</f>
        <v>46</v>
      </c>
      <c r="F42">
        <f>'Incident Details EB'!P43</f>
        <v>39.9</v>
      </c>
      <c r="G42">
        <f t="shared" si="0"/>
        <v>46</v>
      </c>
      <c r="H42" t="str">
        <f t="shared" si="1"/>
        <v>45-75</v>
      </c>
      <c r="I42">
        <f>IF(F42&lt;=parameters!$B$6,IF(F42&gt;=parameters!$B$5,1,0),0)</f>
        <v>0</v>
      </c>
      <c r="J42">
        <f>IF(C42&lt;parameters!$B$2,IF(D42&gt;parameters!$B$1,1,0),0)</f>
        <v>0</v>
      </c>
      <c r="K42">
        <f>IF(C42&lt;parameters!$B$4,IF(D42&gt;parameters!$B$3,1,0),0)</f>
        <v>1</v>
      </c>
      <c r="L42">
        <f t="shared" si="2"/>
        <v>0</v>
      </c>
      <c r="M42">
        <f t="shared" si="3"/>
        <v>0</v>
      </c>
    </row>
    <row r="43" spans="1:13" x14ac:dyDescent="0.25">
      <c r="A43" s="36">
        <f>'Incident Details EB'!B44</f>
        <v>41661</v>
      </c>
      <c r="B43" s="32">
        <f>'Incident Details EB'!Y44</f>
        <v>1</v>
      </c>
      <c r="C43" s="24">
        <f>'Incident Details EB'!M44</f>
        <v>0.33402777777777781</v>
      </c>
      <c r="D43" s="24">
        <f>'Incident Details EB'!N44</f>
        <v>0.36388888888888893</v>
      </c>
      <c r="E43">
        <f>'Incident Details EB'!AG44</f>
        <v>43</v>
      </c>
      <c r="F43">
        <f>'Incident Details EB'!P44</f>
        <v>4.0999999999999996</v>
      </c>
      <c r="G43">
        <f t="shared" si="0"/>
        <v>43</v>
      </c>
      <c r="H43" t="str">
        <f t="shared" si="1"/>
        <v>15-45</v>
      </c>
      <c r="I43">
        <f>IF(F43&lt;=parameters!$B$6,IF(F43&gt;=parameters!$B$5,1,0),0)</f>
        <v>0</v>
      </c>
      <c r="J43">
        <f>IF(C43&lt;parameters!$B$2,IF(D43&gt;parameters!$B$1,1,0),0)</f>
        <v>1</v>
      </c>
      <c r="K43">
        <f>IF(C43&lt;parameters!$B$4,IF(D43&gt;parameters!$B$3,1,0),0)</f>
        <v>0</v>
      </c>
      <c r="L43">
        <f t="shared" si="2"/>
        <v>0</v>
      </c>
      <c r="M43">
        <f t="shared" si="3"/>
        <v>0</v>
      </c>
    </row>
    <row r="44" spans="1:13" x14ac:dyDescent="0.25">
      <c r="A44" s="36">
        <f>'Incident Details EB'!B45</f>
        <v>41661</v>
      </c>
      <c r="B44" s="32">
        <f>'Incident Details EB'!Y45</f>
        <v>1</v>
      </c>
      <c r="C44" s="24">
        <f>'Incident Details EB'!M45</f>
        <v>0.82361111111111107</v>
      </c>
      <c r="D44" s="24">
        <f>'Incident Details EB'!N45</f>
        <v>0.84513888888888888</v>
      </c>
      <c r="E44">
        <f>'Incident Details EB'!AG45</f>
        <v>31</v>
      </c>
      <c r="F44">
        <f>'Incident Details EB'!P45</f>
        <v>39.6</v>
      </c>
      <c r="G44">
        <f t="shared" si="0"/>
        <v>31</v>
      </c>
      <c r="H44" t="str">
        <f t="shared" si="1"/>
        <v>15-45</v>
      </c>
      <c r="I44">
        <f>IF(F44&lt;=parameters!$B$6,IF(F44&gt;=parameters!$B$5,1,0),0)</f>
        <v>0</v>
      </c>
      <c r="J44">
        <f>IF(C44&lt;parameters!$B$2,IF(D44&gt;parameters!$B$1,1,0),0)</f>
        <v>0</v>
      </c>
      <c r="K44">
        <f>IF(C44&lt;parameters!$B$4,IF(D44&gt;parameters!$B$3,1,0),0)</f>
        <v>1</v>
      </c>
      <c r="L44">
        <f t="shared" si="2"/>
        <v>0</v>
      </c>
      <c r="M44">
        <f t="shared" si="3"/>
        <v>0</v>
      </c>
    </row>
    <row r="45" spans="1:13" x14ac:dyDescent="0.25">
      <c r="A45" s="36">
        <f>'Incident Details EB'!B46</f>
        <v>41662</v>
      </c>
      <c r="B45" s="32">
        <f>'Incident Details EB'!Y46</f>
        <v>2</v>
      </c>
      <c r="C45" s="24">
        <f>'Incident Details EB'!M46</f>
        <v>0.68333333333333324</v>
      </c>
      <c r="D45" s="24">
        <f>'Incident Details EB'!N46</f>
        <v>0.70208333333333328</v>
      </c>
      <c r="E45">
        <f>'Incident Details EB'!AG46</f>
        <v>27</v>
      </c>
      <c r="F45">
        <f>'Incident Details EB'!P46</f>
        <v>27.4</v>
      </c>
      <c r="G45">
        <f t="shared" si="0"/>
        <v>54</v>
      </c>
      <c r="H45" t="str">
        <f t="shared" si="1"/>
        <v>15-45</v>
      </c>
      <c r="I45">
        <f>IF(F45&lt;=parameters!$B$6,IF(F45&gt;=parameters!$B$5,1,0),0)</f>
        <v>1</v>
      </c>
      <c r="J45">
        <f>IF(C45&lt;parameters!$B$2,IF(D45&gt;parameters!$B$1,1,0),0)</f>
        <v>0</v>
      </c>
      <c r="K45">
        <f>IF(C45&lt;parameters!$B$4,IF(D45&gt;parameters!$B$3,1,0),0)</f>
        <v>1</v>
      </c>
      <c r="L45">
        <f t="shared" si="2"/>
        <v>0</v>
      </c>
      <c r="M45">
        <f t="shared" si="3"/>
        <v>1</v>
      </c>
    </row>
    <row r="46" spans="1:13" x14ac:dyDescent="0.25">
      <c r="A46" s="36">
        <f>'Incident Details EB'!B47</f>
        <v>41662</v>
      </c>
      <c r="B46" s="32">
        <f>'Incident Details EB'!Y47</f>
        <v>1</v>
      </c>
      <c r="C46" s="24">
        <f>'Incident Details EB'!M47</f>
        <v>0.30694444444444441</v>
      </c>
      <c r="D46" s="24">
        <f>'Incident Details EB'!N47</f>
        <v>0.35972222222222217</v>
      </c>
      <c r="E46">
        <f>'Incident Details EB'!AG47</f>
        <v>76</v>
      </c>
      <c r="F46">
        <f>'Incident Details EB'!P47</f>
        <v>36.9</v>
      </c>
      <c r="G46">
        <f t="shared" si="0"/>
        <v>76</v>
      </c>
      <c r="H46" t="str">
        <f t="shared" si="1"/>
        <v>75+</v>
      </c>
      <c r="I46">
        <f>IF(F46&lt;=parameters!$B$6,IF(F46&gt;=parameters!$B$5,1,0),0)</f>
        <v>0</v>
      </c>
      <c r="J46">
        <f>IF(C46&lt;parameters!$B$2,IF(D46&gt;parameters!$B$1,1,0),0)</f>
        <v>1</v>
      </c>
      <c r="K46">
        <f>IF(C46&lt;parameters!$B$4,IF(D46&gt;parameters!$B$3,1,0),0)</f>
        <v>0</v>
      </c>
      <c r="L46">
        <f t="shared" si="2"/>
        <v>0</v>
      </c>
      <c r="M46">
        <f t="shared" si="3"/>
        <v>0</v>
      </c>
    </row>
    <row r="47" spans="1:13" x14ac:dyDescent="0.25">
      <c r="A47" s="36">
        <f>'Incident Details EB'!B48</f>
        <v>41662</v>
      </c>
      <c r="B47" s="32">
        <f>'Incident Details EB'!Y48</f>
        <v>1</v>
      </c>
      <c r="C47" s="24">
        <f>'Incident Details EB'!M48</f>
        <v>0.30416666666666664</v>
      </c>
      <c r="D47" s="24">
        <f>'Incident Details EB'!N48</f>
        <v>0.42708333333333331</v>
      </c>
      <c r="E47">
        <f>'Incident Details EB'!AG48</f>
        <v>177</v>
      </c>
      <c r="F47">
        <f>'Incident Details EB'!P48</f>
        <v>45.8</v>
      </c>
      <c r="G47">
        <f t="shared" si="0"/>
        <v>177</v>
      </c>
      <c r="H47" t="str">
        <f t="shared" si="1"/>
        <v>75+</v>
      </c>
      <c r="I47">
        <f>IF(F47&lt;=parameters!$B$6,IF(F47&gt;=parameters!$B$5,1,0),0)</f>
        <v>0</v>
      </c>
      <c r="J47">
        <f>IF(C47&lt;parameters!$B$2,IF(D47&gt;parameters!$B$1,1,0),0)</f>
        <v>1</v>
      </c>
      <c r="K47">
        <f>IF(C47&lt;parameters!$B$4,IF(D47&gt;parameters!$B$3,1,0),0)</f>
        <v>0</v>
      </c>
      <c r="L47">
        <f t="shared" si="2"/>
        <v>0</v>
      </c>
      <c r="M47">
        <f t="shared" si="3"/>
        <v>0</v>
      </c>
    </row>
    <row r="48" spans="1:13" x14ac:dyDescent="0.25">
      <c r="A48" s="36">
        <f>'Incident Details EB'!B49</f>
        <v>41663</v>
      </c>
      <c r="B48" s="32">
        <f>'Incident Details EB'!Y49</f>
        <v>3</v>
      </c>
      <c r="C48" s="24">
        <f>'Incident Details EB'!M49</f>
        <v>0.81111111111111101</v>
      </c>
      <c r="D48" s="24">
        <f>'Incident Details EB'!N49</f>
        <v>0.86805555555555547</v>
      </c>
      <c r="E48">
        <f>'Incident Details EB'!AG49</f>
        <v>82</v>
      </c>
      <c r="F48">
        <f>'Incident Details EB'!P49</f>
        <v>36.9</v>
      </c>
      <c r="G48">
        <f t="shared" si="0"/>
        <v>246</v>
      </c>
      <c r="H48" t="str">
        <f t="shared" si="1"/>
        <v>75+</v>
      </c>
      <c r="I48">
        <f>IF(F48&lt;=parameters!$B$6,IF(F48&gt;=parameters!$B$5,1,0),0)</f>
        <v>0</v>
      </c>
      <c r="J48">
        <f>IF(C48&lt;parameters!$B$2,IF(D48&gt;parameters!$B$1,1,0),0)</f>
        <v>0</v>
      </c>
      <c r="K48">
        <f>IF(C48&lt;parameters!$B$4,IF(D48&gt;parameters!$B$3,1,0),0)</f>
        <v>1</v>
      </c>
      <c r="L48">
        <f t="shared" si="2"/>
        <v>0</v>
      </c>
      <c r="M48">
        <f t="shared" si="3"/>
        <v>0</v>
      </c>
    </row>
    <row r="49" spans="1:13" x14ac:dyDescent="0.25">
      <c r="A49" s="36">
        <f>'Incident Details EB'!B50</f>
        <v>41663</v>
      </c>
      <c r="B49" s="32">
        <f>'Incident Details EB'!Y50</f>
        <v>0</v>
      </c>
      <c r="C49" s="24">
        <f>'Incident Details EB'!M50</f>
        <v>0.51944444444444449</v>
      </c>
      <c r="D49" s="24">
        <f>'Incident Details EB'!N50</f>
        <v>0.53055555555555556</v>
      </c>
      <c r="E49">
        <f>'Incident Details EB'!AG50</f>
        <v>16</v>
      </c>
      <c r="F49">
        <f>'Incident Details EB'!P50</f>
        <v>28.4</v>
      </c>
      <c r="G49">
        <f t="shared" si="0"/>
        <v>0</v>
      </c>
      <c r="H49" t="str">
        <f t="shared" si="1"/>
        <v>15-45</v>
      </c>
      <c r="I49">
        <f>IF(F49&lt;=parameters!$B$6,IF(F49&gt;=parameters!$B$5,1,0),0)</f>
        <v>1</v>
      </c>
      <c r="J49">
        <f>IF(C49&lt;parameters!$B$2,IF(D49&gt;parameters!$B$1,1,0),0)</f>
        <v>0</v>
      </c>
      <c r="K49">
        <f>IF(C49&lt;parameters!$B$4,IF(D49&gt;parameters!$B$3,1,0),0)</f>
        <v>0</v>
      </c>
      <c r="L49">
        <f t="shared" si="2"/>
        <v>0</v>
      </c>
      <c r="M49">
        <f t="shared" si="3"/>
        <v>0</v>
      </c>
    </row>
    <row r="50" spans="1:13" x14ac:dyDescent="0.25">
      <c r="A50" s="36">
        <f>'Incident Details EB'!B51</f>
        <v>41663</v>
      </c>
      <c r="B50" s="32">
        <f>'Incident Details EB'!Y51</f>
        <v>2</v>
      </c>
      <c r="C50" s="24">
        <f>'Incident Details EB'!M51</f>
        <v>7.1527777777777787E-2</v>
      </c>
      <c r="D50" s="24">
        <f>'Incident Details EB'!N51</f>
        <v>8.6111111111111124E-2</v>
      </c>
      <c r="E50">
        <f>'Incident Details EB'!AG51</f>
        <v>21</v>
      </c>
      <c r="F50">
        <f>'Incident Details EB'!P51</f>
        <v>51.9</v>
      </c>
      <c r="G50">
        <f t="shared" si="0"/>
        <v>42</v>
      </c>
      <c r="H50" t="str">
        <f t="shared" si="1"/>
        <v>15-45</v>
      </c>
      <c r="I50">
        <f>IF(F50&lt;=parameters!$B$6,IF(F50&gt;=parameters!$B$5,1,0),0)</f>
        <v>0</v>
      </c>
      <c r="J50">
        <f>IF(C50&lt;parameters!$B$2,IF(D50&gt;parameters!$B$1,1,0),0)</f>
        <v>0</v>
      </c>
      <c r="K50">
        <f>IF(C50&lt;parameters!$B$4,IF(D50&gt;parameters!$B$3,1,0),0)</f>
        <v>0</v>
      </c>
      <c r="L50">
        <f t="shared" si="2"/>
        <v>0</v>
      </c>
      <c r="M50">
        <f t="shared" si="3"/>
        <v>0</v>
      </c>
    </row>
    <row r="51" spans="1:13" x14ac:dyDescent="0.25">
      <c r="A51" s="36">
        <f>'Incident Details EB'!B52</f>
        <v>41663</v>
      </c>
      <c r="B51" s="32">
        <f>'Incident Details EB'!Y52</f>
        <v>1</v>
      </c>
      <c r="C51" s="24">
        <f>'Incident Details EB'!M52</f>
        <v>0.88263888888888886</v>
      </c>
      <c r="D51" s="24">
        <f>'Incident Details EB'!N52</f>
        <v>0.89930555555555558</v>
      </c>
      <c r="E51">
        <f>'Incident Details EB'!AG52</f>
        <v>24</v>
      </c>
      <c r="F51">
        <f>'Incident Details EB'!P52</f>
        <v>34.200000000000003</v>
      </c>
      <c r="G51">
        <f t="shared" si="0"/>
        <v>24</v>
      </c>
      <c r="H51" t="str">
        <f t="shared" si="1"/>
        <v>15-45</v>
      </c>
      <c r="I51">
        <f>IF(F51&lt;=parameters!$B$6,IF(F51&gt;=parameters!$B$5,1,0),0)</f>
        <v>1</v>
      </c>
      <c r="J51">
        <f>IF(C51&lt;parameters!$B$2,IF(D51&gt;parameters!$B$1,1,0),0)</f>
        <v>0</v>
      </c>
      <c r="K51">
        <f>IF(C51&lt;parameters!$B$4,IF(D51&gt;parameters!$B$3,1,0),0)</f>
        <v>0</v>
      </c>
      <c r="L51">
        <f t="shared" si="2"/>
        <v>0</v>
      </c>
      <c r="M51">
        <f t="shared" si="3"/>
        <v>0</v>
      </c>
    </row>
    <row r="52" spans="1:13" x14ac:dyDescent="0.25">
      <c r="A52" s="36">
        <f>'Incident Details EB'!B53</f>
        <v>41666</v>
      </c>
      <c r="B52" s="32">
        <f>'Incident Details EB'!Y53</f>
        <v>0</v>
      </c>
      <c r="C52" s="24" t="str">
        <f>'Incident Details EB'!M53</f>
        <v>Not found</v>
      </c>
      <c r="D52" s="24"/>
      <c r="G52">
        <f t="shared" si="0"/>
        <v>0</v>
      </c>
      <c r="H52" t="str">
        <f t="shared" si="1"/>
        <v>0-15</v>
      </c>
      <c r="I52">
        <f>IF(F52&lt;=parameters!$B$6,IF(F52&gt;=parameters!$B$5,1,0),0)</f>
        <v>0</v>
      </c>
      <c r="J52">
        <f>IF(C52&lt;parameters!$B$2,IF(D52&gt;parameters!$B$1,1,0),0)</f>
        <v>0</v>
      </c>
      <c r="K52">
        <f>IF(C52&lt;parameters!$B$4,IF(D52&gt;parameters!$B$3,1,0),0)</f>
        <v>0</v>
      </c>
      <c r="L52">
        <f t="shared" si="2"/>
        <v>0</v>
      </c>
      <c r="M52">
        <f t="shared" si="3"/>
        <v>0</v>
      </c>
    </row>
    <row r="53" spans="1:13" x14ac:dyDescent="0.25">
      <c r="A53" s="36">
        <f>'Incident Details EB'!B54</f>
        <v>41666</v>
      </c>
      <c r="B53" s="32">
        <f>'Incident Details EB'!Y54</f>
        <v>1</v>
      </c>
      <c r="C53" s="24">
        <f>'Incident Details EB'!M54</f>
        <v>0.61041666666666672</v>
      </c>
      <c r="D53" s="24">
        <f>'Incident Details EB'!N54</f>
        <v>0.74652777777777779</v>
      </c>
      <c r="E53">
        <f>'Incident Details EB'!AG54</f>
        <v>196</v>
      </c>
      <c r="F53">
        <f>'Incident Details EB'!P54</f>
        <v>20.6</v>
      </c>
      <c r="G53">
        <f t="shared" si="0"/>
        <v>196</v>
      </c>
      <c r="H53" t="str">
        <f t="shared" si="1"/>
        <v>75+</v>
      </c>
      <c r="I53">
        <f>IF(F53&lt;=parameters!$B$6,IF(F53&gt;=parameters!$B$5,1,0),0)</f>
        <v>0</v>
      </c>
      <c r="J53">
        <f>IF(C53&lt;parameters!$B$2,IF(D53&gt;parameters!$B$1,1,0),0)</f>
        <v>0</v>
      </c>
      <c r="K53">
        <f>IF(C53&lt;parameters!$B$4,IF(D53&gt;parameters!$B$3,1,0),0)</f>
        <v>1</v>
      </c>
      <c r="L53">
        <f t="shared" si="2"/>
        <v>0</v>
      </c>
      <c r="M53">
        <f t="shared" si="3"/>
        <v>0</v>
      </c>
    </row>
    <row r="54" spans="1:13" x14ac:dyDescent="0.25">
      <c r="A54" s="36">
        <f>'Incident Details EB'!B55</f>
        <v>41666</v>
      </c>
      <c r="B54" s="32">
        <f>'Incident Details EB'!Y55</f>
        <v>0</v>
      </c>
      <c r="C54" s="24">
        <f>'Incident Details EB'!M55</f>
        <v>0.58680555555555558</v>
      </c>
      <c r="D54" s="24">
        <f>'Incident Details EB'!N55</f>
        <v>0.6333333333333333</v>
      </c>
      <c r="E54">
        <f>'Incident Details EB'!AG55</f>
        <v>67</v>
      </c>
      <c r="F54">
        <f>'Incident Details EB'!P55</f>
        <v>33.200000000000003</v>
      </c>
      <c r="G54">
        <f t="shared" si="0"/>
        <v>0</v>
      </c>
      <c r="H54" t="str">
        <f t="shared" si="1"/>
        <v>45-75</v>
      </c>
      <c r="I54">
        <f>IF(F54&lt;=parameters!$B$6,IF(F54&gt;=parameters!$B$5,1,0),0)</f>
        <v>1</v>
      </c>
      <c r="J54">
        <f>IF(C54&lt;parameters!$B$2,IF(D54&gt;parameters!$B$1,1,0),0)</f>
        <v>0</v>
      </c>
      <c r="K54">
        <f>IF(C54&lt;parameters!$B$4,IF(D54&gt;parameters!$B$3,1,0),0)</f>
        <v>1</v>
      </c>
      <c r="L54">
        <f t="shared" si="2"/>
        <v>0</v>
      </c>
      <c r="M54">
        <f t="shared" si="3"/>
        <v>1</v>
      </c>
    </row>
    <row r="55" spans="1:13" x14ac:dyDescent="0.25">
      <c r="A55" s="36">
        <f>'Incident Details EB'!B56</f>
        <v>41666</v>
      </c>
      <c r="B55" s="32">
        <f>'Incident Details EB'!Y56</f>
        <v>1</v>
      </c>
      <c r="C55" s="24">
        <f>'Incident Details EB'!M56</f>
        <v>0.64166666666666672</v>
      </c>
      <c r="D55" s="24">
        <f>'Incident Details EB'!N56</f>
        <v>0.66388888888888897</v>
      </c>
      <c r="E55">
        <f>'Incident Details EB'!AG56</f>
        <v>32</v>
      </c>
      <c r="F55">
        <f>'Incident Details EB'!P56</f>
        <v>19.899999999999999</v>
      </c>
      <c r="G55">
        <f t="shared" si="0"/>
        <v>32</v>
      </c>
      <c r="H55" t="str">
        <f t="shared" si="1"/>
        <v>15-45</v>
      </c>
      <c r="I55">
        <f>IF(F55&lt;=parameters!$B$6,IF(F55&gt;=parameters!$B$5,1,0),0)</f>
        <v>0</v>
      </c>
      <c r="J55">
        <f>IF(C55&lt;parameters!$B$2,IF(D55&gt;parameters!$B$1,1,0),0)</f>
        <v>0</v>
      </c>
      <c r="K55">
        <f>IF(C55&lt;parameters!$B$4,IF(D55&gt;parameters!$B$3,1,0),0)</f>
        <v>1</v>
      </c>
      <c r="L55">
        <f t="shared" si="2"/>
        <v>0</v>
      </c>
      <c r="M55">
        <f t="shared" si="3"/>
        <v>0</v>
      </c>
    </row>
    <row r="56" spans="1:13" x14ac:dyDescent="0.25">
      <c r="A56" s="36">
        <f>'Incident Details EB'!B57</f>
        <v>41666</v>
      </c>
      <c r="B56" s="32">
        <f>'Incident Details EB'!Y57</f>
        <v>1</v>
      </c>
      <c r="C56" s="24">
        <f>'Incident Details EB'!M57</f>
        <v>0.4368055555555555</v>
      </c>
      <c r="D56" s="24">
        <f>'Incident Details EB'!N57</f>
        <v>0.44861111111111107</v>
      </c>
      <c r="E56">
        <f>'Incident Details EB'!AG57</f>
        <v>17</v>
      </c>
      <c r="F56">
        <f>'Incident Details EB'!P57</f>
        <v>1.9</v>
      </c>
      <c r="G56">
        <f t="shared" si="0"/>
        <v>17</v>
      </c>
      <c r="H56" t="str">
        <f t="shared" si="1"/>
        <v>15-45</v>
      </c>
      <c r="I56">
        <f>IF(F56&lt;=parameters!$B$6,IF(F56&gt;=parameters!$B$5,1,0),0)</f>
        <v>0</v>
      </c>
      <c r="J56">
        <f>IF(C56&lt;parameters!$B$2,IF(D56&gt;parameters!$B$1,1,0),0)</f>
        <v>0</v>
      </c>
      <c r="K56">
        <f>IF(C56&lt;parameters!$B$4,IF(D56&gt;parameters!$B$3,1,0),0)</f>
        <v>0</v>
      </c>
      <c r="L56">
        <f t="shared" si="2"/>
        <v>0</v>
      </c>
      <c r="M56">
        <f t="shared" si="3"/>
        <v>0</v>
      </c>
    </row>
    <row r="57" spans="1:13" x14ac:dyDescent="0.25">
      <c r="A57" s="36">
        <f>'Incident Details EB'!B58</f>
        <v>41667</v>
      </c>
      <c r="B57" s="32">
        <f>'Incident Details EB'!Y58</f>
        <v>1</v>
      </c>
      <c r="C57" s="24">
        <f>'Incident Details EB'!M58</f>
        <v>0.66180555555555554</v>
      </c>
      <c r="D57" s="24">
        <f>'Incident Details EB'!N58</f>
        <v>0.70833333333333326</v>
      </c>
      <c r="E57">
        <f>'Incident Details EB'!AG58</f>
        <v>67</v>
      </c>
      <c r="F57">
        <f>'Incident Details EB'!P58</f>
        <v>36.200000000000003</v>
      </c>
      <c r="G57">
        <f t="shared" si="0"/>
        <v>67</v>
      </c>
      <c r="H57" t="str">
        <f t="shared" si="1"/>
        <v>45-75</v>
      </c>
      <c r="I57">
        <f>IF(F57&lt;=parameters!$B$6,IF(F57&gt;=parameters!$B$5,1,0),0)</f>
        <v>0</v>
      </c>
      <c r="J57">
        <f>IF(C57&lt;parameters!$B$2,IF(D57&gt;parameters!$B$1,1,0),0)</f>
        <v>0</v>
      </c>
      <c r="K57">
        <f>IF(C57&lt;parameters!$B$4,IF(D57&gt;parameters!$B$3,1,0),0)</f>
        <v>1</v>
      </c>
      <c r="L57">
        <f t="shared" si="2"/>
        <v>0</v>
      </c>
      <c r="M57">
        <f t="shared" si="3"/>
        <v>0</v>
      </c>
    </row>
    <row r="58" spans="1:13" x14ac:dyDescent="0.25">
      <c r="A58" s="36">
        <f>'Incident Details EB'!B59</f>
        <v>41668</v>
      </c>
      <c r="B58" s="32">
        <f>'Incident Details EB'!Y59</f>
        <v>1</v>
      </c>
      <c r="C58" s="24">
        <f>'Incident Details EB'!M59</f>
        <v>0.28055555555555556</v>
      </c>
      <c r="D58" s="24">
        <f>'Incident Details EB'!N59</f>
        <v>0.30694444444444446</v>
      </c>
      <c r="E58">
        <f>'Incident Details EB'!AG59</f>
        <v>38</v>
      </c>
      <c r="F58">
        <f>'Incident Details EB'!P59</f>
        <v>51.9</v>
      </c>
      <c r="G58">
        <f t="shared" si="0"/>
        <v>38</v>
      </c>
      <c r="H58" t="str">
        <f t="shared" si="1"/>
        <v>15-45</v>
      </c>
      <c r="I58">
        <f>IF(F58&lt;=parameters!$B$6,IF(F58&gt;=parameters!$B$5,1,0),0)</f>
        <v>0</v>
      </c>
      <c r="J58">
        <f>IF(C58&lt;parameters!$B$2,IF(D58&gt;parameters!$B$1,1,0),0)</f>
        <v>1</v>
      </c>
      <c r="K58">
        <f>IF(C58&lt;parameters!$B$4,IF(D58&gt;parameters!$B$3,1,0),0)</f>
        <v>0</v>
      </c>
      <c r="L58">
        <f t="shared" si="2"/>
        <v>0</v>
      </c>
      <c r="M58">
        <f t="shared" si="3"/>
        <v>0</v>
      </c>
    </row>
    <row r="59" spans="1:13" x14ac:dyDescent="0.25">
      <c r="A59" s="36">
        <f>'Incident Details EB'!B60</f>
        <v>41668</v>
      </c>
      <c r="B59" s="32">
        <f>'Incident Details EB'!Y60</f>
        <v>0</v>
      </c>
      <c r="C59" s="24">
        <f>'Incident Details EB'!M60</f>
        <v>0.22152777777777777</v>
      </c>
      <c r="D59" s="24">
        <f>'Incident Details EB'!N60</f>
        <v>0.2409722222222222</v>
      </c>
      <c r="E59">
        <f>'Incident Details EB'!AG60</f>
        <v>28</v>
      </c>
      <c r="F59">
        <f>'Incident Details EB'!P60</f>
        <v>37.9</v>
      </c>
      <c r="G59">
        <f t="shared" si="0"/>
        <v>0</v>
      </c>
      <c r="H59" t="str">
        <f t="shared" si="1"/>
        <v>15-45</v>
      </c>
      <c r="I59">
        <f>IF(F59&lt;=parameters!$B$6,IF(F59&gt;=parameters!$B$5,1,0),0)</f>
        <v>0</v>
      </c>
      <c r="J59">
        <f>IF(C59&lt;parameters!$B$2,IF(D59&gt;parameters!$B$1,1,0),0)</f>
        <v>1</v>
      </c>
      <c r="K59">
        <f>IF(C59&lt;parameters!$B$4,IF(D59&gt;parameters!$B$3,1,0),0)</f>
        <v>0</v>
      </c>
      <c r="L59">
        <f t="shared" si="2"/>
        <v>0</v>
      </c>
      <c r="M59">
        <f t="shared" si="3"/>
        <v>0</v>
      </c>
    </row>
    <row r="60" spans="1:13" x14ac:dyDescent="0.25">
      <c r="A60" s="36">
        <f>'Incident Details EB'!B61</f>
        <v>41669</v>
      </c>
      <c r="B60" s="32">
        <f>'Incident Details EB'!Y61</f>
        <v>2</v>
      </c>
      <c r="C60" s="24">
        <f>'Incident Details EB'!M61</f>
        <v>0.68611111111111101</v>
      </c>
      <c r="D60" s="24">
        <f>'Incident Details EB'!N61</f>
        <v>0.7090277777777777</v>
      </c>
      <c r="E60">
        <f>'Incident Details EB'!AG61</f>
        <v>33</v>
      </c>
      <c r="F60">
        <f>'Incident Details EB'!P61</f>
        <v>41.9</v>
      </c>
      <c r="G60">
        <f t="shared" si="0"/>
        <v>66</v>
      </c>
      <c r="H60" t="str">
        <f t="shared" si="1"/>
        <v>15-45</v>
      </c>
      <c r="I60">
        <f>IF(F60&lt;=parameters!$B$6,IF(F60&gt;=parameters!$B$5,1,0),0)</f>
        <v>0</v>
      </c>
      <c r="J60">
        <f>IF(C60&lt;parameters!$B$2,IF(D60&gt;parameters!$B$1,1,0),0)</f>
        <v>0</v>
      </c>
      <c r="K60">
        <f>IF(C60&lt;parameters!$B$4,IF(D60&gt;parameters!$B$3,1,0),0)</f>
        <v>1</v>
      </c>
      <c r="L60">
        <f t="shared" si="2"/>
        <v>0</v>
      </c>
      <c r="M60">
        <f t="shared" si="3"/>
        <v>0</v>
      </c>
    </row>
    <row r="61" spans="1:13" x14ac:dyDescent="0.25">
      <c r="A61" s="36">
        <f>'Incident Details EB'!B62</f>
        <v>41669</v>
      </c>
      <c r="B61" s="32">
        <f>'Incident Details EB'!Y62</f>
        <v>2</v>
      </c>
      <c r="C61" s="24">
        <f>'Incident Details EB'!M62</f>
        <v>0.83333333333333337</v>
      </c>
      <c r="D61" s="24">
        <f>'Incident Details EB'!N62</f>
        <v>0.88402777777777786</v>
      </c>
      <c r="E61">
        <f>'Incident Details EB'!AG62</f>
        <v>73</v>
      </c>
      <c r="F61">
        <f>'Incident Details EB'!P62</f>
        <v>23.2</v>
      </c>
      <c r="G61">
        <f t="shared" si="0"/>
        <v>146</v>
      </c>
      <c r="H61" t="str">
        <f t="shared" si="1"/>
        <v>45-75</v>
      </c>
      <c r="I61">
        <f>IF(F61&lt;=parameters!$B$6,IF(F61&gt;=parameters!$B$5,1,0),0)</f>
        <v>0</v>
      </c>
      <c r="J61">
        <f>IF(C61&lt;parameters!$B$2,IF(D61&gt;parameters!$B$1,1,0),0)</f>
        <v>0</v>
      </c>
      <c r="K61">
        <f>IF(C61&lt;parameters!$B$4,IF(D61&gt;parameters!$B$3,1,0),0)</f>
        <v>0</v>
      </c>
      <c r="L61">
        <f t="shared" si="2"/>
        <v>0</v>
      </c>
      <c r="M61">
        <f t="shared" si="3"/>
        <v>0</v>
      </c>
    </row>
    <row r="62" spans="1:13" x14ac:dyDescent="0.25">
      <c r="A62" s="36">
        <f>'Incident Details EB'!B63</f>
        <v>41669</v>
      </c>
      <c r="B62" s="32">
        <f>'Incident Details EB'!Y63</f>
        <v>1</v>
      </c>
      <c r="C62" s="24">
        <f>'Incident Details EB'!M63</f>
        <v>0.64722222222222225</v>
      </c>
      <c r="D62" s="24">
        <f>'Incident Details EB'!N63</f>
        <v>0.65763888888888888</v>
      </c>
      <c r="E62">
        <f>'Incident Details EB'!AG63</f>
        <v>15</v>
      </c>
      <c r="F62">
        <f>'Incident Details EB'!P63</f>
        <v>36.200000000000003</v>
      </c>
      <c r="G62">
        <f t="shared" si="0"/>
        <v>15</v>
      </c>
      <c r="H62" t="str">
        <f t="shared" si="1"/>
        <v>15-45</v>
      </c>
      <c r="I62">
        <f>IF(F62&lt;=parameters!$B$6,IF(F62&gt;=parameters!$B$5,1,0),0)</f>
        <v>0</v>
      </c>
      <c r="J62">
        <f>IF(C62&lt;parameters!$B$2,IF(D62&gt;parameters!$B$1,1,0),0)</f>
        <v>0</v>
      </c>
      <c r="K62">
        <f>IF(C62&lt;parameters!$B$4,IF(D62&gt;parameters!$B$3,1,0),0)</f>
        <v>1</v>
      </c>
      <c r="L62">
        <f t="shared" si="2"/>
        <v>0</v>
      </c>
      <c r="M62">
        <f t="shared" si="3"/>
        <v>0</v>
      </c>
    </row>
    <row r="63" spans="1:13" x14ac:dyDescent="0.25">
      <c r="A63" s="36">
        <f>'Incident Details EB'!B64</f>
        <v>41669</v>
      </c>
      <c r="B63" s="32">
        <f>'Incident Details EB'!Y64</f>
        <v>0</v>
      </c>
      <c r="C63" s="24">
        <f>'Incident Details EB'!M64</f>
        <v>4.7222222222222221E-2</v>
      </c>
      <c r="D63" s="24">
        <f>'Incident Details EB'!N64</f>
        <v>5.8333333333333334E-2</v>
      </c>
      <c r="E63">
        <f>'Incident Details EB'!AG64</f>
        <v>16</v>
      </c>
      <c r="F63">
        <f>'Incident Details EB'!P64</f>
        <v>35</v>
      </c>
      <c r="G63">
        <f t="shared" si="0"/>
        <v>0</v>
      </c>
      <c r="H63" t="str">
        <f t="shared" si="1"/>
        <v>15-45</v>
      </c>
      <c r="I63">
        <f>IF(F63&lt;=parameters!$B$6,IF(F63&gt;=parameters!$B$5,1,0),0)</f>
        <v>1</v>
      </c>
      <c r="J63">
        <f>IF(C63&lt;parameters!$B$2,IF(D63&gt;parameters!$B$1,1,0),0)</f>
        <v>0</v>
      </c>
      <c r="K63">
        <f>IF(C63&lt;parameters!$B$4,IF(D63&gt;parameters!$B$3,1,0),0)</f>
        <v>0</v>
      </c>
      <c r="L63">
        <f t="shared" si="2"/>
        <v>0</v>
      </c>
      <c r="M63">
        <f t="shared" si="3"/>
        <v>0</v>
      </c>
    </row>
    <row r="64" spans="1:13" x14ac:dyDescent="0.25">
      <c r="A64" s="36">
        <f>'Incident Details EB'!B65</f>
        <v>41669</v>
      </c>
      <c r="B64" s="32">
        <f>'Incident Details EB'!Y65</f>
        <v>1</v>
      </c>
      <c r="C64" s="24">
        <f>'Incident Details EB'!M65</f>
        <v>0.75347222222222221</v>
      </c>
      <c r="D64" s="24">
        <f>'Incident Details EB'!N65</f>
        <v>0.77013888888888893</v>
      </c>
      <c r="E64">
        <f>'Incident Details EB'!AG65</f>
        <v>24</v>
      </c>
      <c r="F64">
        <f>'Incident Details EB'!P65</f>
        <v>34.200000000000003</v>
      </c>
      <c r="G64">
        <f t="shared" si="0"/>
        <v>24</v>
      </c>
      <c r="H64" t="str">
        <f t="shared" si="1"/>
        <v>15-45</v>
      </c>
      <c r="I64">
        <f>IF(F64&lt;=parameters!$B$6,IF(F64&gt;=parameters!$B$5,1,0),0)</f>
        <v>1</v>
      </c>
      <c r="J64">
        <f>IF(C64&lt;parameters!$B$2,IF(D64&gt;parameters!$B$1,1,0),0)</f>
        <v>0</v>
      </c>
      <c r="K64">
        <f>IF(C64&lt;parameters!$B$4,IF(D64&gt;parameters!$B$3,1,0),0)</f>
        <v>1</v>
      </c>
      <c r="L64">
        <f t="shared" si="2"/>
        <v>0</v>
      </c>
      <c r="M64">
        <f t="shared" si="3"/>
        <v>1</v>
      </c>
    </row>
    <row r="65" spans="1:13" x14ac:dyDescent="0.25">
      <c r="A65" s="36">
        <f>'Incident Details EB'!B66</f>
        <v>41669</v>
      </c>
      <c r="B65" s="32">
        <f>'Incident Details EB'!Y66</f>
        <v>0</v>
      </c>
      <c r="C65" s="24">
        <f>'Incident Details EB'!M66</f>
        <v>0.49791666666666662</v>
      </c>
      <c r="D65" s="24">
        <f>'Incident Details EB'!N66</f>
        <v>0.51874999999999993</v>
      </c>
      <c r="E65">
        <f>'Incident Details EB'!AG66</f>
        <v>30</v>
      </c>
      <c r="F65">
        <f>'Incident Details EB'!P66</f>
        <v>39.6</v>
      </c>
      <c r="G65">
        <f t="shared" si="0"/>
        <v>0</v>
      </c>
      <c r="H65" t="str">
        <f t="shared" si="1"/>
        <v>15-45</v>
      </c>
      <c r="I65">
        <f>IF(F65&lt;=parameters!$B$6,IF(F65&gt;=parameters!$B$5,1,0),0)</f>
        <v>0</v>
      </c>
      <c r="J65">
        <f>IF(C65&lt;parameters!$B$2,IF(D65&gt;parameters!$B$1,1,0),0)</f>
        <v>0</v>
      </c>
      <c r="K65">
        <f>IF(C65&lt;parameters!$B$4,IF(D65&gt;parameters!$B$3,1,0),0)</f>
        <v>0</v>
      </c>
      <c r="L65">
        <f t="shared" si="2"/>
        <v>0</v>
      </c>
      <c r="M65">
        <f t="shared" si="3"/>
        <v>0</v>
      </c>
    </row>
    <row r="66" spans="1:13" x14ac:dyDescent="0.25">
      <c r="A66" s="36">
        <f>'Incident Details EB'!B67</f>
        <v>41669</v>
      </c>
      <c r="B66" s="32">
        <f>'Incident Details EB'!Y67</f>
        <v>2</v>
      </c>
      <c r="C66" s="24">
        <f>'Incident Details EB'!M67</f>
        <v>0.77916666666666667</v>
      </c>
      <c r="D66" s="24">
        <f>'Incident Details EB'!N67</f>
        <v>0.79166666666666663</v>
      </c>
      <c r="E66">
        <f>'Incident Details EB'!AG67</f>
        <v>18</v>
      </c>
      <c r="F66">
        <f>'Incident Details EB'!P67</f>
        <v>23.7</v>
      </c>
      <c r="G66">
        <f t="shared" si="0"/>
        <v>36</v>
      </c>
      <c r="H66" t="str">
        <f t="shared" si="1"/>
        <v>15-45</v>
      </c>
      <c r="I66">
        <f>IF(F66&lt;=parameters!$B$6,IF(F66&gt;=parameters!$B$5,1,0),0)</f>
        <v>0</v>
      </c>
      <c r="J66">
        <f>IF(C66&lt;parameters!$B$2,IF(D66&gt;parameters!$B$1,1,0),0)</f>
        <v>0</v>
      </c>
      <c r="K66">
        <f>IF(C66&lt;parameters!$B$4,IF(D66&gt;parameters!$B$3,1,0),0)</f>
        <v>1</v>
      </c>
      <c r="L66">
        <f t="shared" si="2"/>
        <v>0</v>
      </c>
      <c r="M66">
        <f t="shared" si="3"/>
        <v>0</v>
      </c>
    </row>
    <row r="67" spans="1:13" x14ac:dyDescent="0.25">
      <c r="A67" s="36">
        <f>'Incident Details EB'!B68</f>
        <v>41670</v>
      </c>
      <c r="B67" s="32">
        <f>'Incident Details EB'!Y68</f>
        <v>1</v>
      </c>
      <c r="C67" s="24">
        <f>'Incident Details EB'!M68</f>
        <v>0.67361111111111116</v>
      </c>
      <c r="D67" s="24">
        <f>'Incident Details EB'!N68</f>
        <v>0.75277777777777777</v>
      </c>
      <c r="E67">
        <f>'Incident Details EB'!AG68</f>
        <v>114</v>
      </c>
      <c r="F67">
        <f>'Incident Details EB'!P68</f>
        <v>5.9</v>
      </c>
      <c r="G67">
        <f t="shared" ref="G67:G130" si="4">B67*E67</f>
        <v>114</v>
      </c>
      <c r="H67" t="str">
        <f t="shared" ref="H67:H130" si="5">IF(E67&lt;15,"0-15",IF(E67&lt;45,"15-45",IF(E67&lt;75,"45-75","75+")))</f>
        <v>75+</v>
      </c>
      <c r="I67">
        <f>IF(F67&lt;=parameters!$B$6,IF(F67&gt;=parameters!$B$5,1,0),0)</f>
        <v>0</v>
      </c>
      <c r="J67">
        <f>IF(C67&lt;parameters!$B$2,IF(D67&gt;parameters!$B$1,1,0),0)</f>
        <v>0</v>
      </c>
      <c r="K67">
        <f>IF(C67&lt;parameters!$B$4,IF(D67&gt;parameters!$B$3,1,0),0)</f>
        <v>1</v>
      </c>
      <c r="L67">
        <f t="shared" ref="L67:L130" si="6">IF(I67=1,IF(J67=1,1,0),0)</f>
        <v>0</v>
      </c>
      <c r="M67">
        <f t="shared" ref="M67:M130" si="7">IF(I67=1,IF(K67=1,1,0),0)</f>
        <v>0</v>
      </c>
    </row>
    <row r="68" spans="1:13" x14ac:dyDescent="0.25">
      <c r="A68" s="36">
        <f>'Incident Details EB'!B69</f>
        <v>41673</v>
      </c>
      <c r="B68" s="32">
        <f>'Incident Details EB'!Y69</f>
        <v>2</v>
      </c>
      <c r="C68" s="24">
        <f>'Incident Details EB'!M69</f>
        <v>0.6743055555555556</v>
      </c>
      <c r="D68" s="24">
        <f>'Incident Details EB'!N69</f>
        <v>0.69791666666666674</v>
      </c>
      <c r="E68">
        <f>'Incident Details EB'!AG69</f>
        <v>34</v>
      </c>
      <c r="F68">
        <f>'Incident Details EB'!P69</f>
        <v>48.8</v>
      </c>
      <c r="G68">
        <f t="shared" si="4"/>
        <v>68</v>
      </c>
      <c r="H68" t="str">
        <f t="shared" si="5"/>
        <v>15-45</v>
      </c>
      <c r="I68">
        <f>IF(F68&lt;=parameters!$B$6,IF(F68&gt;=parameters!$B$5,1,0),0)</f>
        <v>0</v>
      </c>
      <c r="J68">
        <f>IF(C68&lt;parameters!$B$2,IF(D68&gt;parameters!$B$1,1,0),0)</f>
        <v>0</v>
      </c>
      <c r="K68">
        <f>IF(C68&lt;parameters!$B$4,IF(D68&gt;parameters!$B$3,1,0),0)</f>
        <v>1</v>
      </c>
      <c r="L68">
        <f t="shared" si="6"/>
        <v>0</v>
      </c>
      <c r="M68">
        <f t="shared" si="7"/>
        <v>0</v>
      </c>
    </row>
    <row r="69" spans="1:13" x14ac:dyDescent="0.25">
      <c r="A69" s="36">
        <f>'Incident Details EB'!B70</f>
        <v>41673</v>
      </c>
      <c r="B69" s="32">
        <f>'Incident Details EB'!Y70</f>
        <v>1</v>
      </c>
      <c r="C69" s="24">
        <f>'Incident Details EB'!M70</f>
        <v>0.375</v>
      </c>
      <c r="D69" s="24">
        <f>'Incident Details EB'!N70</f>
        <v>0.38680555555555557</v>
      </c>
      <c r="E69">
        <f>'Incident Details EB'!AG70</f>
        <v>17</v>
      </c>
      <c r="F69">
        <f>'Incident Details EB'!P70</f>
        <v>26.3</v>
      </c>
      <c r="G69">
        <f t="shared" si="4"/>
        <v>17</v>
      </c>
      <c r="H69" t="str">
        <f t="shared" si="5"/>
        <v>15-45</v>
      </c>
      <c r="I69">
        <f>IF(F69&lt;=parameters!$B$6,IF(F69&gt;=parameters!$B$5,1,0),0)</f>
        <v>1</v>
      </c>
      <c r="J69">
        <f>IF(C69&lt;parameters!$B$2,IF(D69&gt;parameters!$B$1,1,0),0)</f>
        <v>1</v>
      </c>
      <c r="K69">
        <f>IF(C69&lt;parameters!$B$4,IF(D69&gt;parameters!$B$3,1,0),0)</f>
        <v>0</v>
      </c>
      <c r="L69">
        <f t="shared" si="6"/>
        <v>1</v>
      </c>
      <c r="M69">
        <f t="shared" si="7"/>
        <v>0</v>
      </c>
    </row>
    <row r="70" spans="1:13" x14ac:dyDescent="0.25">
      <c r="A70" s="36">
        <f>'Incident Details EB'!B71</f>
        <v>41674</v>
      </c>
      <c r="B70" s="32">
        <f>'Incident Details EB'!Y71</f>
        <v>1</v>
      </c>
      <c r="C70" s="24">
        <f>'Incident Details EB'!M71</f>
        <v>0.71527777777777779</v>
      </c>
      <c r="D70" s="24">
        <f>'Incident Details EB'!N71</f>
        <v>0.72430555555555554</v>
      </c>
      <c r="E70">
        <f>'Incident Details EB'!AG71</f>
        <v>13</v>
      </c>
      <c r="F70">
        <f>'Incident Details EB'!P71</f>
        <v>38.1</v>
      </c>
      <c r="G70">
        <f t="shared" si="4"/>
        <v>13</v>
      </c>
      <c r="H70" t="str">
        <f t="shared" si="5"/>
        <v>0-15</v>
      </c>
      <c r="I70">
        <f>IF(F70&lt;=parameters!$B$6,IF(F70&gt;=parameters!$B$5,1,0),0)</f>
        <v>0</v>
      </c>
      <c r="J70">
        <f>IF(C70&lt;parameters!$B$2,IF(D70&gt;parameters!$B$1,1,0),0)</f>
        <v>0</v>
      </c>
      <c r="K70">
        <f>IF(C70&lt;parameters!$B$4,IF(D70&gt;parameters!$B$3,1,0),0)</f>
        <v>1</v>
      </c>
      <c r="L70">
        <f t="shared" si="6"/>
        <v>0</v>
      </c>
      <c r="M70">
        <f t="shared" si="7"/>
        <v>0</v>
      </c>
    </row>
    <row r="71" spans="1:13" x14ac:dyDescent="0.25">
      <c r="A71" s="36">
        <f>'Incident Details EB'!B72</f>
        <v>41674</v>
      </c>
      <c r="B71" s="32">
        <f>'Incident Details EB'!Y72</f>
        <v>1</v>
      </c>
      <c r="C71" s="24">
        <f>'Incident Details EB'!M72</f>
        <v>0.68680555555555556</v>
      </c>
      <c r="D71" s="24">
        <f>'Incident Details EB'!N72</f>
        <v>0.70138888888888884</v>
      </c>
      <c r="E71">
        <f>'Incident Details EB'!AG72</f>
        <v>21</v>
      </c>
      <c r="F71">
        <f>'Incident Details EB'!P72</f>
        <v>45.8</v>
      </c>
      <c r="G71">
        <f t="shared" si="4"/>
        <v>21</v>
      </c>
      <c r="H71" t="str">
        <f t="shared" si="5"/>
        <v>15-45</v>
      </c>
      <c r="I71">
        <f>IF(F71&lt;=parameters!$B$6,IF(F71&gt;=parameters!$B$5,1,0),0)</f>
        <v>0</v>
      </c>
      <c r="J71">
        <f>IF(C71&lt;parameters!$B$2,IF(D71&gt;parameters!$B$1,1,0),0)</f>
        <v>0</v>
      </c>
      <c r="K71">
        <f>IF(C71&lt;parameters!$B$4,IF(D71&gt;parameters!$B$3,1,0),0)</f>
        <v>1</v>
      </c>
      <c r="L71">
        <f t="shared" si="6"/>
        <v>0</v>
      </c>
      <c r="M71">
        <f t="shared" si="7"/>
        <v>0</v>
      </c>
    </row>
    <row r="72" spans="1:13" x14ac:dyDescent="0.25">
      <c r="A72" s="36">
        <f>'Incident Details EB'!B73</f>
        <v>41675</v>
      </c>
      <c r="B72" s="32">
        <f>'Incident Details EB'!Y73</f>
        <v>0</v>
      </c>
      <c r="C72" s="24">
        <f>'Incident Details EB'!M73</f>
        <v>0.69027777777777777</v>
      </c>
      <c r="D72" s="24">
        <f>'Incident Details EB'!N73</f>
        <v>0.69861111111111107</v>
      </c>
      <c r="E72">
        <f>'Incident Details EB'!AG73</f>
        <v>12</v>
      </c>
      <c r="F72">
        <f>'Incident Details EB'!P73</f>
        <v>48.4</v>
      </c>
      <c r="G72">
        <f t="shared" si="4"/>
        <v>0</v>
      </c>
      <c r="H72" t="str">
        <f t="shared" si="5"/>
        <v>0-15</v>
      </c>
      <c r="I72">
        <f>IF(F72&lt;=parameters!$B$6,IF(F72&gt;=parameters!$B$5,1,0),0)</f>
        <v>0</v>
      </c>
      <c r="J72">
        <f>IF(C72&lt;parameters!$B$2,IF(D72&gt;parameters!$B$1,1,0),0)</f>
        <v>0</v>
      </c>
      <c r="K72">
        <f>IF(C72&lt;parameters!$B$4,IF(D72&gt;parameters!$B$3,1,0),0)</f>
        <v>1</v>
      </c>
      <c r="L72">
        <f t="shared" si="6"/>
        <v>0</v>
      </c>
      <c r="M72">
        <f t="shared" si="7"/>
        <v>0</v>
      </c>
    </row>
    <row r="73" spans="1:13" x14ac:dyDescent="0.25">
      <c r="A73" s="36">
        <f>'Incident Details EB'!B74</f>
        <v>41675</v>
      </c>
      <c r="B73" s="32">
        <f>'Incident Details EB'!Y74</f>
        <v>1</v>
      </c>
      <c r="C73" s="24">
        <f>'Incident Details EB'!M74</f>
        <v>0.58680555555555558</v>
      </c>
      <c r="D73" s="24">
        <f>'Incident Details EB'!N74</f>
        <v>0.60902777777777783</v>
      </c>
      <c r="E73">
        <f>'Incident Details EB'!AG74</f>
        <v>32</v>
      </c>
      <c r="F73">
        <f>'Incident Details EB'!P74</f>
        <v>24</v>
      </c>
      <c r="G73">
        <f t="shared" si="4"/>
        <v>32</v>
      </c>
      <c r="H73" t="str">
        <f t="shared" si="5"/>
        <v>15-45</v>
      </c>
      <c r="I73">
        <f>IF(F73&lt;=parameters!$B$6,IF(F73&gt;=parameters!$B$5,1,0),0)</f>
        <v>0</v>
      </c>
      <c r="J73">
        <f>IF(C73&lt;parameters!$B$2,IF(D73&gt;parameters!$B$1,1,0),0)</f>
        <v>0</v>
      </c>
      <c r="K73">
        <f>IF(C73&lt;parameters!$B$4,IF(D73&gt;parameters!$B$3,1,0),0)</f>
        <v>0</v>
      </c>
      <c r="L73">
        <f t="shared" si="6"/>
        <v>0</v>
      </c>
      <c r="M73">
        <f t="shared" si="7"/>
        <v>0</v>
      </c>
    </row>
    <row r="74" spans="1:13" x14ac:dyDescent="0.25">
      <c r="A74" s="36">
        <f>'Incident Details EB'!B75</f>
        <v>41675</v>
      </c>
      <c r="B74" s="32">
        <f>'Incident Details EB'!Y75</f>
        <v>1</v>
      </c>
      <c r="C74" s="24">
        <f>'Incident Details EB'!M75</f>
        <v>0.47222222222222227</v>
      </c>
      <c r="D74" s="24">
        <f>'Incident Details EB'!N75</f>
        <v>0.48402777777777783</v>
      </c>
      <c r="E74">
        <f>'Incident Details EB'!AG75</f>
        <v>17</v>
      </c>
      <c r="F74">
        <f>'Incident Details EB'!P75</f>
        <v>42.2</v>
      </c>
      <c r="G74">
        <f t="shared" si="4"/>
        <v>17</v>
      </c>
      <c r="H74" t="str">
        <f t="shared" si="5"/>
        <v>15-45</v>
      </c>
      <c r="I74">
        <f>IF(F74&lt;=parameters!$B$6,IF(F74&gt;=parameters!$B$5,1,0),0)</f>
        <v>0</v>
      </c>
      <c r="J74">
        <f>IF(C74&lt;parameters!$B$2,IF(D74&gt;parameters!$B$1,1,0),0)</f>
        <v>0</v>
      </c>
      <c r="K74">
        <f>IF(C74&lt;parameters!$B$4,IF(D74&gt;parameters!$B$3,1,0),0)</f>
        <v>0</v>
      </c>
      <c r="L74">
        <f t="shared" si="6"/>
        <v>0</v>
      </c>
      <c r="M74">
        <f t="shared" si="7"/>
        <v>0</v>
      </c>
    </row>
    <row r="75" spans="1:13" x14ac:dyDescent="0.25">
      <c r="A75" s="36">
        <f>'Incident Details EB'!B76</f>
        <v>41676</v>
      </c>
      <c r="B75" s="32">
        <f>'Incident Details EB'!Y76</f>
        <v>1</v>
      </c>
      <c r="C75" s="24">
        <f>'Incident Details EB'!M76</f>
        <v>0.61805555555555558</v>
      </c>
      <c r="D75" s="24">
        <f>'Incident Details EB'!N76</f>
        <v>0.63888888888888895</v>
      </c>
      <c r="E75">
        <f>'Incident Details EB'!AG76</f>
        <v>30</v>
      </c>
      <c r="F75">
        <f>'Incident Details EB'!P76</f>
        <v>40.9</v>
      </c>
      <c r="G75">
        <f t="shared" si="4"/>
        <v>30</v>
      </c>
      <c r="H75" t="str">
        <f t="shared" si="5"/>
        <v>15-45</v>
      </c>
      <c r="I75">
        <f>IF(F75&lt;=parameters!$B$6,IF(F75&gt;=parameters!$B$5,1,0),0)</f>
        <v>0</v>
      </c>
      <c r="J75">
        <f>IF(C75&lt;parameters!$B$2,IF(D75&gt;parameters!$B$1,1,0),0)</f>
        <v>0</v>
      </c>
      <c r="K75">
        <f>IF(C75&lt;parameters!$B$4,IF(D75&gt;parameters!$B$3,1,0),0)</f>
        <v>1</v>
      </c>
      <c r="L75">
        <f t="shared" si="6"/>
        <v>0</v>
      </c>
      <c r="M75">
        <f t="shared" si="7"/>
        <v>0</v>
      </c>
    </row>
    <row r="76" spans="1:13" x14ac:dyDescent="0.25">
      <c r="A76" s="36">
        <f>'Incident Details EB'!B77</f>
        <v>41676</v>
      </c>
      <c r="B76" s="32">
        <f>'Incident Details EB'!Y77</f>
        <v>2</v>
      </c>
      <c r="C76" s="24">
        <f>'Incident Details EB'!M77</f>
        <v>0.66041666666666665</v>
      </c>
      <c r="D76" s="24">
        <f>'Incident Details EB'!N77</f>
        <v>0.71944444444444444</v>
      </c>
      <c r="E76">
        <f>'Incident Details EB'!AG77</f>
        <v>85</v>
      </c>
      <c r="F76">
        <f>'Incident Details EB'!P77</f>
        <v>7.2</v>
      </c>
      <c r="G76">
        <f t="shared" si="4"/>
        <v>170</v>
      </c>
      <c r="H76" t="str">
        <f t="shared" si="5"/>
        <v>75+</v>
      </c>
      <c r="I76">
        <f>IF(F76&lt;=parameters!$B$6,IF(F76&gt;=parameters!$B$5,1,0),0)</f>
        <v>0</v>
      </c>
      <c r="J76">
        <f>IF(C76&lt;parameters!$B$2,IF(D76&gt;parameters!$B$1,1,0),0)</f>
        <v>0</v>
      </c>
      <c r="K76">
        <f>IF(C76&lt;parameters!$B$4,IF(D76&gt;parameters!$B$3,1,0),0)</f>
        <v>1</v>
      </c>
      <c r="L76">
        <f t="shared" si="6"/>
        <v>0</v>
      </c>
      <c r="M76">
        <f t="shared" si="7"/>
        <v>0</v>
      </c>
    </row>
    <row r="77" spans="1:13" x14ac:dyDescent="0.25">
      <c r="A77" s="36">
        <f>'Incident Details EB'!B78</f>
        <v>41676</v>
      </c>
      <c r="B77" s="32">
        <f>'Incident Details EB'!Y78</f>
        <v>1</v>
      </c>
      <c r="C77" s="24">
        <f>'Incident Details EB'!M78</f>
        <v>0.74652777777777779</v>
      </c>
      <c r="D77" s="24">
        <f>'Incident Details EB'!N78</f>
        <v>0.76041666666666663</v>
      </c>
      <c r="E77">
        <f>'Incident Details EB'!AG78</f>
        <v>20</v>
      </c>
      <c r="F77">
        <f>'Incident Details EB'!P78</f>
        <v>23.2</v>
      </c>
      <c r="G77">
        <f t="shared" si="4"/>
        <v>20</v>
      </c>
      <c r="H77" t="str">
        <f t="shared" si="5"/>
        <v>15-45</v>
      </c>
      <c r="I77">
        <f>IF(F77&lt;=parameters!$B$6,IF(F77&gt;=parameters!$B$5,1,0),0)</f>
        <v>0</v>
      </c>
      <c r="J77">
        <f>IF(C77&lt;parameters!$B$2,IF(D77&gt;parameters!$B$1,1,0),0)</f>
        <v>0</v>
      </c>
      <c r="K77">
        <f>IF(C77&lt;parameters!$B$4,IF(D77&gt;parameters!$B$3,1,0),0)</f>
        <v>1</v>
      </c>
      <c r="L77">
        <f t="shared" si="6"/>
        <v>0</v>
      </c>
      <c r="M77">
        <f t="shared" si="7"/>
        <v>0</v>
      </c>
    </row>
    <row r="78" spans="1:13" x14ac:dyDescent="0.25">
      <c r="A78" s="36">
        <f>'Incident Details EB'!B79</f>
        <v>41676</v>
      </c>
      <c r="B78" s="32">
        <f>'Incident Details EB'!Y79</f>
        <v>2</v>
      </c>
      <c r="C78" s="24">
        <f>'Incident Details EB'!M79</f>
        <v>0.74861111111111101</v>
      </c>
      <c r="D78" s="24">
        <f>'Incident Details EB'!N79</f>
        <v>0.76527777777777772</v>
      </c>
      <c r="E78">
        <f>'Incident Details EB'!AG79</f>
        <v>24</v>
      </c>
      <c r="F78">
        <f>'Incident Details EB'!P79</f>
        <v>44</v>
      </c>
      <c r="G78">
        <f t="shared" si="4"/>
        <v>48</v>
      </c>
      <c r="H78" t="str">
        <f t="shared" si="5"/>
        <v>15-45</v>
      </c>
      <c r="I78">
        <f>IF(F78&lt;=parameters!$B$6,IF(F78&gt;=parameters!$B$5,1,0),0)</f>
        <v>0</v>
      </c>
      <c r="J78">
        <f>IF(C78&lt;parameters!$B$2,IF(D78&gt;parameters!$B$1,1,0),0)</f>
        <v>0</v>
      </c>
      <c r="K78">
        <f>IF(C78&lt;parameters!$B$4,IF(D78&gt;parameters!$B$3,1,0),0)</f>
        <v>1</v>
      </c>
      <c r="L78">
        <f t="shared" si="6"/>
        <v>0</v>
      </c>
      <c r="M78">
        <f t="shared" si="7"/>
        <v>0</v>
      </c>
    </row>
    <row r="79" spans="1:13" x14ac:dyDescent="0.25">
      <c r="A79" s="36">
        <f>'Incident Details EB'!B80</f>
        <v>41677</v>
      </c>
      <c r="B79" s="32">
        <f>'Incident Details EB'!Y80</f>
        <v>4</v>
      </c>
      <c r="C79" s="24">
        <f>'Incident Details EB'!M80</f>
        <v>0.7284722222222223</v>
      </c>
      <c r="D79" s="24">
        <f>'Incident Details EB'!N80</f>
        <v>0.81597222222222232</v>
      </c>
      <c r="E79">
        <f>'Incident Details EB'!AG80</f>
        <v>126</v>
      </c>
      <c r="F79">
        <f>'Incident Details EB'!P80</f>
        <v>48.4</v>
      </c>
      <c r="G79">
        <f t="shared" si="4"/>
        <v>504</v>
      </c>
      <c r="H79" t="str">
        <f t="shared" si="5"/>
        <v>75+</v>
      </c>
      <c r="I79">
        <f>IF(F79&lt;=parameters!$B$6,IF(F79&gt;=parameters!$B$5,1,0),0)</f>
        <v>0</v>
      </c>
      <c r="J79">
        <f>IF(C79&lt;parameters!$B$2,IF(D79&gt;parameters!$B$1,1,0),0)</f>
        <v>0</v>
      </c>
      <c r="K79">
        <f>IF(C79&lt;parameters!$B$4,IF(D79&gt;parameters!$B$3,1,0),0)</f>
        <v>1</v>
      </c>
      <c r="L79">
        <f t="shared" si="6"/>
        <v>0</v>
      </c>
      <c r="M79">
        <f t="shared" si="7"/>
        <v>0</v>
      </c>
    </row>
    <row r="80" spans="1:13" x14ac:dyDescent="0.25">
      <c r="A80" s="36">
        <f>'Incident Details EB'!B81</f>
        <v>41677</v>
      </c>
      <c r="B80" s="32">
        <f>'Incident Details EB'!Y81</f>
        <v>1</v>
      </c>
      <c r="C80" s="24">
        <f>'Incident Details EB'!M81</f>
        <v>0.62986111111111109</v>
      </c>
      <c r="D80" s="24">
        <f>'Incident Details EB'!N81</f>
        <v>0.65208333333333335</v>
      </c>
      <c r="E80">
        <f>'Incident Details EB'!AG81</f>
        <v>32</v>
      </c>
      <c r="F80">
        <f>'Incident Details EB'!P81</f>
        <v>15.6</v>
      </c>
      <c r="G80">
        <f t="shared" si="4"/>
        <v>32</v>
      </c>
      <c r="H80" t="str">
        <f t="shared" si="5"/>
        <v>15-45</v>
      </c>
      <c r="I80">
        <f>IF(F80&lt;=parameters!$B$6,IF(F80&gt;=parameters!$B$5,1,0),0)</f>
        <v>0</v>
      </c>
      <c r="J80">
        <f>IF(C80&lt;parameters!$B$2,IF(D80&gt;parameters!$B$1,1,0),0)</f>
        <v>0</v>
      </c>
      <c r="K80">
        <f>IF(C80&lt;parameters!$B$4,IF(D80&gt;parameters!$B$3,1,0),0)</f>
        <v>1</v>
      </c>
      <c r="L80">
        <f t="shared" si="6"/>
        <v>0</v>
      </c>
      <c r="M80">
        <f t="shared" si="7"/>
        <v>0</v>
      </c>
    </row>
    <row r="81" spans="1:13" x14ac:dyDescent="0.25">
      <c r="A81" s="36">
        <f>'Incident Details EB'!B82</f>
        <v>41677</v>
      </c>
      <c r="B81" s="32">
        <f>'Incident Details EB'!Y82</f>
        <v>0</v>
      </c>
      <c r="C81" s="24">
        <f>'Incident Details EB'!M82</f>
        <v>0.57152777777777775</v>
      </c>
      <c r="D81" s="24">
        <f>'Incident Details EB'!N82</f>
        <v>0.59166666666666667</v>
      </c>
      <c r="E81">
        <f>'Incident Details EB'!AG82</f>
        <v>29</v>
      </c>
      <c r="F81">
        <f>'Incident Details EB'!P82</f>
        <v>22.5</v>
      </c>
      <c r="G81">
        <f t="shared" si="4"/>
        <v>0</v>
      </c>
      <c r="H81" t="str">
        <f t="shared" si="5"/>
        <v>15-45</v>
      </c>
      <c r="I81">
        <f>IF(F81&lt;=parameters!$B$6,IF(F81&gt;=parameters!$B$5,1,0),0)</f>
        <v>0</v>
      </c>
      <c r="J81">
        <f>IF(C81&lt;parameters!$B$2,IF(D81&gt;parameters!$B$1,1,0),0)</f>
        <v>0</v>
      </c>
      <c r="K81">
        <f>IF(C81&lt;parameters!$B$4,IF(D81&gt;parameters!$B$3,1,0),0)</f>
        <v>0</v>
      </c>
      <c r="L81">
        <f t="shared" si="6"/>
        <v>0</v>
      </c>
      <c r="M81">
        <f t="shared" si="7"/>
        <v>0</v>
      </c>
    </row>
    <row r="82" spans="1:13" x14ac:dyDescent="0.25">
      <c r="A82" s="36">
        <f>'Incident Details EB'!B83</f>
        <v>41677</v>
      </c>
      <c r="B82" s="32">
        <f>'Incident Details EB'!Y83</f>
        <v>1</v>
      </c>
      <c r="C82" s="24">
        <f>'Incident Details EB'!M83</f>
        <v>0.62847222222222221</v>
      </c>
      <c r="D82" s="24">
        <f>'Incident Details EB'!N83</f>
        <v>0.70555555555555549</v>
      </c>
      <c r="E82">
        <f>'Incident Details EB'!AG83</f>
        <v>111</v>
      </c>
      <c r="F82">
        <f>'Incident Details EB'!P83</f>
        <v>29.8</v>
      </c>
      <c r="G82">
        <f t="shared" si="4"/>
        <v>111</v>
      </c>
      <c r="H82" t="str">
        <f t="shared" si="5"/>
        <v>75+</v>
      </c>
      <c r="I82">
        <f>IF(F82&lt;=parameters!$B$6,IF(F82&gt;=parameters!$B$5,1,0),0)</f>
        <v>1</v>
      </c>
      <c r="J82">
        <f>IF(C82&lt;parameters!$B$2,IF(D82&gt;parameters!$B$1,1,0),0)</f>
        <v>0</v>
      </c>
      <c r="K82">
        <f>IF(C82&lt;parameters!$B$4,IF(D82&gt;parameters!$B$3,1,0),0)</f>
        <v>1</v>
      </c>
      <c r="L82">
        <f t="shared" si="6"/>
        <v>0</v>
      </c>
      <c r="M82">
        <f t="shared" si="7"/>
        <v>1</v>
      </c>
    </row>
    <row r="83" spans="1:13" x14ac:dyDescent="0.25">
      <c r="A83" s="36">
        <f>'Incident Details EB'!B84</f>
        <v>41680</v>
      </c>
      <c r="B83" s="32">
        <f>'Incident Details EB'!Y84</f>
        <v>0</v>
      </c>
      <c r="C83" s="24">
        <f>'Incident Details EB'!M84</f>
        <v>0.73819444444444438</v>
      </c>
      <c r="D83" s="24">
        <f>'Incident Details EB'!N84</f>
        <v>0.76249999999999996</v>
      </c>
      <c r="E83">
        <f>'Incident Details EB'!AG84</f>
        <v>35</v>
      </c>
      <c r="F83">
        <f>'Incident Details EB'!P84</f>
        <v>39.200000000000003</v>
      </c>
      <c r="G83">
        <f t="shared" si="4"/>
        <v>0</v>
      </c>
      <c r="H83" t="str">
        <f t="shared" si="5"/>
        <v>15-45</v>
      </c>
      <c r="I83">
        <f>IF(F83&lt;=parameters!$B$6,IF(F83&gt;=parameters!$B$5,1,0),0)</f>
        <v>0</v>
      </c>
      <c r="J83">
        <f>IF(C83&lt;parameters!$B$2,IF(D83&gt;parameters!$B$1,1,0),0)</f>
        <v>0</v>
      </c>
      <c r="K83">
        <f>IF(C83&lt;parameters!$B$4,IF(D83&gt;parameters!$B$3,1,0),0)</f>
        <v>1</v>
      </c>
      <c r="L83">
        <f t="shared" si="6"/>
        <v>0</v>
      </c>
      <c r="M83">
        <f t="shared" si="7"/>
        <v>0</v>
      </c>
    </row>
    <row r="84" spans="1:13" x14ac:dyDescent="0.25">
      <c r="A84" s="36">
        <f>'Incident Details EB'!B85</f>
        <v>41680</v>
      </c>
      <c r="B84" s="32">
        <f>'Incident Details EB'!Y85</f>
        <v>1</v>
      </c>
      <c r="C84" s="24">
        <f>'Incident Details EB'!M85</f>
        <v>0.75486111111111109</v>
      </c>
      <c r="D84" s="24">
        <f>'Incident Details EB'!N85</f>
        <v>0.76527777777777772</v>
      </c>
      <c r="E84">
        <f>'Incident Details EB'!AG85</f>
        <v>15</v>
      </c>
      <c r="F84">
        <f>'Incident Details EB'!P85</f>
        <v>26.3</v>
      </c>
      <c r="G84">
        <f t="shared" si="4"/>
        <v>15</v>
      </c>
      <c r="H84" t="str">
        <f t="shared" si="5"/>
        <v>15-45</v>
      </c>
      <c r="I84">
        <f>IF(F84&lt;=parameters!$B$6,IF(F84&gt;=parameters!$B$5,1,0),0)</f>
        <v>1</v>
      </c>
      <c r="J84">
        <f>IF(C84&lt;parameters!$B$2,IF(D84&gt;parameters!$B$1,1,0),0)</f>
        <v>0</v>
      </c>
      <c r="K84">
        <f>IF(C84&lt;parameters!$B$4,IF(D84&gt;parameters!$B$3,1,0),0)</f>
        <v>1</v>
      </c>
      <c r="L84">
        <f t="shared" si="6"/>
        <v>0</v>
      </c>
      <c r="M84">
        <f t="shared" si="7"/>
        <v>1</v>
      </c>
    </row>
    <row r="85" spans="1:13" x14ac:dyDescent="0.25">
      <c r="A85" s="36">
        <f>'Incident Details EB'!B86</f>
        <v>41680</v>
      </c>
      <c r="B85" s="32">
        <f>'Incident Details EB'!Y86</f>
        <v>1</v>
      </c>
      <c r="C85" s="24">
        <f>'Incident Details EB'!M86</f>
        <v>0.71458333333333324</v>
      </c>
      <c r="D85" s="24">
        <f>'Incident Details EB'!N86</f>
        <v>0.77847222222222212</v>
      </c>
      <c r="E85">
        <f>'Incident Details EB'!AG86</f>
        <v>92</v>
      </c>
      <c r="F85">
        <f>'Incident Details EB'!P86</f>
        <v>43.5</v>
      </c>
      <c r="G85">
        <f t="shared" si="4"/>
        <v>92</v>
      </c>
      <c r="H85" t="str">
        <f t="shared" si="5"/>
        <v>75+</v>
      </c>
      <c r="I85">
        <f>IF(F85&lt;=parameters!$B$6,IF(F85&gt;=parameters!$B$5,1,0),0)</f>
        <v>0</v>
      </c>
      <c r="J85">
        <f>IF(C85&lt;parameters!$B$2,IF(D85&gt;parameters!$B$1,1,0),0)</f>
        <v>0</v>
      </c>
      <c r="K85">
        <f>IF(C85&lt;parameters!$B$4,IF(D85&gt;parameters!$B$3,1,0),0)</f>
        <v>1</v>
      </c>
      <c r="L85">
        <f t="shared" si="6"/>
        <v>0</v>
      </c>
      <c r="M85">
        <f t="shared" si="7"/>
        <v>0</v>
      </c>
    </row>
    <row r="86" spans="1:13" x14ac:dyDescent="0.25">
      <c r="A86" s="36">
        <f>'Incident Details EB'!B87</f>
        <v>41681</v>
      </c>
      <c r="B86" s="32">
        <f>'Incident Details EB'!Y87</f>
        <v>3</v>
      </c>
      <c r="C86" s="24">
        <f>'Incident Details EB'!M87</f>
        <v>0.48125000000000001</v>
      </c>
      <c r="D86" s="24">
        <f>'Incident Details EB'!N87</f>
        <v>0.58194444444444449</v>
      </c>
      <c r="E86">
        <f>'Incident Details EB'!AG87</f>
        <v>145</v>
      </c>
      <c r="F86">
        <f>'Incident Details EB'!P87</f>
        <v>41.9</v>
      </c>
      <c r="G86">
        <f t="shared" si="4"/>
        <v>435</v>
      </c>
      <c r="H86" t="str">
        <f t="shared" si="5"/>
        <v>75+</v>
      </c>
      <c r="I86">
        <f>IF(F86&lt;=parameters!$B$6,IF(F86&gt;=parameters!$B$5,1,0),0)</f>
        <v>0</v>
      </c>
      <c r="J86">
        <f>IF(C86&lt;parameters!$B$2,IF(D86&gt;parameters!$B$1,1,0),0)</f>
        <v>0</v>
      </c>
      <c r="K86">
        <f>IF(C86&lt;parameters!$B$4,IF(D86&gt;parameters!$B$3,1,0),0)</f>
        <v>0</v>
      </c>
      <c r="L86">
        <f t="shared" si="6"/>
        <v>0</v>
      </c>
      <c r="M86">
        <f t="shared" si="7"/>
        <v>0</v>
      </c>
    </row>
    <row r="87" spans="1:13" x14ac:dyDescent="0.25">
      <c r="A87" s="36">
        <f>'Incident Details EB'!B88</f>
        <v>41681</v>
      </c>
      <c r="B87" s="32">
        <f>'Incident Details EB'!Y88</f>
        <v>2</v>
      </c>
      <c r="C87" s="24">
        <f>'Incident Details EB'!M88</f>
        <v>0.42986111111111108</v>
      </c>
      <c r="D87" s="24">
        <f>'Incident Details EB'!N88</f>
        <v>0.47013888888888888</v>
      </c>
      <c r="E87">
        <f>'Incident Details EB'!AG88</f>
        <v>58</v>
      </c>
      <c r="F87">
        <f>'Incident Details EB'!P88</f>
        <v>18.8</v>
      </c>
      <c r="G87">
        <f t="shared" si="4"/>
        <v>116</v>
      </c>
      <c r="H87" t="str">
        <f t="shared" si="5"/>
        <v>45-75</v>
      </c>
      <c r="I87">
        <f>IF(F87&lt;=parameters!$B$6,IF(F87&gt;=parameters!$B$5,1,0),0)</f>
        <v>0</v>
      </c>
      <c r="J87">
        <f>IF(C87&lt;parameters!$B$2,IF(D87&gt;parameters!$B$1,1,0),0)</f>
        <v>0</v>
      </c>
      <c r="K87">
        <f>IF(C87&lt;parameters!$B$4,IF(D87&gt;parameters!$B$3,1,0),0)</f>
        <v>0</v>
      </c>
      <c r="L87">
        <f t="shared" si="6"/>
        <v>0</v>
      </c>
      <c r="M87">
        <f t="shared" si="7"/>
        <v>0</v>
      </c>
    </row>
    <row r="88" spans="1:13" x14ac:dyDescent="0.25">
      <c r="A88" s="36">
        <f>'Incident Details EB'!B89</f>
        <v>41681</v>
      </c>
      <c r="B88" s="32">
        <f>'Incident Details EB'!Y89</f>
        <v>1</v>
      </c>
      <c r="C88" s="24">
        <f>'Incident Details EB'!M89</f>
        <v>0.60069444444444442</v>
      </c>
      <c r="D88" s="24">
        <f>'Incident Details EB'!N89</f>
        <v>0.61180555555555549</v>
      </c>
      <c r="E88">
        <f>'Incident Details EB'!AG89</f>
        <v>16</v>
      </c>
      <c r="F88">
        <f>'Incident Details EB'!P89</f>
        <v>38.1</v>
      </c>
      <c r="G88">
        <f t="shared" si="4"/>
        <v>16</v>
      </c>
      <c r="H88" t="str">
        <f t="shared" si="5"/>
        <v>15-45</v>
      </c>
      <c r="I88">
        <f>IF(F88&lt;=parameters!$B$6,IF(F88&gt;=parameters!$B$5,1,0),0)</f>
        <v>0</v>
      </c>
      <c r="J88">
        <f>IF(C88&lt;parameters!$B$2,IF(D88&gt;parameters!$B$1,1,0),0)</f>
        <v>0</v>
      </c>
      <c r="K88">
        <f>IF(C88&lt;parameters!$B$4,IF(D88&gt;parameters!$B$3,1,0),0)</f>
        <v>0</v>
      </c>
      <c r="L88">
        <f t="shared" si="6"/>
        <v>0</v>
      </c>
      <c r="M88">
        <f t="shared" si="7"/>
        <v>0</v>
      </c>
    </row>
    <row r="89" spans="1:13" x14ac:dyDescent="0.25">
      <c r="A89" s="36">
        <f>'Incident Details EB'!B90</f>
        <v>41681</v>
      </c>
      <c r="B89" s="32">
        <f>'Incident Details EB'!Y90</f>
        <v>1</v>
      </c>
      <c r="C89" s="24">
        <f>'Incident Details EB'!M90</f>
        <v>0.3520833333333333</v>
      </c>
      <c r="D89" s="24">
        <f>'Incident Details EB'!N90</f>
        <v>0.40902777777777777</v>
      </c>
      <c r="E89">
        <f>'Incident Details EB'!AG90</f>
        <v>82</v>
      </c>
      <c r="F89">
        <f>'Incident Details EB'!P90</f>
        <v>16.8</v>
      </c>
      <c r="G89">
        <f t="shared" si="4"/>
        <v>82</v>
      </c>
      <c r="H89" t="str">
        <f t="shared" si="5"/>
        <v>75+</v>
      </c>
      <c r="I89">
        <f>IF(F89&lt;=parameters!$B$6,IF(F89&gt;=parameters!$B$5,1,0),0)</f>
        <v>0</v>
      </c>
      <c r="J89">
        <f>IF(C89&lt;parameters!$B$2,IF(D89&gt;parameters!$B$1,1,0),0)</f>
        <v>1</v>
      </c>
      <c r="K89">
        <f>IF(C89&lt;parameters!$B$4,IF(D89&gt;parameters!$B$3,1,0),0)</f>
        <v>0</v>
      </c>
      <c r="L89">
        <f t="shared" si="6"/>
        <v>0</v>
      </c>
      <c r="M89">
        <f t="shared" si="7"/>
        <v>0</v>
      </c>
    </row>
    <row r="90" spans="1:13" x14ac:dyDescent="0.25">
      <c r="A90" s="36">
        <f>'Incident Details EB'!B91</f>
        <v>41681</v>
      </c>
      <c r="B90" s="32">
        <f>'Incident Details EB'!Y91</f>
        <v>1</v>
      </c>
      <c r="C90" s="24">
        <f>'Incident Details EB'!M91</f>
        <v>0.72986111111111107</v>
      </c>
      <c r="D90" s="24">
        <f>'Incident Details EB'!N91</f>
        <v>0.82152777777777775</v>
      </c>
      <c r="E90">
        <f>'Incident Details EB'!AG91</f>
        <v>132</v>
      </c>
      <c r="F90">
        <f>'Incident Details EB'!P91</f>
        <v>38.1</v>
      </c>
      <c r="G90">
        <f t="shared" si="4"/>
        <v>132</v>
      </c>
      <c r="H90" t="str">
        <f t="shared" si="5"/>
        <v>75+</v>
      </c>
      <c r="I90">
        <f>IF(F90&lt;=parameters!$B$6,IF(F90&gt;=parameters!$B$5,1,0),0)</f>
        <v>0</v>
      </c>
      <c r="J90">
        <f>IF(C90&lt;parameters!$B$2,IF(D90&gt;parameters!$B$1,1,0),0)</f>
        <v>0</v>
      </c>
      <c r="K90">
        <f>IF(C90&lt;parameters!$B$4,IF(D90&gt;parameters!$B$3,1,0),0)</f>
        <v>1</v>
      </c>
      <c r="L90">
        <f t="shared" si="6"/>
        <v>0</v>
      </c>
      <c r="M90">
        <f t="shared" si="7"/>
        <v>0</v>
      </c>
    </row>
    <row r="91" spans="1:13" x14ac:dyDescent="0.25">
      <c r="A91" s="36">
        <f>'Incident Details EB'!B92</f>
        <v>41682</v>
      </c>
      <c r="B91" s="32">
        <f>'Incident Details EB'!Y92</f>
        <v>0</v>
      </c>
      <c r="C91" s="24" t="str">
        <f>'Incident Details EB'!M92</f>
        <v>Nothing</v>
      </c>
      <c r="D91" s="24"/>
      <c r="G91">
        <f t="shared" si="4"/>
        <v>0</v>
      </c>
      <c r="H91" t="str">
        <f t="shared" si="5"/>
        <v>0-15</v>
      </c>
      <c r="I91">
        <f>IF(F91&lt;=parameters!$B$6,IF(F91&gt;=parameters!$B$5,1,0),0)</f>
        <v>0</v>
      </c>
      <c r="J91">
        <f>IF(C91&lt;parameters!$B$2,IF(D91&gt;parameters!$B$1,1,0),0)</f>
        <v>0</v>
      </c>
      <c r="K91">
        <f>IF(C91&lt;parameters!$B$4,IF(D91&gt;parameters!$B$3,1,0),0)</f>
        <v>0</v>
      </c>
      <c r="L91">
        <f t="shared" si="6"/>
        <v>0</v>
      </c>
      <c r="M91">
        <f t="shared" si="7"/>
        <v>0</v>
      </c>
    </row>
    <row r="92" spans="1:13" x14ac:dyDescent="0.25">
      <c r="A92" s="36">
        <f>'Incident Details EB'!B93</f>
        <v>41683</v>
      </c>
      <c r="B92" s="32">
        <f>'Incident Details EB'!Y93</f>
        <v>1</v>
      </c>
      <c r="C92" s="24">
        <f>'Incident Details EB'!M93</f>
        <v>0.75694444444444453</v>
      </c>
      <c r="D92" s="24">
        <f>'Incident Details EB'!N93</f>
        <v>0.7680555555555556</v>
      </c>
      <c r="E92">
        <f>'Incident Details EB'!AG93</f>
        <v>16</v>
      </c>
      <c r="F92">
        <f>'Incident Details EB'!P93</f>
        <v>36.200000000000003</v>
      </c>
      <c r="G92">
        <f t="shared" si="4"/>
        <v>16</v>
      </c>
      <c r="H92" t="str">
        <f t="shared" si="5"/>
        <v>15-45</v>
      </c>
      <c r="I92">
        <f>IF(F92&lt;=parameters!$B$6,IF(F92&gt;=parameters!$B$5,1,0),0)</f>
        <v>0</v>
      </c>
      <c r="J92">
        <f>IF(C92&lt;parameters!$B$2,IF(D92&gt;parameters!$B$1,1,0),0)</f>
        <v>0</v>
      </c>
      <c r="K92">
        <f>IF(C92&lt;parameters!$B$4,IF(D92&gt;parameters!$B$3,1,0),0)</f>
        <v>1</v>
      </c>
      <c r="L92">
        <f t="shared" si="6"/>
        <v>0</v>
      </c>
      <c r="M92">
        <f t="shared" si="7"/>
        <v>0</v>
      </c>
    </row>
    <row r="93" spans="1:13" x14ac:dyDescent="0.25">
      <c r="A93" s="36">
        <f>'Incident Details EB'!B94</f>
        <v>41684</v>
      </c>
      <c r="B93" s="32">
        <f>'Incident Details EB'!Y94</f>
        <v>1</v>
      </c>
      <c r="C93" s="24">
        <f>'Incident Details EB'!M94</f>
        <v>0.74444444444444446</v>
      </c>
      <c r="D93" s="24">
        <f>'Incident Details EB'!N94</f>
        <v>0.76111111111111118</v>
      </c>
      <c r="E93">
        <f>'Incident Details EB'!AG94</f>
        <v>24</v>
      </c>
      <c r="F93">
        <f>'Incident Details EB'!P94</f>
        <v>30.1</v>
      </c>
      <c r="G93">
        <f t="shared" si="4"/>
        <v>24</v>
      </c>
      <c r="H93" t="str">
        <f t="shared" si="5"/>
        <v>15-45</v>
      </c>
      <c r="I93">
        <f>IF(F93&lt;=parameters!$B$6,IF(F93&gt;=parameters!$B$5,1,0),0)</f>
        <v>1</v>
      </c>
      <c r="J93">
        <f>IF(C93&lt;parameters!$B$2,IF(D93&gt;parameters!$B$1,1,0),0)</f>
        <v>0</v>
      </c>
      <c r="K93">
        <f>IF(C93&lt;parameters!$B$4,IF(D93&gt;parameters!$B$3,1,0),0)</f>
        <v>1</v>
      </c>
      <c r="L93">
        <f t="shared" si="6"/>
        <v>0</v>
      </c>
      <c r="M93">
        <f t="shared" si="7"/>
        <v>1</v>
      </c>
    </row>
    <row r="94" spans="1:13" x14ac:dyDescent="0.25">
      <c r="A94" s="36">
        <f>'Incident Details EB'!B95</f>
        <v>41684</v>
      </c>
      <c r="B94" s="32">
        <f>'Incident Details EB'!Y95</f>
        <v>2</v>
      </c>
      <c r="C94" s="24">
        <f>'Incident Details EB'!M95</f>
        <v>0.73263888888888884</v>
      </c>
      <c r="D94" s="24">
        <f>'Incident Details EB'!N95</f>
        <v>0.82777777777777772</v>
      </c>
      <c r="E94">
        <f>'Incident Details EB'!AG95</f>
        <v>137</v>
      </c>
      <c r="F94">
        <f>'Incident Details EB'!P95</f>
        <v>26.3</v>
      </c>
      <c r="G94">
        <f t="shared" si="4"/>
        <v>274</v>
      </c>
      <c r="H94" t="str">
        <f t="shared" si="5"/>
        <v>75+</v>
      </c>
      <c r="I94">
        <f>IF(F94&lt;=parameters!$B$6,IF(F94&gt;=parameters!$B$5,1,0),0)</f>
        <v>1</v>
      </c>
      <c r="J94">
        <f>IF(C94&lt;parameters!$B$2,IF(D94&gt;parameters!$B$1,1,0),0)</f>
        <v>0</v>
      </c>
      <c r="K94">
        <f>IF(C94&lt;parameters!$B$4,IF(D94&gt;parameters!$B$3,1,0),0)</f>
        <v>1</v>
      </c>
      <c r="L94">
        <f t="shared" si="6"/>
        <v>0</v>
      </c>
      <c r="M94">
        <f t="shared" si="7"/>
        <v>1</v>
      </c>
    </row>
    <row r="95" spans="1:13" x14ac:dyDescent="0.25">
      <c r="A95" s="36">
        <f>'Incident Details EB'!B96</f>
        <v>41684</v>
      </c>
      <c r="B95" s="32">
        <f>'Incident Details EB'!Y96</f>
        <v>1</v>
      </c>
      <c r="C95" s="24">
        <f>'Incident Details EB'!M96</f>
        <v>0.66666666666666663</v>
      </c>
      <c r="D95" s="24">
        <f>'Incident Details EB'!N96</f>
        <v>0.69444444444444442</v>
      </c>
      <c r="E95">
        <f>'Incident Details EB'!AG96</f>
        <v>40</v>
      </c>
      <c r="F95">
        <f>'Incident Details EB'!P96</f>
        <v>49.8</v>
      </c>
      <c r="G95">
        <f t="shared" si="4"/>
        <v>40</v>
      </c>
      <c r="H95" t="str">
        <f t="shared" si="5"/>
        <v>15-45</v>
      </c>
      <c r="I95">
        <f>IF(F95&lt;=parameters!$B$6,IF(F95&gt;=parameters!$B$5,1,0),0)</f>
        <v>0</v>
      </c>
      <c r="J95">
        <f>IF(C95&lt;parameters!$B$2,IF(D95&gt;parameters!$B$1,1,0),0)</f>
        <v>0</v>
      </c>
      <c r="K95">
        <f>IF(C95&lt;parameters!$B$4,IF(D95&gt;parameters!$B$3,1,0),0)</f>
        <v>1</v>
      </c>
      <c r="L95">
        <f t="shared" si="6"/>
        <v>0</v>
      </c>
      <c r="M95">
        <f t="shared" si="7"/>
        <v>0</v>
      </c>
    </row>
    <row r="96" spans="1:13" x14ac:dyDescent="0.25">
      <c r="A96" s="36">
        <f>'Incident Details EB'!B97</f>
        <v>41684</v>
      </c>
      <c r="B96" s="32">
        <f>'Incident Details EB'!Y97</f>
        <v>1</v>
      </c>
      <c r="C96" s="24">
        <f>'Incident Details EB'!M97</f>
        <v>0.66041666666666665</v>
      </c>
      <c r="D96" s="24">
        <f>'Incident Details EB'!N97</f>
        <v>0.70972222222222225</v>
      </c>
      <c r="E96">
        <f>'Incident Details EB'!AG97</f>
        <v>71</v>
      </c>
      <c r="F96">
        <f>'Incident Details EB'!P97</f>
        <v>28.2</v>
      </c>
      <c r="G96">
        <f t="shared" si="4"/>
        <v>71</v>
      </c>
      <c r="H96" t="str">
        <f t="shared" si="5"/>
        <v>45-75</v>
      </c>
      <c r="I96">
        <f>IF(F96&lt;=parameters!$B$6,IF(F96&gt;=parameters!$B$5,1,0),0)</f>
        <v>1</v>
      </c>
      <c r="J96">
        <f>IF(C96&lt;parameters!$B$2,IF(D96&gt;parameters!$B$1,1,0),0)</f>
        <v>0</v>
      </c>
      <c r="K96">
        <f>IF(C96&lt;parameters!$B$4,IF(D96&gt;parameters!$B$3,1,0),0)</f>
        <v>1</v>
      </c>
      <c r="L96">
        <f t="shared" si="6"/>
        <v>0</v>
      </c>
      <c r="M96">
        <f t="shared" si="7"/>
        <v>1</v>
      </c>
    </row>
    <row r="97" spans="1:13" x14ac:dyDescent="0.25">
      <c r="A97" s="36">
        <f>'Incident Details EB'!B98</f>
        <v>41684</v>
      </c>
      <c r="B97" s="32">
        <f>'Incident Details EB'!Y98</f>
        <v>2</v>
      </c>
      <c r="C97" s="24">
        <f>'Incident Details EB'!M98</f>
        <v>0.87777777777777777</v>
      </c>
      <c r="D97" s="24">
        <f>'Incident Details EB'!N98</f>
        <v>0.91319444444444442</v>
      </c>
      <c r="E97">
        <f>'Incident Details EB'!AG98</f>
        <v>51</v>
      </c>
      <c r="F97">
        <f>'Incident Details EB'!P98</f>
        <v>34.200000000000003</v>
      </c>
      <c r="G97">
        <f t="shared" si="4"/>
        <v>102</v>
      </c>
      <c r="H97" t="str">
        <f t="shared" si="5"/>
        <v>45-75</v>
      </c>
      <c r="I97">
        <f>IF(F97&lt;=parameters!$B$6,IF(F97&gt;=parameters!$B$5,1,0),0)</f>
        <v>1</v>
      </c>
      <c r="J97">
        <f>IF(C97&lt;parameters!$B$2,IF(D97&gt;parameters!$B$1,1,0),0)</f>
        <v>0</v>
      </c>
      <c r="K97">
        <f>IF(C97&lt;parameters!$B$4,IF(D97&gt;parameters!$B$3,1,0),0)</f>
        <v>0</v>
      </c>
      <c r="L97">
        <f t="shared" si="6"/>
        <v>0</v>
      </c>
      <c r="M97">
        <f t="shared" si="7"/>
        <v>0</v>
      </c>
    </row>
    <row r="98" spans="1:13" x14ac:dyDescent="0.25">
      <c r="A98" s="36">
        <f>'Incident Details EB'!B99</f>
        <v>41684</v>
      </c>
      <c r="B98" s="32">
        <f>'Incident Details EB'!Y99</f>
        <v>1</v>
      </c>
      <c r="C98" s="24">
        <f>'Incident Details EB'!M99</f>
        <v>0.43402777777777773</v>
      </c>
      <c r="D98" s="24">
        <f>'Incident Details EB'!N99</f>
        <v>0.51597222222222217</v>
      </c>
      <c r="E98">
        <f>'Incident Details EB'!AG99</f>
        <v>118</v>
      </c>
      <c r="F98">
        <f>'Incident Details EB'!P99</f>
        <v>37.9</v>
      </c>
      <c r="G98">
        <f t="shared" si="4"/>
        <v>118</v>
      </c>
      <c r="H98" t="str">
        <f t="shared" si="5"/>
        <v>75+</v>
      </c>
      <c r="I98">
        <f>IF(F98&lt;=parameters!$B$6,IF(F98&gt;=parameters!$B$5,1,0),0)</f>
        <v>0</v>
      </c>
      <c r="J98">
        <f>IF(C98&lt;parameters!$B$2,IF(D98&gt;parameters!$B$1,1,0),0)</f>
        <v>0</v>
      </c>
      <c r="K98">
        <f>IF(C98&lt;parameters!$B$4,IF(D98&gt;parameters!$B$3,1,0),0)</f>
        <v>0</v>
      </c>
      <c r="L98">
        <f t="shared" si="6"/>
        <v>0</v>
      </c>
      <c r="M98">
        <f t="shared" si="7"/>
        <v>0</v>
      </c>
    </row>
    <row r="99" spans="1:13" x14ac:dyDescent="0.25">
      <c r="A99" s="36">
        <f>'Incident Details EB'!B100</f>
        <v>41687</v>
      </c>
      <c r="B99" s="32">
        <f>'Incident Details EB'!Y100</f>
        <v>2</v>
      </c>
      <c r="C99" s="24">
        <f>'Incident Details EB'!M100</f>
        <v>6.1805555555555558E-2</v>
      </c>
      <c r="D99" s="24">
        <f>'Incident Details EB'!N100</f>
        <v>0.25972222222222219</v>
      </c>
      <c r="E99">
        <f>'Incident Details EB'!AG100</f>
        <v>285</v>
      </c>
      <c r="F99">
        <f>'Incident Details EB'!P100</f>
        <v>24</v>
      </c>
      <c r="G99">
        <f t="shared" si="4"/>
        <v>570</v>
      </c>
      <c r="H99" t="str">
        <f t="shared" si="5"/>
        <v>75+</v>
      </c>
      <c r="I99">
        <f>IF(F99&lt;=parameters!$B$6,IF(F99&gt;=parameters!$B$5,1,0),0)</f>
        <v>0</v>
      </c>
      <c r="J99">
        <f>IF(C99&lt;parameters!$B$2,IF(D99&gt;parameters!$B$1,1,0),0)</f>
        <v>1</v>
      </c>
      <c r="K99">
        <f>IF(C99&lt;parameters!$B$4,IF(D99&gt;parameters!$B$3,1,0),0)</f>
        <v>0</v>
      </c>
      <c r="L99">
        <f t="shared" si="6"/>
        <v>0</v>
      </c>
      <c r="M99">
        <f t="shared" si="7"/>
        <v>0</v>
      </c>
    </row>
    <row r="100" spans="1:13" x14ac:dyDescent="0.25">
      <c r="A100" s="36">
        <f>'Incident Details EB'!B101</f>
        <v>41687</v>
      </c>
      <c r="B100" s="32">
        <f>'Incident Details EB'!Y101</f>
        <v>2</v>
      </c>
      <c r="C100" s="24">
        <f>'Incident Details EB'!M101</f>
        <v>0.28958333333333336</v>
      </c>
      <c r="D100" s="24">
        <f>'Incident Details EB'!N101</f>
        <v>0.31111111111111112</v>
      </c>
      <c r="E100">
        <f>'Incident Details EB'!AG101</f>
        <v>31</v>
      </c>
      <c r="F100">
        <f>'Incident Details EB'!P101</f>
        <v>30</v>
      </c>
      <c r="G100">
        <f t="shared" si="4"/>
        <v>62</v>
      </c>
      <c r="H100" t="str">
        <f t="shared" si="5"/>
        <v>15-45</v>
      </c>
      <c r="I100">
        <f>IF(F100&lt;=parameters!$B$6,IF(F100&gt;=parameters!$B$5,1,0),0)</f>
        <v>1</v>
      </c>
      <c r="J100">
        <f>IF(C100&lt;parameters!$B$2,IF(D100&gt;parameters!$B$1,1,0),0)</f>
        <v>1</v>
      </c>
      <c r="K100">
        <f>IF(C100&lt;parameters!$B$4,IF(D100&gt;parameters!$B$3,1,0),0)</f>
        <v>0</v>
      </c>
      <c r="L100">
        <f t="shared" si="6"/>
        <v>1</v>
      </c>
      <c r="M100">
        <f t="shared" si="7"/>
        <v>0</v>
      </c>
    </row>
    <row r="101" spans="1:13" x14ac:dyDescent="0.25">
      <c r="A101" s="36">
        <f>'Incident Details EB'!B102</f>
        <v>41687</v>
      </c>
      <c r="B101" s="32">
        <f>'Incident Details EB'!Y102</f>
        <v>1</v>
      </c>
      <c r="C101" s="24">
        <f>'Incident Details EB'!M102</f>
        <v>0.52361111111111114</v>
      </c>
      <c r="D101" s="24">
        <f>'Incident Details EB'!N102</f>
        <v>0.53819444444444442</v>
      </c>
      <c r="E101">
        <f>'Incident Details EB'!AG102</f>
        <v>21</v>
      </c>
      <c r="F101">
        <f>'Incident Details EB'!P102</f>
        <v>14.2</v>
      </c>
      <c r="G101">
        <f t="shared" si="4"/>
        <v>21</v>
      </c>
      <c r="H101" t="str">
        <f t="shared" si="5"/>
        <v>15-45</v>
      </c>
      <c r="I101">
        <f>IF(F101&lt;=parameters!$B$6,IF(F101&gt;=parameters!$B$5,1,0),0)</f>
        <v>0</v>
      </c>
      <c r="J101">
        <f>IF(C101&lt;parameters!$B$2,IF(D101&gt;parameters!$B$1,1,0),0)</f>
        <v>0</v>
      </c>
      <c r="K101">
        <f>IF(C101&lt;parameters!$B$4,IF(D101&gt;parameters!$B$3,1,0),0)</f>
        <v>0</v>
      </c>
      <c r="L101">
        <f t="shared" si="6"/>
        <v>0</v>
      </c>
      <c r="M101">
        <f t="shared" si="7"/>
        <v>0</v>
      </c>
    </row>
    <row r="102" spans="1:13" x14ac:dyDescent="0.25">
      <c r="A102" s="36">
        <f>'Incident Details EB'!B103</f>
        <v>41688</v>
      </c>
      <c r="B102" s="32">
        <f>'Incident Details EB'!Y103</f>
        <v>4</v>
      </c>
      <c r="C102" s="24">
        <f>'Incident Details EB'!M103</f>
        <v>0.6</v>
      </c>
      <c r="D102" s="24">
        <f>'Incident Details EB'!N103</f>
        <v>0.62847222222222221</v>
      </c>
      <c r="E102">
        <f>'Incident Details EB'!AG103</f>
        <v>41</v>
      </c>
      <c r="F102">
        <f>'Incident Details EB'!P103</f>
        <v>29.8</v>
      </c>
      <c r="G102">
        <f t="shared" si="4"/>
        <v>164</v>
      </c>
      <c r="H102" t="str">
        <f t="shared" si="5"/>
        <v>15-45</v>
      </c>
      <c r="I102">
        <f>IF(F102&lt;=parameters!$B$6,IF(F102&gt;=parameters!$B$5,1,0),0)</f>
        <v>1</v>
      </c>
      <c r="J102">
        <f>IF(C102&lt;parameters!$B$2,IF(D102&gt;parameters!$B$1,1,0),0)</f>
        <v>0</v>
      </c>
      <c r="K102">
        <f>IF(C102&lt;parameters!$B$4,IF(D102&gt;parameters!$B$3,1,0),0)</f>
        <v>1</v>
      </c>
      <c r="L102">
        <f t="shared" si="6"/>
        <v>0</v>
      </c>
      <c r="M102">
        <f t="shared" si="7"/>
        <v>1</v>
      </c>
    </row>
    <row r="103" spans="1:13" x14ac:dyDescent="0.25">
      <c r="A103" s="36">
        <f>'Incident Details EB'!B104</f>
        <v>41689</v>
      </c>
      <c r="B103" s="32">
        <f>'Incident Details EB'!Y104</f>
        <v>0</v>
      </c>
      <c r="C103" s="24">
        <f>'Incident Details EB'!M104</f>
        <v>0.35625000000000001</v>
      </c>
      <c r="D103" s="24">
        <f>'Incident Details EB'!N104</f>
        <v>0.39097222222222222</v>
      </c>
      <c r="E103">
        <f>'Incident Details EB'!AG104</f>
        <v>50</v>
      </c>
      <c r="F103">
        <f>'Incident Details EB'!P104</f>
        <v>32</v>
      </c>
      <c r="G103">
        <f t="shared" si="4"/>
        <v>0</v>
      </c>
      <c r="H103" t="str">
        <f t="shared" si="5"/>
        <v>45-75</v>
      </c>
      <c r="I103">
        <f>IF(F103&lt;=parameters!$B$6,IF(F103&gt;=parameters!$B$5,1,0),0)</f>
        <v>1</v>
      </c>
      <c r="J103">
        <f>IF(C103&lt;parameters!$B$2,IF(D103&gt;parameters!$B$1,1,0),0)</f>
        <v>1</v>
      </c>
      <c r="K103">
        <f>IF(C103&lt;parameters!$B$4,IF(D103&gt;parameters!$B$3,1,0),0)</f>
        <v>0</v>
      </c>
      <c r="L103">
        <f t="shared" si="6"/>
        <v>1</v>
      </c>
      <c r="M103">
        <f t="shared" si="7"/>
        <v>0</v>
      </c>
    </row>
    <row r="104" spans="1:13" x14ac:dyDescent="0.25">
      <c r="A104" s="36">
        <f>'Incident Details EB'!B105</f>
        <v>41690</v>
      </c>
      <c r="B104" s="32">
        <f>'Incident Details EB'!Y105</f>
        <v>0</v>
      </c>
      <c r="C104" s="24" t="str">
        <f>'Incident Details EB'!M105</f>
        <v>Not found</v>
      </c>
      <c r="D104" s="24"/>
      <c r="G104">
        <f t="shared" si="4"/>
        <v>0</v>
      </c>
      <c r="H104" t="str">
        <f t="shared" si="5"/>
        <v>0-15</v>
      </c>
      <c r="I104">
        <f>IF(F104&lt;=parameters!$B$6,IF(F104&gt;=parameters!$B$5,1,0),0)</f>
        <v>0</v>
      </c>
      <c r="J104">
        <f>IF(C104&lt;parameters!$B$2,IF(D104&gt;parameters!$B$1,1,0),0)</f>
        <v>0</v>
      </c>
      <c r="K104">
        <f>IF(C104&lt;parameters!$B$4,IF(D104&gt;parameters!$B$3,1,0),0)</f>
        <v>0</v>
      </c>
      <c r="L104">
        <f t="shared" si="6"/>
        <v>0</v>
      </c>
      <c r="M104">
        <f t="shared" si="7"/>
        <v>0</v>
      </c>
    </row>
    <row r="105" spans="1:13" x14ac:dyDescent="0.25">
      <c r="A105" s="36">
        <f>'Incident Details EB'!B106</f>
        <v>41690</v>
      </c>
      <c r="B105" s="32">
        <f>'Incident Details EB'!Y106</f>
        <v>0</v>
      </c>
      <c r="C105" s="24">
        <f>'Incident Details EB'!M106</f>
        <v>0.30694444444444441</v>
      </c>
      <c r="D105" s="24">
        <f>'Incident Details EB'!N106</f>
        <v>0.36319444444444443</v>
      </c>
      <c r="E105">
        <f>'Incident Details EB'!AG106</f>
        <v>81</v>
      </c>
      <c r="F105">
        <f>'Incident Details EB'!P106</f>
        <v>4.9000000000000004</v>
      </c>
      <c r="G105">
        <f t="shared" si="4"/>
        <v>0</v>
      </c>
      <c r="H105" t="str">
        <f t="shared" si="5"/>
        <v>75+</v>
      </c>
      <c r="I105">
        <f>IF(F105&lt;=parameters!$B$6,IF(F105&gt;=parameters!$B$5,1,0),0)</f>
        <v>0</v>
      </c>
      <c r="J105">
        <f>IF(C105&lt;parameters!$B$2,IF(D105&gt;parameters!$B$1,1,0),0)</f>
        <v>1</v>
      </c>
      <c r="K105">
        <f>IF(C105&lt;parameters!$B$4,IF(D105&gt;parameters!$B$3,1,0),0)</f>
        <v>0</v>
      </c>
      <c r="L105">
        <f t="shared" si="6"/>
        <v>0</v>
      </c>
      <c r="M105">
        <f t="shared" si="7"/>
        <v>0</v>
      </c>
    </row>
    <row r="106" spans="1:13" x14ac:dyDescent="0.25">
      <c r="A106" s="36">
        <f>'Incident Details EB'!B107</f>
        <v>41690</v>
      </c>
      <c r="B106" s="32">
        <f>'Incident Details EB'!Y107</f>
        <v>1</v>
      </c>
      <c r="C106" s="24">
        <f>'Incident Details EB'!M107</f>
        <v>0.72291666666666676</v>
      </c>
      <c r="D106" s="24">
        <f>'Incident Details EB'!N107</f>
        <v>0.77361111111111125</v>
      </c>
      <c r="E106">
        <f>'Incident Details EB'!AG107</f>
        <v>73</v>
      </c>
      <c r="F106">
        <f>'Incident Details EB'!P107</f>
        <v>33.200000000000003</v>
      </c>
      <c r="G106">
        <f t="shared" si="4"/>
        <v>73</v>
      </c>
      <c r="H106" t="str">
        <f t="shared" si="5"/>
        <v>45-75</v>
      </c>
      <c r="I106">
        <f>IF(F106&lt;=parameters!$B$6,IF(F106&gt;=parameters!$B$5,1,0),0)</f>
        <v>1</v>
      </c>
      <c r="J106">
        <f>IF(C106&lt;parameters!$B$2,IF(D106&gt;parameters!$B$1,1,0),0)</f>
        <v>0</v>
      </c>
      <c r="K106">
        <f>IF(C106&lt;parameters!$B$4,IF(D106&gt;parameters!$B$3,1,0),0)</f>
        <v>1</v>
      </c>
      <c r="L106">
        <f t="shared" si="6"/>
        <v>0</v>
      </c>
      <c r="M106">
        <f t="shared" si="7"/>
        <v>1</v>
      </c>
    </row>
    <row r="107" spans="1:13" x14ac:dyDescent="0.25">
      <c r="A107" s="36">
        <f>'Incident Details EB'!B108</f>
        <v>41690</v>
      </c>
      <c r="B107" s="32">
        <f>'Incident Details EB'!Y108</f>
        <v>0</v>
      </c>
      <c r="C107" s="24">
        <f>'Incident Details EB'!M108</f>
        <v>0.75138888888888899</v>
      </c>
      <c r="D107" s="24">
        <f>'Incident Details EB'!N108</f>
        <v>0.76805555555555571</v>
      </c>
      <c r="E107">
        <f>'Incident Details EB'!AG108</f>
        <v>24</v>
      </c>
      <c r="F107">
        <f>'Incident Details EB'!P108</f>
        <v>41.5</v>
      </c>
      <c r="G107">
        <f t="shared" si="4"/>
        <v>0</v>
      </c>
      <c r="H107" t="str">
        <f t="shared" si="5"/>
        <v>15-45</v>
      </c>
      <c r="I107">
        <f>IF(F107&lt;=parameters!$B$6,IF(F107&gt;=parameters!$B$5,1,0),0)</f>
        <v>0</v>
      </c>
      <c r="J107">
        <f>IF(C107&lt;parameters!$B$2,IF(D107&gt;parameters!$B$1,1,0),0)</f>
        <v>0</v>
      </c>
      <c r="K107">
        <f>IF(C107&lt;parameters!$B$4,IF(D107&gt;parameters!$B$3,1,0),0)</f>
        <v>1</v>
      </c>
      <c r="L107">
        <f t="shared" si="6"/>
        <v>0</v>
      </c>
      <c r="M107">
        <f t="shared" si="7"/>
        <v>0</v>
      </c>
    </row>
    <row r="108" spans="1:13" x14ac:dyDescent="0.25">
      <c r="A108" s="36">
        <f>'Incident Details EB'!B109</f>
        <v>41691</v>
      </c>
      <c r="B108" s="32">
        <f>'Incident Details EB'!Y109</f>
        <v>0</v>
      </c>
      <c r="C108" s="24" t="str">
        <f>'Incident Details EB'!M109</f>
        <v>Not found</v>
      </c>
      <c r="D108" s="24"/>
      <c r="G108">
        <f t="shared" si="4"/>
        <v>0</v>
      </c>
      <c r="H108" t="str">
        <f t="shared" si="5"/>
        <v>0-15</v>
      </c>
      <c r="I108">
        <f>IF(F108&lt;=parameters!$B$6,IF(F108&gt;=parameters!$B$5,1,0),0)</f>
        <v>0</v>
      </c>
      <c r="J108">
        <f>IF(C108&lt;parameters!$B$2,IF(D108&gt;parameters!$B$1,1,0),0)</f>
        <v>0</v>
      </c>
      <c r="K108">
        <f>IF(C108&lt;parameters!$B$4,IF(D108&gt;parameters!$B$3,1,0),0)</f>
        <v>0</v>
      </c>
      <c r="L108">
        <f t="shared" si="6"/>
        <v>0</v>
      </c>
      <c r="M108">
        <f t="shared" si="7"/>
        <v>0</v>
      </c>
    </row>
    <row r="109" spans="1:13" x14ac:dyDescent="0.25">
      <c r="A109" s="36">
        <f>'Incident Details EB'!B110</f>
        <v>41691</v>
      </c>
      <c r="B109" s="32">
        <f>'Incident Details EB'!Y110</f>
        <v>1</v>
      </c>
      <c r="C109" s="24">
        <f>'Incident Details EB'!M110</f>
        <v>0.81527777777777777</v>
      </c>
      <c r="D109" s="24">
        <f>'Incident Details EB'!N110</f>
        <v>0.91805555555555551</v>
      </c>
      <c r="E109">
        <f>'Incident Details EB'!AG110</f>
        <v>148</v>
      </c>
      <c r="F109">
        <f>'Incident Details EB'!P110</f>
        <v>41.9</v>
      </c>
      <c r="G109">
        <f t="shared" si="4"/>
        <v>148</v>
      </c>
      <c r="H109" t="str">
        <f t="shared" si="5"/>
        <v>75+</v>
      </c>
      <c r="I109">
        <f>IF(F109&lt;=parameters!$B$6,IF(F109&gt;=parameters!$B$5,1,0),0)</f>
        <v>0</v>
      </c>
      <c r="J109">
        <f>IF(C109&lt;parameters!$B$2,IF(D109&gt;parameters!$B$1,1,0),0)</f>
        <v>0</v>
      </c>
      <c r="K109">
        <f>IF(C109&lt;parameters!$B$4,IF(D109&gt;parameters!$B$3,1,0),0)</f>
        <v>1</v>
      </c>
      <c r="L109">
        <f t="shared" si="6"/>
        <v>0</v>
      </c>
      <c r="M109">
        <f t="shared" si="7"/>
        <v>0</v>
      </c>
    </row>
    <row r="110" spans="1:13" x14ac:dyDescent="0.25">
      <c r="A110" s="36">
        <f>'Incident Details EB'!B111</f>
        <v>41691</v>
      </c>
      <c r="B110" s="32">
        <f>'Incident Details EB'!Y111</f>
        <v>1</v>
      </c>
      <c r="C110" s="24">
        <f>'Incident Details EB'!M111</f>
        <v>0.78263888888888899</v>
      </c>
      <c r="D110" s="24">
        <f>'Incident Details EB'!N111</f>
        <v>0.82638888888888895</v>
      </c>
      <c r="E110">
        <f>'Incident Details EB'!AG111</f>
        <v>63</v>
      </c>
      <c r="F110">
        <f>'Incident Details EB'!P111</f>
        <v>26.3</v>
      </c>
      <c r="G110">
        <f t="shared" si="4"/>
        <v>63</v>
      </c>
      <c r="H110" t="str">
        <f t="shared" si="5"/>
        <v>45-75</v>
      </c>
      <c r="I110">
        <f>IF(F110&lt;=parameters!$B$6,IF(F110&gt;=parameters!$B$5,1,0),0)</f>
        <v>1</v>
      </c>
      <c r="J110">
        <f>IF(C110&lt;parameters!$B$2,IF(D110&gt;parameters!$B$1,1,0),0)</f>
        <v>0</v>
      </c>
      <c r="K110">
        <f>IF(C110&lt;parameters!$B$4,IF(D110&gt;parameters!$B$3,1,0),0)</f>
        <v>1</v>
      </c>
      <c r="L110">
        <f t="shared" si="6"/>
        <v>0</v>
      </c>
      <c r="M110">
        <f t="shared" si="7"/>
        <v>1</v>
      </c>
    </row>
    <row r="111" spans="1:13" x14ac:dyDescent="0.25">
      <c r="A111" s="36">
        <f>'Incident Details EB'!B112</f>
        <v>41691</v>
      </c>
      <c r="B111" s="32">
        <f>'Incident Details EB'!Y112</f>
        <v>1</v>
      </c>
      <c r="C111" s="24">
        <f>'Incident Details EB'!M112</f>
        <v>0.67499999999999993</v>
      </c>
      <c r="D111" s="24">
        <f>'Incident Details EB'!N112</f>
        <v>0.69374999999999998</v>
      </c>
      <c r="E111">
        <f>'Incident Details EB'!AG112</f>
        <v>27</v>
      </c>
      <c r="F111">
        <f>'Incident Details EB'!P112</f>
        <v>36.700000000000003</v>
      </c>
      <c r="G111">
        <f t="shared" si="4"/>
        <v>27</v>
      </c>
      <c r="H111" t="str">
        <f t="shared" si="5"/>
        <v>15-45</v>
      </c>
      <c r="I111">
        <f>IF(F111&lt;=parameters!$B$6,IF(F111&gt;=parameters!$B$5,1,0),0)</f>
        <v>0</v>
      </c>
      <c r="J111">
        <f>IF(C111&lt;parameters!$B$2,IF(D111&gt;parameters!$B$1,1,0),0)</f>
        <v>0</v>
      </c>
      <c r="K111">
        <f>IF(C111&lt;parameters!$B$4,IF(D111&gt;parameters!$B$3,1,0),0)</f>
        <v>1</v>
      </c>
      <c r="L111">
        <f t="shared" si="6"/>
        <v>0</v>
      </c>
      <c r="M111">
        <f t="shared" si="7"/>
        <v>0</v>
      </c>
    </row>
    <row r="112" spans="1:13" x14ac:dyDescent="0.25">
      <c r="A112" s="36">
        <f>'Incident Details EB'!B113</f>
        <v>41691</v>
      </c>
      <c r="B112" s="32">
        <f>'Incident Details EB'!Y113</f>
        <v>2</v>
      </c>
      <c r="C112" s="24">
        <f>'Incident Details EB'!M113</f>
        <v>0.70694444444444438</v>
      </c>
      <c r="D112" s="24">
        <f>'Incident Details EB'!N113</f>
        <v>0.75624999999999998</v>
      </c>
      <c r="E112">
        <f>'Incident Details EB'!AG113</f>
        <v>71</v>
      </c>
      <c r="F112">
        <f>'Incident Details EB'!P113</f>
        <v>22</v>
      </c>
      <c r="G112">
        <f t="shared" si="4"/>
        <v>142</v>
      </c>
      <c r="H112" t="str">
        <f t="shared" si="5"/>
        <v>45-75</v>
      </c>
      <c r="I112">
        <f>IF(F112&lt;=parameters!$B$6,IF(F112&gt;=parameters!$B$5,1,0),0)</f>
        <v>0</v>
      </c>
      <c r="J112">
        <f>IF(C112&lt;parameters!$B$2,IF(D112&gt;parameters!$B$1,1,0),0)</f>
        <v>0</v>
      </c>
      <c r="K112">
        <f>IF(C112&lt;parameters!$B$4,IF(D112&gt;parameters!$B$3,1,0),0)</f>
        <v>1</v>
      </c>
      <c r="L112">
        <f t="shared" si="6"/>
        <v>0</v>
      </c>
      <c r="M112">
        <f t="shared" si="7"/>
        <v>0</v>
      </c>
    </row>
    <row r="113" spans="1:13" x14ac:dyDescent="0.25">
      <c r="A113" s="36">
        <f>'Incident Details EB'!B114</f>
        <v>41694</v>
      </c>
      <c r="B113" s="32">
        <f>'Incident Details EB'!Y114</f>
        <v>3</v>
      </c>
      <c r="C113" s="24">
        <f>'Incident Details EB'!M114</f>
        <v>0.34166666666666662</v>
      </c>
      <c r="D113" s="24">
        <f>'Incident Details EB'!N114</f>
        <v>0.38888888888888884</v>
      </c>
      <c r="E113">
        <f>'Incident Details EB'!AG114</f>
        <v>68</v>
      </c>
      <c r="F113">
        <f>'Incident Details EB'!P114</f>
        <v>35.5</v>
      </c>
      <c r="G113">
        <f t="shared" si="4"/>
        <v>204</v>
      </c>
      <c r="H113" t="str">
        <f t="shared" si="5"/>
        <v>45-75</v>
      </c>
      <c r="I113">
        <f>IF(F113&lt;=parameters!$B$6,IF(F113&gt;=parameters!$B$5,1,0),0)</f>
        <v>1</v>
      </c>
      <c r="J113">
        <f>IF(C113&lt;parameters!$B$2,IF(D113&gt;parameters!$B$1,1,0),0)</f>
        <v>1</v>
      </c>
      <c r="K113">
        <f>IF(C113&lt;parameters!$B$4,IF(D113&gt;parameters!$B$3,1,0),0)</f>
        <v>0</v>
      </c>
      <c r="L113">
        <f t="shared" si="6"/>
        <v>1</v>
      </c>
      <c r="M113">
        <f t="shared" si="7"/>
        <v>0</v>
      </c>
    </row>
    <row r="114" spans="1:13" x14ac:dyDescent="0.25">
      <c r="A114" s="36">
        <f>'Incident Details EB'!B115</f>
        <v>41695</v>
      </c>
      <c r="B114" s="32">
        <f>'Incident Details EB'!Y115</f>
        <v>1</v>
      </c>
      <c r="C114" s="24">
        <f>'Incident Details EB'!M115</f>
        <v>0.60486111111111118</v>
      </c>
      <c r="D114" s="24">
        <f>'Incident Details EB'!N115</f>
        <v>0.63194444444444453</v>
      </c>
      <c r="E114">
        <f>'Incident Details EB'!AG115</f>
        <v>39</v>
      </c>
      <c r="F114">
        <f>'Incident Details EB'!P115</f>
        <v>34.200000000000003</v>
      </c>
      <c r="G114">
        <f t="shared" si="4"/>
        <v>39</v>
      </c>
      <c r="H114" t="str">
        <f t="shared" si="5"/>
        <v>15-45</v>
      </c>
      <c r="I114">
        <f>IF(F114&lt;=parameters!$B$6,IF(F114&gt;=parameters!$B$5,1,0),0)</f>
        <v>1</v>
      </c>
      <c r="J114">
        <f>IF(C114&lt;parameters!$B$2,IF(D114&gt;parameters!$B$1,1,0),0)</f>
        <v>0</v>
      </c>
      <c r="K114">
        <f>IF(C114&lt;parameters!$B$4,IF(D114&gt;parameters!$B$3,1,0),0)</f>
        <v>1</v>
      </c>
      <c r="L114">
        <f t="shared" si="6"/>
        <v>0</v>
      </c>
      <c r="M114">
        <f t="shared" si="7"/>
        <v>1</v>
      </c>
    </row>
    <row r="115" spans="1:13" x14ac:dyDescent="0.25">
      <c r="A115" s="36">
        <f>'Incident Details EB'!B116</f>
        <v>41695</v>
      </c>
      <c r="B115" s="32">
        <f>'Incident Details EB'!Y116</f>
        <v>1</v>
      </c>
      <c r="C115" s="24">
        <f>'Incident Details EB'!M116</f>
        <v>0.76041666666666663</v>
      </c>
      <c r="D115" s="24">
        <f>'Incident Details EB'!N116</f>
        <v>0.7715277777777777</v>
      </c>
      <c r="E115">
        <f>'Incident Details EB'!AG116</f>
        <v>16</v>
      </c>
      <c r="F115">
        <f>'Incident Details EB'!P116</f>
        <v>29.8</v>
      </c>
      <c r="G115">
        <f t="shared" si="4"/>
        <v>16</v>
      </c>
      <c r="H115" t="str">
        <f t="shared" si="5"/>
        <v>15-45</v>
      </c>
      <c r="I115">
        <f>IF(F115&lt;=parameters!$B$6,IF(F115&gt;=parameters!$B$5,1,0),0)</f>
        <v>1</v>
      </c>
      <c r="J115">
        <f>IF(C115&lt;parameters!$B$2,IF(D115&gt;parameters!$B$1,1,0),0)</f>
        <v>0</v>
      </c>
      <c r="K115">
        <f>IF(C115&lt;parameters!$B$4,IF(D115&gt;parameters!$B$3,1,0),0)</f>
        <v>1</v>
      </c>
      <c r="L115">
        <f t="shared" si="6"/>
        <v>0</v>
      </c>
      <c r="M115">
        <f t="shared" si="7"/>
        <v>1</v>
      </c>
    </row>
    <row r="116" spans="1:13" x14ac:dyDescent="0.25">
      <c r="A116" s="36">
        <f>'Incident Details EB'!B117</f>
        <v>41695</v>
      </c>
      <c r="B116" s="32">
        <f>'Incident Details EB'!Y117</f>
        <v>0</v>
      </c>
      <c r="C116" s="24">
        <f>'Incident Details EB'!M117</f>
        <v>0.38819444444444445</v>
      </c>
      <c r="D116" s="24">
        <f>'Incident Details EB'!N117</f>
        <v>0.40277777777777779</v>
      </c>
      <c r="E116">
        <f>'Incident Details EB'!AG117</f>
        <v>21</v>
      </c>
      <c r="F116">
        <f>'Incident Details EB'!P117</f>
        <v>29.7</v>
      </c>
      <c r="G116">
        <f t="shared" si="4"/>
        <v>0</v>
      </c>
      <c r="H116" t="str">
        <f t="shared" si="5"/>
        <v>15-45</v>
      </c>
      <c r="I116">
        <f>IF(F116&lt;=parameters!$B$6,IF(F116&gt;=parameters!$B$5,1,0),0)</f>
        <v>1</v>
      </c>
      <c r="J116">
        <f>IF(C116&lt;parameters!$B$2,IF(D116&gt;parameters!$B$1,1,0),0)</f>
        <v>1</v>
      </c>
      <c r="K116">
        <f>IF(C116&lt;parameters!$B$4,IF(D116&gt;parameters!$B$3,1,0),0)</f>
        <v>0</v>
      </c>
      <c r="L116">
        <f t="shared" si="6"/>
        <v>1</v>
      </c>
      <c r="M116">
        <f t="shared" si="7"/>
        <v>0</v>
      </c>
    </row>
    <row r="117" spans="1:13" x14ac:dyDescent="0.25">
      <c r="A117" s="36">
        <f>'Incident Details EB'!B118</f>
        <v>41696</v>
      </c>
      <c r="B117" s="32">
        <f>'Incident Details EB'!Y118</f>
        <v>1</v>
      </c>
      <c r="C117" s="24">
        <f>'Incident Details EB'!M118</f>
        <v>0.27361111111111108</v>
      </c>
      <c r="D117" s="24">
        <f>'Incident Details EB'!N118</f>
        <v>0.32361111111111107</v>
      </c>
      <c r="E117">
        <f>'Incident Details EB'!AG118</f>
        <v>72</v>
      </c>
      <c r="F117">
        <f>'Incident Details EB'!P118</f>
        <v>38.1</v>
      </c>
      <c r="G117">
        <f t="shared" si="4"/>
        <v>72</v>
      </c>
      <c r="H117" t="str">
        <f t="shared" si="5"/>
        <v>45-75</v>
      </c>
      <c r="I117">
        <f>IF(F117&lt;=parameters!$B$6,IF(F117&gt;=parameters!$B$5,1,0),0)</f>
        <v>0</v>
      </c>
      <c r="J117">
        <f>IF(C117&lt;parameters!$B$2,IF(D117&gt;parameters!$B$1,1,0),0)</f>
        <v>1</v>
      </c>
      <c r="K117">
        <f>IF(C117&lt;parameters!$B$4,IF(D117&gt;parameters!$B$3,1,0),0)</f>
        <v>0</v>
      </c>
      <c r="L117">
        <f t="shared" si="6"/>
        <v>0</v>
      </c>
      <c r="M117">
        <f t="shared" si="7"/>
        <v>0</v>
      </c>
    </row>
    <row r="118" spans="1:13" x14ac:dyDescent="0.25">
      <c r="A118" s="36">
        <f>'Incident Details EB'!B119</f>
        <v>41697</v>
      </c>
      <c r="B118" s="32">
        <f>'Incident Details EB'!Y119</f>
        <v>0</v>
      </c>
      <c r="C118" s="24">
        <f>'Incident Details EB'!M119</f>
        <v>0.66666666666666663</v>
      </c>
      <c r="D118" s="24">
        <f>'Incident Details EB'!N119</f>
        <v>0.67708333333333326</v>
      </c>
      <c r="E118">
        <f>'Incident Details EB'!AG119</f>
        <v>15</v>
      </c>
      <c r="F118">
        <f>'Incident Details EB'!P119</f>
        <v>35.700000000000003</v>
      </c>
      <c r="G118">
        <f t="shared" si="4"/>
        <v>0</v>
      </c>
      <c r="H118" t="str">
        <f t="shared" si="5"/>
        <v>15-45</v>
      </c>
      <c r="I118">
        <f>IF(F118&lt;=parameters!$B$6,IF(F118&gt;=parameters!$B$5,1,0),0)</f>
        <v>1</v>
      </c>
      <c r="J118">
        <f>IF(C118&lt;parameters!$B$2,IF(D118&gt;parameters!$B$1,1,0),0)</f>
        <v>0</v>
      </c>
      <c r="K118">
        <f>IF(C118&lt;parameters!$B$4,IF(D118&gt;parameters!$B$3,1,0),0)</f>
        <v>1</v>
      </c>
      <c r="L118">
        <f t="shared" si="6"/>
        <v>0</v>
      </c>
      <c r="M118">
        <f t="shared" si="7"/>
        <v>1</v>
      </c>
    </row>
    <row r="119" spans="1:13" x14ac:dyDescent="0.25">
      <c r="A119" s="36">
        <f>'Incident Details EB'!B120</f>
        <v>41697</v>
      </c>
      <c r="B119" s="32">
        <f>'Incident Details EB'!Y120</f>
        <v>2</v>
      </c>
      <c r="C119" s="24">
        <f>'Incident Details EB'!M120</f>
        <v>0.2298611111111111</v>
      </c>
      <c r="D119" s="24">
        <f>'Incident Details EB'!N120</f>
        <v>0.25208333333333333</v>
      </c>
      <c r="E119">
        <f>'Incident Details EB'!AG120</f>
        <v>32</v>
      </c>
      <c r="F119">
        <f>'Incident Details EB'!P120</f>
        <v>28.4</v>
      </c>
      <c r="G119">
        <f t="shared" si="4"/>
        <v>64</v>
      </c>
      <c r="H119" t="str">
        <f t="shared" si="5"/>
        <v>15-45</v>
      </c>
      <c r="I119">
        <f>IF(F119&lt;=parameters!$B$6,IF(F119&gt;=parameters!$B$5,1,0),0)</f>
        <v>1</v>
      </c>
      <c r="J119">
        <f>IF(C119&lt;parameters!$B$2,IF(D119&gt;parameters!$B$1,1,0),0)</f>
        <v>1</v>
      </c>
      <c r="K119">
        <f>IF(C119&lt;parameters!$B$4,IF(D119&gt;parameters!$B$3,1,0),0)</f>
        <v>0</v>
      </c>
      <c r="L119">
        <f t="shared" si="6"/>
        <v>1</v>
      </c>
      <c r="M119">
        <f t="shared" si="7"/>
        <v>0</v>
      </c>
    </row>
    <row r="120" spans="1:13" x14ac:dyDescent="0.25">
      <c r="A120" s="36">
        <f>'Incident Details EB'!B121</f>
        <v>41697</v>
      </c>
      <c r="B120" s="32">
        <f>'Incident Details EB'!Y121</f>
        <v>2</v>
      </c>
      <c r="C120" s="24">
        <f>'Incident Details EB'!M121</f>
        <v>0.26944444444444443</v>
      </c>
      <c r="D120" s="24">
        <f>'Incident Details EB'!N121</f>
        <v>0.29097222222222219</v>
      </c>
      <c r="E120">
        <f>'Incident Details EB'!AG121</f>
        <v>31</v>
      </c>
      <c r="F120">
        <f>'Incident Details EB'!P121</f>
        <v>5.9</v>
      </c>
      <c r="G120">
        <f t="shared" si="4"/>
        <v>62</v>
      </c>
      <c r="H120" t="str">
        <f t="shared" si="5"/>
        <v>15-45</v>
      </c>
      <c r="I120">
        <f>IF(F120&lt;=parameters!$B$6,IF(F120&gt;=parameters!$B$5,1,0),0)</f>
        <v>0</v>
      </c>
      <c r="J120">
        <f>IF(C120&lt;parameters!$B$2,IF(D120&gt;parameters!$B$1,1,0),0)</f>
        <v>1</v>
      </c>
      <c r="K120">
        <f>IF(C120&lt;parameters!$B$4,IF(D120&gt;parameters!$B$3,1,0),0)</f>
        <v>0</v>
      </c>
      <c r="L120">
        <f t="shared" si="6"/>
        <v>0</v>
      </c>
      <c r="M120">
        <f t="shared" si="7"/>
        <v>0</v>
      </c>
    </row>
    <row r="121" spans="1:13" x14ac:dyDescent="0.25">
      <c r="A121" s="36">
        <f>'Incident Details EB'!B122</f>
        <v>41697</v>
      </c>
      <c r="B121" s="32">
        <f>'Incident Details EB'!Y122</f>
        <v>1</v>
      </c>
      <c r="C121" s="24">
        <f>'Incident Details EB'!M122</f>
        <v>0.3840277777777778</v>
      </c>
      <c r="D121" s="24">
        <f>'Incident Details EB'!N122</f>
        <v>0.40416666666666667</v>
      </c>
      <c r="E121">
        <f>'Incident Details EB'!AG122</f>
        <v>29</v>
      </c>
      <c r="F121">
        <f>'Incident Details EB'!P122</f>
        <v>41.9</v>
      </c>
      <c r="G121">
        <f t="shared" si="4"/>
        <v>29</v>
      </c>
      <c r="H121" t="str">
        <f t="shared" si="5"/>
        <v>15-45</v>
      </c>
      <c r="I121">
        <f>IF(F121&lt;=parameters!$B$6,IF(F121&gt;=parameters!$B$5,1,0),0)</f>
        <v>0</v>
      </c>
      <c r="J121">
        <f>IF(C121&lt;parameters!$B$2,IF(D121&gt;parameters!$B$1,1,0),0)</f>
        <v>1</v>
      </c>
      <c r="K121">
        <f>IF(C121&lt;parameters!$B$4,IF(D121&gt;parameters!$B$3,1,0),0)</f>
        <v>0</v>
      </c>
      <c r="L121">
        <f t="shared" si="6"/>
        <v>0</v>
      </c>
      <c r="M121">
        <f t="shared" si="7"/>
        <v>0</v>
      </c>
    </row>
    <row r="122" spans="1:13" x14ac:dyDescent="0.25">
      <c r="A122" s="36">
        <f>'Incident Details EB'!B123</f>
        <v>41697</v>
      </c>
      <c r="B122" s="32">
        <f>'Incident Details EB'!Y123</f>
        <v>1</v>
      </c>
      <c r="C122" s="24">
        <f>'Incident Details EB'!M123</f>
        <v>0.26666666666666666</v>
      </c>
      <c r="D122" s="24">
        <f>'Incident Details EB'!N123</f>
        <v>0.34097222222222223</v>
      </c>
      <c r="E122">
        <f>'Incident Details EB'!AG123</f>
        <v>107</v>
      </c>
      <c r="F122">
        <f>'Incident Details EB'!P123</f>
        <v>23.2</v>
      </c>
      <c r="G122">
        <f t="shared" si="4"/>
        <v>107</v>
      </c>
      <c r="H122" t="str">
        <f t="shared" si="5"/>
        <v>75+</v>
      </c>
      <c r="I122">
        <f>IF(F122&lt;=parameters!$B$6,IF(F122&gt;=parameters!$B$5,1,0),0)</f>
        <v>0</v>
      </c>
      <c r="J122">
        <f>IF(C122&lt;parameters!$B$2,IF(D122&gt;parameters!$B$1,1,0),0)</f>
        <v>1</v>
      </c>
      <c r="K122">
        <f>IF(C122&lt;parameters!$B$4,IF(D122&gt;parameters!$B$3,1,0),0)</f>
        <v>0</v>
      </c>
      <c r="L122">
        <f t="shared" si="6"/>
        <v>0</v>
      </c>
      <c r="M122">
        <f t="shared" si="7"/>
        <v>0</v>
      </c>
    </row>
    <row r="123" spans="1:13" x14ac:dyDescent="0.25">
      <c r="A123" s="36">
        <f>'Incident Details EB'!B124</f>
        <v>41697</v>
      </c>
      <c r="B123" s="32">
        <f>'Incident Details EB'!Y124</f>
        <v>1</v>
      </c>
      <c r="C123" s="24">
        <f>'Incident Details EB'!M124</f>
        <v>0.67291666666666661</v>
      </c>
      <c r="D123" s="24">
        <f>'Incident Details EB'!N124</f>
        <v>0.7006944444444444</v>
      </c>
      <c r="E123">
        <f>'Incident Details EB'!AG124</f>
        <v>40</v>
      </c>
      <c r="F123">
        <f>'Incident Details EB'!P124</f>
        <v>49.8</v>
      </c>
      <c r="G123">
        <f t="shared" si="4"/>
        <v>40</v>
      </c>
      <c r="H123" t="str">
        <f t="shared" si="5"/>
        <v>15-45</v>
      </c>
      <c r="I123">
        <f>IF(F123&lt;=parameters!$B$6,IF(F123&gt;=parameters!$B$5,1,0),0)</f>
        <v>0</v>
      </c>
      <c r="J123">
        <f>IF(C123&lt;parameters!$B$2,IF(D123&gt;parameters!$B$1,1,0),0)</f>
        <v>0</v>
      </c>
      <c r="K123">
        <f>IF(C123&lt;parameters!$B$4,IF(D123&gt;parameters!$B$3,1,0),0)</f>
        <v>1</v>
      </c>
      <c r="L123">
        <f t="shared" si="6"/>
        <v>0</v>
      </c>
      <c r="M123">
        <f t="shared" si="7"/>
        <v>0</v>
      </c>
    </row>
    <row r="124" spans="1:13" x14ac:dyDescent="0.25">
      <c r="A124" s="36">
        <f>'Incident Details EB'!B125</f>
        <v>41697</v>
      </c>
      <c r="B124" s="32">
        <f>'Incident Details EB'!Y125</f>
        <v>1</v>
      </c>
      <c r="C124" s="24">
        <f>'Incident Details EB'!M125</f>
        <v>0.36458333333333331</v>
      </c>
      <c r="D124" s="24">
        <f>'Incident Details EB'!N125</f>
        <v>0.37986111111111109</v>
      </c>
      <c r="E124">
        <f>'Incident Details EB'!AG125</f>
        <v>22</v>
      </c>
      <c r="F124">
        <f>'Incident Details EB'!P125</f>
        <v>31.1</v>
      </c>
      <c r="G124">
        <f t="shared" si="4"/>
        <v>22</v>
      </c>
      <c r="H124" t="str">
        <f t="shared" si="5"/>
        <v>15-45</v>
      </c>
      <c r="I124">
        <f>IF(F124&lt;=parameters!$B$6,IF(F124&gt;=parameters!$B$5,1,0),0)</f>
        <v>1</v>
      </c>
      <c r="J124">
        <f>IF(C124&lt;parameters!$B$2,IF(D124&gt;parameters!$B$1,1,0),0)</f>
        <v>1</v>
      </c>
      <c r="K124">
        <f>IF(C124&lt;parameters!$B$4,IF(D124&gt;parameters!$B$3,1,0),0)</f>
        <v>0</v>
      </c>
      <c r="L124">
        <f t="shared" si="6"/>
        <v>1</v>
      </c>
      <c r="M124">
        <f t="shared" si="7"/>
        <v>0</v>
      </c>
    </row>
    <row r="125" spans="1:13" x14ac:dyDescent="0.25">
      <c r="A125" s="36">
        <f>'Incident Details EB'!B126</f>
        <v>41698</v>
      </c>
      <c r="B125" s="32">
        <f>'Incident Details EB'!Y126</f>
        <v>5</v>
      </c>
      <c r="C125" s="24">
        <f>'Incident Details EB'!M126</f>
        <v>0.18958333333333333</v>
      </c>
      <c r="D125" s="24">
        <f>'Incident Details EB'!N126</f>
        <v>0.49236111111111108</v>
      </c>
      <c r="E125">
        <f>'Incident Details EB'!AG126</f>
        <v>436</v>
      </c>
      <c r="F125">
        <f>'Incident Details EB'!P126</f>
        <v>14.2</v>
      </c>
      <c r="G125">
        <f t="shared" si="4"/>
        <v>2180</v>
      </c>
      <c r="H125" t="str">
        <f t="shared" si="5"/>
        <v>75+</v>
      </c>
      <c r="I125">
        <f>IF(F125&lt;=parameters!$B$6,IF(F125&gt;=parameters!$B$5,1,0),0)</f>
        <v>0</v>
      </c>
      <c r="J125">
        <f>IF(C125&lt;parameters!$B$2,IF(D125&gt;parameters!$B$1,1,0),0)</f>
        <v>1</v>
      </c>
      <c r="K125">
        <f>IF(C125&lt;parameters!$B$4,IF(D125&gt;parameters!$B$3,1,0),0)</f>
        <v>0</v>
      </c>
      <c r="L125">
        <f t="shared" si="6"/>
        <v>0</v>
      </c>
      <c r="M125">
        <f t="shared" si="7"/>
        <v>0</v>
      </c>
    </row>
    <row r="126" spans="1:13" x14ac:dyDescent="0.25">
      <c r="A126" s="36">
        <f>'Incident Details EB'!B127</f>
        <v>41698</v>
      </c>
      <c r="B126" s="32">
        <f>'Incident Details EB'!Y127</f>
        <v>3</v>
      </c>
      <c r="C126" s="24">
        <f>'Incident Details EB'!M127</f>
        <v>0.73958333333333337</v>
      </c>
      <c r="D126" s="24">
        <f>'Incident Details EB'!N127</f>
        <v>0.82708333333333339</v>
      </c>
      <c r="E126">
        <f>'Incident Details EB'!AG127</f>
        <v>126</v>
      </c>
      <c r="F126">
        <f>'Incident Details EB'!P127</f>
        <v>4.9000000000000004</v>
      </c>
      <c r="G126">
        <f t="shared" si="4"/>
        <v>378</v>
      </c>
      <c r="H126" t="str">
        <f t="shared" si="5"/>
        <v>75+</v>
      </c>
      <c r="I126">
        <f>IF(F126&lt;=parameters!$B$6,IF(F126&gt;=parameters!$B$5,1,0),0)</f>
        <v>0</v>
      </c>
      <c r="J126">
        <f>IF(C126&lt;parameters!$B$2,IF(D126&gt;parameters!$B$1,1,0),0)</f>
        <v>0</v>
      </c>
      <c r="K126">
        <f>IF(C126&lt;parameters!$B$4,IF(D126&gt;parameters!$B$3,1,0),0)</f>
        <v>1</v>
      </c>
      <c r="L126">
        <f t="shared" si="6"/>
        <v>0</v>
      </c>
      <c r="M126">
        <f t="shared" si="7"/>
        <v>0</v>
      </c>
    </row>
    <row r="127" spans="1:13" x14ac:dyDescent="0.25">
      <c r="A127" s="36">
        <f>'Incident Details EB'!B128</f>
        <v>41698</v>
      </c>
      <c r="B127" s="32">
        <f>'Incident Details EB'!Y128</f>
        <v>1</v>
      </c>
      <c r="C127" s="24">
        <f>'Incident Details EB'!M128</f>
        <v>0.33194444444444443</v>
      </c>
      <c r="D127" s="24">
        <f>'Incident Details EB'!N128</f>
        <v>0.34375</v>
      </c>
      <c r="E127">
        <f>'Incident Details EB'!AG128</f>
        <v>17</v>
      </c>
      <c r="F127">
        <f>'Incident Details EB'!P128</f>
        <v>36.200000000000003</v>
      </c>
      <c r="G127">
        <f t="shared" si="4"/>
        <v>17</v>
      </c>
      <c r="H127" t="str">
        <f t="shared" si="5"/>
        <v>15-45</v>
      </c>
      <c r="I127">
        <f>IF(F127&lt;=parameters!$B$6,IF(F127&gt;=parameters!$B$5,1,0),0)</f>
        <v>0</v>
      </c>
      <c r="J127">
        <f>IF(C127&lt;parameters!$B$2,IF(D127&gt;parameters!$B$1,1,0),0)</f>
        <v>1</v>
      </c>
      <c r="K127">
        <f>IF(C127&lt;parameters!$B$4,IF(D127&gt;parameters!$B$3,1,0),0)</f>
        <v>0</v>
      </c>
      <c r="L127">
        <f t="shared" si="6"/>
        <v>0</v>
      </c>
      <c r="M127">
        <f t="shared" si="7"/>
        <v>0</v>
      </c>
    </row>
    <row r="128" spans="1:13" x14ac:dyDescent="0.25">
      <c r="A128" s="36">
        <f>'Incident Details EB'!B129</f>
        <v>41698</v>
      </c>
      <c r="B128" s="32">
        <f>'Incident Details EB'!Y129</f>
        <v>1</v>
      </c>
      <c r="C128" s="24">
        <f>'Incident Details EB'!M129</f>
        <v>0.32847222222222222</v>
      </c>
      <c r="D128" s="24">
        <f>'Incident Details EB'!N129</f>
        <v>0.3576388888888889</v>
      </c>
      <c r="E128">
        <f>'Incident Details EB'!AG129</f>
        <v>42</v>
      </c>
      <c r="F128">
        <f>'Incident Details EB'!P129</f>
        <v>29.8</v>
      </c>
      <c r="G128">
        <f t="shared" si="4"/>
        <v>42</v>
      </c>
      <c r="H128" t="str">
        <f t="shared" si="5"/>
        <v>15-45</v>
      </c>
      <c r="I128">
        <f>IF(F128&lt;=parameters!$B$6,IF(F128&gt;=parameters!$B$5,1,0),0)</f>
        <v>1</v>
      </c>
      <c r="J128">
        <f>IF(C128&lt;parameters!$B$2,IF(D128&gt;parameters!$B$1,1,0),0)</f>
        <v>1</v>
      </c>
      <c r="K128">
        <f>IF(C128&lt;parameters!$B$4,IF(D128&gt;parameters!$B$3,1,0),0)</f>
        <v>0</v>
      </c>
      <c r="L128">
        <f t="shared" si="6"/>
        <v>1</v>
      </c>
      <c r="M128">
        <f t="shared" si="7"/>
        <v>0</v>
      </c>
    </row>
    <row r="129" spans="1:13" x14ac:dyDescent="0.25">
      <c r="A129" s="36">
        <f>'Incident Details EB'!B130</f>
        <v>41698</v>
      </c>
      <c r="B129" s="32">
        <f>'Incident Details EB'!Y130</f>
        <v>1</v>
      </c>
      <c r="C129" s="24">
        <f>'Incident Details EB'!M130</f>
        <v>0.63958333333333328</v>
      </c>
      <c r="D129" s="24">
        <f>'Incident Details EB'!N130</f>
        <v>0.6875</v>
      </c>
      <c r="E129">
        <f>'Incident Details EB'!AG130</f>
        <v>69</v>
      </c>
      <c r="F129">
        <f>'Incident Details EB'!P130</f>
        <v>41.1</v>
      </c>
      <c r="G129">
        <f t="shared" si="4"/>
        <v>69</v>
      </c>
      <c r="H129" t="str">
        <f t="shared" si="5"/>
        <v>45-75</v>
      </c>
      <c r="I129">
        <f>IF(F129&lt;=parameters!$B$6,IF(F129&gt;=parameters!$B$5,1,0),0)</f>
        <v>0</v>
      </c>
      <c r="J129">
        <f>IF(C129&lt;parameters!$B$2,IF(D129&gt;parameters!$B$1,1,0),0)</f>
        <v>0</v>
      </c>
      <c r="K129">
        <f>IF(C129&lt;parameters!$B$4,IF(D129&gt;parameters!$B$3,1,0),0)</f>
        <v>1</v>
      </c>
      <c r="L129">
        <f t="shared" si="6"/>
        <v>0</v>
      </c>
      <c r="M129">
        <f t="shared" si="7"/>
        <v>0</v>
      </c>
    </row>
    <row r="130" spans="1:13" x14ac:dyDescent="0.25">
      <c r="A130" s="36">
        <f>'Incident Details EB'!B131</f>
        <v>41698</v>
      </c>
      <c r="B130" s="32">
        <f>'Incident Details EB'!Y131</f>
        <v>2</v>
      </c>
      <c r="C130" s="24">
        <f>'Incident Details EB'!M131</f>
        <v>0.32361111111111113</v>
      </c>
      <c r="D130" s="24">
        <f>'Incident Details EB'!N131</f>
        <v>0.3930555555555556</v>
      </c>
      <c r="E130">
        <f>'Incident Details EB'!AG131</f>
        <v>100</v>
      </c>
      <c r="F130">
        <f>'Incident Details EB'!P131</f>
        <v>21.5</v>
      </c>
      <c r="G130">
        <f t="shared" si="4"/>
        <v>200</v>
      </c>
      <c r="H130" t="str">
        <f t="shared" si="5"/>
        <v>75+</v>
      </c>
      <c r="I130">
        <f>IF(F130&lt;=parameters!$B$6,IF(F130&gt;=parameters!$B$5,1,0),0)</f>
        <v>0</v>
      </c>
      <c r="J130">
        <f>IF(C130&lt;parameters!$B$2,IF(D130&gt;parameters!$B$1,1,0),0)</f>
        <v>1</v>
      </c>
      <c r="K130">
        <f>IF(C130&lt;parameters!$B$4,IF(D130&gt;parameters!$B$3,1,0),0)</f>
        <v>0</v>
      </c>
      <c r="L130">
        <f t="shared" si="6"/>
        <v>0</v>
      </c>
      <c r="M130">
        <f t="shared" si="7"/>
        <v>0</v>
      </c>
    </row>
    <row r="131" spans="1:13" x14ac:dyDescent="0.25">
      <c r="A131" s="36">
        <f>'Incident Details EB'!B132</f>
        <v>41698</v>
      </c>
      <c r="B131" s="32">
        <f>'Incident Details EB'!Y132</f>
        <v>2</v>
      </c>
      <c r="C131" s="24">
        <f>'Incident Details EB'!M132</f>
        <v>0.35972222222222222</v>
      </c>
      <c r="D131" s="24">
        <f>'Incident Details EB'!N132</f>
        <v>0.39374999999999999</v>
      </c>
      <c r="E131">
        <f>'Incident Details EB'!AG132</f>
        <v>49</v>
      </c>
      <c r="F131">
        <f>'Incident Details EB'!P132</f>
        <v>19.899999999999999</v>
      </c>
      <c r="G131">
        <f t="shared" ref="G131:G194" si="8">B131*E131</f>
        <v>98</v>
      </c>
      <c r="H131" t="str">
        <f t="shared" ref="H131:H194" si="9">IF(E131&lt;15,"0-15",IF(E131&lt;45,"15-45",IF(E131&lt;75,"45-75","75+")))</f>
        <v>45-75</v>
      </c>
      <c r="I131">
        <f>IF(F131&lt;=parameters!$B$6,IF(F131&gt;=parameters!$B$5,1,0),0)</f>
        <v>0</v>
      </c>
      <c r="J131">
        <f>IF(C131&lt;parameters!$B$2,IF(D131&gt;parameters!$B$1,1,0),0)</f>
        <v>1</v>
      </c>
      <c r="K131">
        <f>IF(C131&lt;parameters!$B$4,IF(D131&gt;parameters!$B$3,1,0),0)</f>
        <v>0</v>
      </c>
      <c r="L131">
        <f t="shared" ref="L131:L194" si="10">IF(I131=1,IF(J131=1,1,0),0)</f>
        <v>0</v>
      </c>
      <c r="M131">
        <f t="shared" ref="M131:M194" si="11">IF(I131=1,IF(K131=1,1,0),0)</f>
        <v>0</v>
      </c>
    </row>
    <row r="132" spans="1:13" x14ac:dyDescent="0.25">
      <c r="A132" s="36">
        <f>'Incident Details EB'!B133</f>
        <v>41698</v>
      </c>
      <c r="B132" s="32">
        <f>'Incident Details EB'!Y133</f>
        <v>1</v>
      </c>
      <c r="C132" s="24">
        <f>'Incident Details EB'!M133</f>
        <v>0.37638888888888888</v>
      </c>
      <c r="D132" s="24">
        <f>'Incident Details EB'!N133</f>
        <v>0.40277777777777779</v>
      </c>
      <c r="E132">
        <f>'Incident Details EB'!AG133</f>
        <v>38</v>
      </c>
      <c r="F132">
        <f>'Incident Details EB'!P133</f>
        <v>27.8</v>
      </c>
      <c r="G132">
        <f t="shared" si="8"/>
        <v>38</v>
      </c>
      <c r="H132" t="str">
        <f t="shared" si="9"/>
        <v>15-45</v>
      </c>
      <c r="I132">
        <f>IF(F132&lt;=parameters!$B$6,IF(F132&gt;=parameters!$B$5,1,0),0)</f>
        <v>1</v>
      </c>
      <c r="J132">
        <f>IF(C132&lt;parameters!$B$2,IF(D132&gt;parameters!$B$1,1,0),0)</f>
        <v>1</v>
      </c>
      <c r="K132">
        <f>IF(C132&lt;parameters!$B$4,IF(D132&gt;parameters!$B$3,1,0),0)</f>
        <v>0</v>
      </c>
      <c r="L132">
        <f t="shared" si="10"/>
        <v>1</v>
      </c>
      <c r="M132">
        <f t="shared" si="11"/>
        <v>0</v>
      </c>
    </row>
    <row r="133" spans="1:13" x14ac:dyDescent="0.25">
      <c r="A133" s="36">
        <f>'Incident Details EB'!B134</f>
        <v>41698</v>
      </c>
      <c r="B133" s="32">
        <f>'Incident Details EB'!Y134</f>
        <v>2</v>
      </c>
      <c r="C133" s="24">
        <f>'Incident Details EB'!M134</f>
        <v>0.3972222222222222</v>
      </c>
      <c r="D133" s="24">
        <f>'Incident Details EB'!N134</f>
        <v>0.41736111111111107</v>
      </c>
      <c r="E133">
        <f>'Incident Details EB'!AG134</f>
        <v>29</v>
      </c>
      <c r="F133">
        <f>'Incident Details EB'!P134</f>
        <v>19.899999999999999</v>
      </c>
      <c r="G133">
        <f t="shared" si="8"/>
        <v>58</v>
      </c>
      <c r="H133" t="str">
        <f t="shared" si="9"/>
        <v>15-45</v>
      </c>
      <c r="I133">
        <f>IF(F133&lt;=parameters!$B$6,IF(F133&gt;=parameters!$B$5,1,0),0)</f>
        <v>0</v>
      </c>
      <c r="J133">
        <f>IF(C133&lt;parameters!$B$2,IF(D133&gt;parameters!$B$1,1,0),0)</f>
        <v>1</v>
      </c>
      <c r="K133">
        <f>IF(C133&lt;parameters!$B$4,IF(D133&gt;parameters!$B$3,1,0),0)</f>
        <v>0</v>
      </c>
      <c r="L133">
        <f t="shared" si="10"/>
        <v>0</v>
      </c>
      <c r="M133">
        <f t="shared" si="11"/>
        <v>0</v>
      </c>
    </row>
    <row r="134" spans="1:13" x14ac:dyDescent="0.25">
      <c r="A134" s="36">
        <f>'Incident Details EB'!B135</f>
        <v>41698</v>
      </c>
      <c r="B134" s="32">
        <f>'Incident Details EB'!Y135</f>
        <v>1</v>
      </c>
      <c r="C134" s="24">
        <f>'Incident Details EB'!M135</f>
        <v>0.2388888888888889</v>
      </c>
      <c r="D134" s="24">
        <f>'Incident Details EB'!N135</f>
        <v>0.40416666666666667</v>
      </c>
      <c r="E134">
        <f>'Incident Details EB'!AG135</f>
        <v>238</v>
      </c>
      <c r="F134">
        <f>'Incident Details EB'!P135</f>
        <v>33.200000000000003</v>
      </c>
      <c r="G134">
        <f t="shared" si="8"/>
        <v>238</v>
      </c>
      <c r="H134" t="str">
        <f t="shared" si="9"/>
        <v>75+</v>
      </c>
      <c r="I134">
        <f>IF(F134&lt;=parameters!$B$6,IF(F134&gt;=parameters!$B$5,1,0),0)</f>
        <v>1</v>
      </c>
      <c r="J134">
        <f>IF(C134&lt;parameters!$B$2,IF(D134&gt;parameters!$B$1,1,0),0)</f>
        <v>1</v>
      </c>
      <c r="K134">
        <f>IF(C134&lt;parameters!$B$4,IF(D134&gt;parameters!$B$3,1,0),0)</f>
        <v>0</v>
      </c>
      <c r="L134">
        <f t="shared" si="10"/>
        <v>1</v>
      </c>
      <c r="M134">
        <f t="shared" si="11"/>
        <v>0</v>
      </c>
    </row>
    <row r="135" spans="1:13" x14ac:dyDescent="0.25">
      <c r="A135" s="36">
        <f>'Incident Details EB'!B136</f>
        <v>41698</v>
      </c>
      <c r="B135" s="32">
        <f>'Incident Details EB'!Y136</f>
        <v>1</v>
      </c>
      <c r="C135" s="24">
        <f>'Incident Details EB'!M136</f>
        <v>0.26527777777777778</v>
      </c>
      <c r="D135" s="24">
        <f>'Incident Details EB'!N136</f>
        <v>0.30972222222222223</v>
      </c>
      <c r="E135">
        <f>'Incident Details EB'!AG136</f>
        <v>64</v>
      </c>
      <c r="F135">
        <f>'Incident Details EB'!P136</f>
        <v>25.8</v>
      </c>
      <c r="G135">
        <f t="shared" si="8"/>
        <v>64</v>
      </c>
      <c r="H135" t="str">
        <f t="shared" si="9"/>
        <v>45-75</v>
      </c>
      <c r="I135">
        <f>IF(F135&lt;=parameters!$B$6,IF(F135&gt;=parameters!$B$5,1,0),0)</f>
        <v>1</v>
      </c>
      <c r="J135">
        <f>IF(C135&lt;parameters!$B$2,IF(D135&gt;parameters!$B$1,1,0),0)</f>
        <v>1</v>
      </c>
      <c r="K135">
        <f>IF(C135&lt;parameters!$B$4,IF(D135&gt;parameters!$B$3,1,0),0)</f>
        <v>0</v>
      </c>
      <c r="L135">
        <f t="shared" si="10"/>
        <v>1</v>
      </c>
      <c r="M135">
        <f t="shared" si="11"/>
        <v>0</v>
      </c>
    </row>
    <row r="136" spans="1:13" x14ac:dyDescent="0.25">
      <c r="A136" s="36">
        <f>'Incident Details EB'!B137</f>
        <v>41701</v>
      </c>
      <c r="B136" s="32">
        <f>'Incident Details EB'!Y137</f>
        <v>2</v>
      </c>
      <c r="C136" s="24">
        <f>'Incident Details EB'!M137</f>
        <v>0.65277777777777779</v>
      </c>
      <c r="D136" s="24">
        <f>'Incident Details EB'!N137</f>
        <v>0.68402777777777779</v>
      </c>
      <c r="E136">
        <f>'Incident Details EB'!AG137</f>
        <v>45</v>
      </c>
      <c r="F136">
        <f>'Incident Details EB'!P137</f>
        <v>45.8</v>
      </c>
      <c r="G136">
        <f t="shared" si="8"/>
        <v>90</v>
      </c>
      <c r="H136" t="str">
        <f t="shared" si="9"/>
        <v>45-75</v>
      </c>
      <c r="I136">
        <f>IF(F136&lt;=parameters!$B$6,IF(F136&gt;=parameters!$B$5,1,0),0)</f>
        <v>0</v>
      </c>
      <c r="J136">
        <f>IF(C136&lt;parameters!$B$2,IF(D136&gt;parameters!$B$1,1,0),0)</f>
        <v>0</v>
      </c>
      <c r="K136">
        <f>IF(C136&lt;parameters!$B$4,IF(D136&gt;parameters!$B$3,1,0),0)</f>
        <v>1</v>
      </c>
      <c r="L136">
        <f t="shared" si="10"/>
        <v>0</v>
      </c>
      <c r="M136">
        <f t="shared" si="11"/>
        <v>0</v>
      </c>
    </row>
    <row r="137" spans="1:13" x14ac:dyDescent="0.25">
      <c r="A137" s="36">
        <f>'Incident Details EB'!B138</f>
        <v>41701</v>
      </c>
      <c r="B137" s="32">
        <f>'Incident Details EB'!Y138</f>
        <v>1</v>
      </c>
      <c r="C137" s="24">
        <f>'Incident Details EB'!M138</f>
        <v>0.50416666666666665</v>
      </c>
      <c r="D137" s="24">
        <f>'Incident Details EB'!N138</f>
        <v>0.53888888888888886</v>
      </c>
      <c r="E137">
        <f>'Incident Details EB'!AG138</f>
        <v>50</v>
      </c>
      <c r="F137">
        <f>'Incident Details EB'!P138</f>
        <v>43.5</v>
      </c>
      <c r="G137">
        <f t="shared" si="8"/>
        <v>50</v>
      </c>
      <c r="H137" t="str">
        <f t="shared" si="9"/>
        <v>45-75</v>
      </c>
      <c r="I137">
        <f>IF(F137&lt;=parameters!$B$6,IF(F137&gt;=parameters!$B$5,1,0),0)</f>
        <v>0</v>
      </c>
      <c r="J137">
        <f>IF(C137&lt;parameters!$B$2,IF(D137&gt;parameters!$B$1,1,0),0)</f>
        <v>0</v>
      </c>
      <c r="K137">
        <f>IF(C137&lt;parameters!$B$4,IF(D137&gt;parameters!$B$3,1,0),0)</f>
        <v>0</v>
      </c>
      <c r="L137">
        <f t="shared" si="10"/>
        <v>0</v>
      </c>
      <c r="M137">
        <f t="shared" si="11"/>
        <v>0</v>
      </c>
    </row>
    <row r="138" spans="1:13" x14ac:dyDescent="0.25">
      <c r="A138" s="36">
        <f>'Incident Details EB'!B139</f>
        <v>41701</v>
      </c>
      <c r="B138" s="32">
        <f>'Incident Details EB'!Y139</f>
        <v>0</v>
      </c>
      <c r="C138" s="24">
        <f>'Incident Details EB'!M139</f>
        <v>0.875</v>
      </c>
      <c r="D138" s="24">
        <f>'Incident Details EB'!N139</f>
        <v>0.92708333333333337</v>
      </c>
      <c r="E138">
        <f>'Incident Details EB'!AG139</f>
        <v>75</v>
      </c>
      <c r="F138">
        <f>'Incident Details EB'!P139</f>
        <v>23.2</v>
      </c>
      <c r="G138">
        <f t="shared" si="8"/>
        <v>0</v>
      </c>
      <c r="H138" t="str">
        <f t="shared" si="9"/>
        <v>75+</v>
      </c>
      <c r="I138">
        <f>IF(F138&lt;=parameters!$B$6,IF(F138&gt;=parameters!$B$5,1,0),0)</f>
        <v>0</v>
      </c>
      <c r="J138">
        <f>IF(C138&lt;parameters!$B$2,IF(D138&gt;parameters!$B$1,1,0),0)</f>
        <v>0</v>
      </c>
      <c r="K138">
        <f>IF(C138&lt;parameters!$B$4,IF(D138&gt;parameters!$B$3,1,0),0)</f>
        <v>0</v>
      </c>
      <c r="L138">
        <f t="shared" si="10"/>
        <v>0</v>
      </c>
      <c r="M138">
        <f t="shared" si="11"/>
        <v>0</v>
      </c>
    </row>
    <row r="139" spans="1:13" x14ac:dyDescent="0.25">
      <c r="A139" s="36">
        <f>'Incident Details EB'!B140</f>
        <v>41702</v>
      </c>
      <c r="B139" s="32">
        <f>'Incident Details EB'!Y140</f>
        <v>0</v>
      </c>
      <c r="C139" s="24" t="str">
        <f>'Incident Details EB'!M140</f>
        <v>Nothing</v>
      </c>
      <c r="D139" s="24"/>
      <c r="G139">
        <f t="shared" si="8"/>
        <v>0</v>
      </c>
      <c r="H139" t="str">
        <f t="shared" si="9"/>
        <v>0-15</v>
      </c>
      <c r="I139">
        <f>IF(F139&lt;=parameters!$B$6,IF(F139&gt;=parameters!$B$5,1,0),0)</f>
        <v>0</v>
      </c>
      <c r="J139">
        <f>IF(C139&lt;parameters!$B$2,IF(D139&gt;parameters!$B$1,1,0),0)</f>
        <v>0</v>
      </c>
      <c r="K139">
        <f>IF(C139&lt;parameters!$B$4,IF(D139&gt;parameters!$B$3,1,0),0)</f>
        <v>0</v>
      </c>
      <c r="L139">
        <f t="shared" si="10"/>
        <v>0</v>
      </c>
      <c r="M139">
        <f t="shared" si="11"/>
        <v>0</v>
      </c>
    </row>
    <row r="140" spans="1:13" x14ac:dyDescent="0.25">
      <c r="A140" s="36">
        <f>'Incident Details EB'!B141</f>
        <v>41703</v>
      </c>
      <c r="B140" s="32">
        <f>'Incident Details EB'!Y141</f>
        <v>1</v>
      </c>
      <c r="C140" s="24">
        <f>'Incident Details EB'!M141</f>
        <v>0.65</v>
      </c>
      <c r="D140" s="24">
        <f>'Incident Details EB'!N141</f>
        <v>0.66805555555555562</v>
      </c>
      <c r="E140">
        <f>'Incident Details EB'!AG141</f>
        <v>26</v>
      </c>
      <c r="F140">
        <f>'Incident Details EB'!P141</f>
        <v>39.9</v>
      </c>
      <c r="G140">
        <f t="shared" si="8"/>
        <v>26</v>
      </c>
      <c r="H140" t="str">
        <f t="shared" si="9"/>
        <v>15-45</v>
      </c>
      <c r="I140">
        <f>IF(F140&lt;=parameters!$B$6,IF(F140&gt;=parameters!$B$5,1,0),0)</f>
        <v>0</v>
      </c>
      <c r="J140">
        <f>IF(C140&lt;parameters!$B$2,IF(D140&gt;parameters!$B$1,1,0),0)</f>
        <v>0</v>
      </c>
      <c r="K140">
        <f>IF(C140&lt;parameters!$B$4,IF(D140&gt;parameters!$B$3,1,0),0)</f>
        <v>1</v>
      </c>
      <c r="L140">
        <f t="shared" si="10"/>
        <v>0</v>
      </c>
      <c r="M140">
        <f t="shared" si="11"/>
        <v>0</v>
      </c>
    </row>
    <row r="141" spans="1:13" x14ac:dyDescent="0.25">
      <c r="A141" s="36">
        <f>'Incident Details EB'!B142</f>
        <v>41703</v>
      </c>
      <c r="B141" s="32">
        <f>'Incident Details EB'!Y142</f>
        <v>1</v>
      </c>
      <c r="C141" s="24">
        <f>'Incident Details EB'!M142</f>
        <v>0.6875</v>
      </c>
      <c r="D141" s="24">
        <f>'Incident Details EB'!N142</f>
        <v>0.71458333333333335</v>
      </c>
      <c r="E141">
        <f>'Incident Details EB'!AG142</f>
        <v>39</v>
      </c>
      <c r="F141">
        <f>'Incident Details EB'!P142</f>
        <v>52.3</v>
      </c>
      <c r="G141">
        <f t="shared" si="8"/>
        <v>39</v>
      </c>
      <c r="H141" t="str">
        <f t="shared" si="9"/>
        <v>15-45</v>
      </c>
      <c r="I141">
        <f>IF(F141&lt;=parameters!$B$6,IF(F141&gt;=parameters!$B$5,1,0),0)</f>
        <v>0</v>
      </c>
      <c r="J141">
        <f>IF(C141&lt;parameters!$B$2,IF(D141&gt;parameters!$B$1,1,0),0)</f>
        <v>0</v>
      </c>
      <c r="K141">
        <f>IF(C141&lt;parameters!$B$4,IF(D141&gt;parameters!$B$3,1,0),0)</f>
        <v>1</v>
      </c>
      <c r="L141">
        <f t="shared" si="10"/>
        <v>0</v>
      </c>
      <c r="M141">
        <f t="shared" si="11"/>
        <v>0</v>
      </c>
    </row>
    <row r="142" spans="1:13" x14ac:dyDescent="0.25">
      <c r="A142" s="36">
        <f>'Incident Details EB'!B143</f>
        <v>41703</v>
      </c>
      <c r="B142" s="32">
        <f>'Incident Details EB'!Y143</f>
        <v>1</v>
      </c>
      <c r="C142" s="24">
        <f>'Incident Details EB'!M143</f>
        <v>0.94513888888888886</v>
      </c>
      <c r="D142" s="24">
        <f>'Incident Details EB'!N143</f>
        <v>0.95763888888888882</v>
      </c>
      <c r="E142">
        <f>'Incident Details EB'!AG143</f>
        <v>18</v>
      </c>
      <c r="F142">
        <f>'Incident Details EB'!P143</f>
        <v>32.5</v>
      </c>
      <c r="G142">
        <f t="shared" si="8"/>
        <v>18</v>
      </c>
      <c r="H142" t="str">
        <f t="shared" si="9"/>
        <v>15-45</v>
      </c>
      <c r="I142">
        <f>IF(F142&lt;=parameters!$B$6,IF(F142&gt;=parameters!$B$5,1,0),0)</f>
        <v>1</v>
      </c>
      <c r="J142">
        <f>IF(C142&lt;parameters!$B$2,IF(D142&gt;parameters!$B$1,1,0),0)</f>
        <v>0</v>
      </c>
      <c r="K142">
        <f>IF(C142&lt;parameters!$B$4,IF(D142&gt;parameters!$B$3,1,0),0)</f>
        <v>0</v>
      </c>
      <c r="L142">
        <f t="shared" si="10"/>
        <v>0</v>
      </c>
      <c r="M142">
        <f t="shared" si="11"/>
        <v>0</v>
      </c>
    </row>
    <row r="143" spans="1:13" x14ac:dyDescent="0.25">
      <c r="A143" s="36">
        <f>'Incident Details EB'!B144</f>
        <v>41703</v>
      </c>
      <c r="B143" s="32">
        <f>'Incident Details EB'!Y144</f>
        <v>1</v>
      </c>
      <c r="C143" s="24">
        <f>'Incident Details EB'!M144</f>
        <v>2.6388888888888889E-2</v>
      </c>
      <c r="D143" s="24">
        <f>'Incident Details EB'!N144</f>
        <v>4.7222222222222221E-2</v>
      </c>
      <c r="E143">
        <f>'Incident Details EB'!AG144</f>
        <v>30</v>
      </c>
      <c r="F143">
        <f>'Incident Details EB'!P144</f>
        <v>48.4</v>
      </c>
      <c r="G143">
        <f t="shared" si="8"/>
        <v>30</v>
      </c>
      <c r="H143" t="str">
        <f t="shared" si="9"/>
        <v>15-45</v>
      </c>
      <c r="I143">
        <f>IF(F143&lt;=parameters!$B$6,IF(F143&gt;=parameters!$B$5,1,0),0)</f>
        <v>0</v>
      </c>
      <c r="J143">
        <f>IF(C143&lt;parameters!$B$2,IF(D143&gt;parameters!$B$1,1,0),0)</f>
        <v>0</v>
      </c>
      <c r="K143">
        <f>IF(C143&lt;parameters!$B$4,IF(D143&gt;parameters!$B$3,1,0),0)</f>
        <v>0</v>
      </c>
      <c r="L143">
        <f t="shared" si="10"/>
        <v>0</v>
      </c>
      <c r="M143">
        <f t="shared" si="11"/>
        <v>0</v>
      </c>
    </row>
    <row r="144" spans="1:13" x14ac:dyDescent="0.25">
      <c r="A144" s="36">
        <f>'Incident Details EB'!B145</f>
        <v>41704</v>
      </c>
      <c r="B144" s="32">
        <f>'Incident Details EB'!Y145</f>
        <v>1</v>
      </c>
      <c r="C144" s="24">
        <f>'Incident Details EB'!M145</f>
        <v>0.79722222222222217</v>
      </c>
      <c r="D144" s="24">
        <f>'Incident Details EB'!N145</f>
        <v>0.83263888888888882</v>
      </c>
      <c r="E144">
        <f>'Incident Details EB'!AG145</f>
        <v>51</v>
      </c>
      <c r="F144">
        <f>'Incident Details EB'!P145</f>
        <v>31.1</v>
      </c>
      <c r="G144">
        <f t="shared" si="8"/>
        <v>51</v>
      </c>
      <c r="H144" t="str">
        <f t="shared" si="9"/>
        <v>45-75</v>
      </c>
      <c r="I144">
        <f>IF(F144&lt;=parameters!$B$6,IF(F144&gt;=parameters!$B$5,1,0),0)</f>
        <v>1</v>
      </c>
      <c r="J144">
        <f>IF(C144&lt;parameters!$B$2,IF(D144&gt;parameters!$B$1,1,0),0)</f>
        <v>0</v>
      </c>
      <c r="K144">
        <f>IF(C144&lt;parameters!$B$4,IF(D144&gt;parameters!$B$3,1,0),0)</f>
        <v>1</v>
      </c>
      <c r="L144">
        <f t="shared" si="10"/>
        <v>0</v>
      </c>
      <c r="M144">
        <f t="shared" si="11"/>
        <v>1</v>
      </c>
    </row>
    <row r="145" spans="1:13" x14ac:dyDescent="0.25">
      <c r="A145" s="36">
        <f>'Incident Details EB'!B146</f>
        <v>41705</v>
      </c>
      <c r="B145" s="32">
        <f>'Incident Details EB'!Y146</f>
        <v>3</v>
      </c>
      <c r="C145" s="24">
        <f>'Incident Details EB'!M146</f>
        <v>0.67291666666666661</v>
      </c>
      <c r="D145" s="24">
        <f>'Incident Details EB'!N146</f>
        <v>0.79097222222222219</v>
      </c>
      <c r="E145">
        <f>'Incident Details EB'!AG146</f>
        <v>170</v>
      </c>
      <c r="F145">
        <f>'Incident Details EB'!P146</f>
        <v>39.200000000000003</v>
      </c>
      <c r="G145">
        <f t="shared" si="8"/>
        <v>510</v>
      </c>
      <c r="H145" t="str">
        <f t="shared" si="9"/>
        <v>75+</v>
      </c>
      <c r="I145">
        <f>IF(F145&lt;=parameters!$B$6,IF(F145&gt;=parameters!$B$5,1,0),0)</f>
        <v>0</v>
      </c>
      <c r="J145">
        <f>IF(C145&lt;parameters!$B$2,IF(D145&gt;parameters!$B$1,1,0),0)</f>
        <v>0</v>
      </c>
      <c r="K145">
        <f>IF(C145&lt;parameters!$B$4,IF(D145&gt;parameters!$B$3,1,0),0)</f>
        <v>1</v>
      </c>
      <c r="L145">
        <f t="shared" si="10"/>
        <v>0</v>
      </c>
      <c r="M145">
        <f t="shared" si="11"/>
        <v>0</v>
      </c>
    </row>
    <row r="146" spans="1:13" x14ac:dyDescent="0.25">
      <c r="A146" s="36">
        <f>'Incident Details EB'!B147</f>
        <v>41705</v>
      </c>
      <c r="B146" s="32">
        <f>'Incident Details EB'!Y147</f>
        <v>2</v>
      </c>
      <c r="C146" s="24">
        <f>'Incident Details EB'!M147</f>
        <v>0.39305555555555555</v>
      </c>
      <c r="D146" s="24">
        <f>'Incident Details EB'!N147</f>
        <v>0.43055555555555552</v>
      </c>
      <c r="E146">
        <f>'Incident Details EB'!AG147</f>
        <v>54</v>
      </c>
      <c r="F146">
        <f>'Incident Details EB'!P147</f>
        <v>32.200000000000003</v>
      </c>
      <c r="G146">
        <f t="shared" si="8"/>
        <v>108</v>
      </c>
      <c r="H146" t="str">
        <f t="shared" si="9"/>
        <v>45-75</v>
      </c>
      <c r="I146">
        <f>IF(F146&lt;=parameters!$B$6,IF(F146&gt;=parameters!$B$5,1,0),0)</f>
        <v>1</v>
      </c>
      <c r="J146">
        <f>IF(C146&lt;parameters!$B$2,IF(D146&gt;parameters!$B$1,1,0),0)</f>
        <v>1</v>
      </c>
      <c r="K146">
        <f>IF(C146&lt;parameters!$B$4,IF(D146&gt;parameters!$B$3,1,0),0)</f>
        <v>0</v>
      </c>
      <c r="L146">
        <f t="shared" si="10"/>
        <v>1</v>
      </c>
      <c r="M146">
        <f t="shared" si="11"/>
        <v>0</v>
      </c>
    </row>
    <row r="147" spans="1:13" x14ac:dyDescent="0.25">
      <c r="A147" s="36">
        <f>'Incident Details EB'!B148</f>
        <v>41705</v>
      </c>
      <c r="B147" s="32">
        <f>'Incident Details EB'!Y148</f>
        <v>1</v>
      </c>
      <c r="C147" s="24">
        <f>'Incident Details EB'!M148</f>
        <v>0.57847222222222217</v>
      </c>
      <c r="D147" s="24">
        <f>'Incident Details EB'!N148</f>
        <v>0.59236111111111101</v>
      </c>
      <c r="E147">
        <f>'Incident Details EB'!AG148</f>
        <v>20</v>
      </c>
      <c r="F147">
        <f>'Incident Details EB'!P148</f>
        <v>32.9</v>
      </c>
      <c r="G147">
        <f t="shared" si="8"/>
        <v>20</v>
      </c>
      <c r="H147" t="str">
        <f t="shared" si="9"/>
        <v>15-45</v>
      </c>
      <c r="I147">
        <f>IF(F147&lt;=parameters!$B$6,IF(F147&gt;=parameters!$B$5,1,0),0)</f>
        <v>1</v>
      </c>
      <c r="J147">
        <f>IF(C147&lt;parameters!$B$2,IF(D147&gt;parameters!$B$1,1,0),0)</f>
        <v>0</v>
      </c>
      <c r="K147">
        <f>IF(C147&lt;parameters!$B$4,IF(D147&gt;parameters!$B$3,1,0),0)</f>
        <v>0</v>
      </c>
      <c r="L147">
        <f t="shared" si="10"/>
        <v>0</v>
      </c>
      <c r="M147">
        <f t="shared" si="11"/>
        <v>0</v>
      </c>
    </row>
    <row r="148" spans="1:13" x14ac:dyDescent="0.25">
      <c r="A148" s="36">
        <f>'Incident Details EB'!B149</f>
        <v>41705</v>
      </c>
      <c r="B148" s="32">
        <f>'Incident Details EB'!Y149</f>
        <v>1</v>
      </c>
      <c r="C148" s="24">
        <f>'Incident Details EB'!M149</f>
        <v>0.62569444444444444</v>
      </c>
      <c r="D148" s="24">
        <f>'Incident Details EB'!N149</f>
        <v>0.64861111111111114</v>
      </c>
      <c r="E148">
        <f>'Incident Details EB'!AG149</f>
        <v>33</v>
      </c>
      <c r="F148">
        <f>'Incident Details EB'!P149</f>
        <v>33.200000000000003</v>
      </c>
      <c r="G148">
        <f t="shared" si="8"/>
        <v>33</v>
      </c>
      <c r="H148" t="str">
        <f t="shared" si="9"/>
        <v>15-45</v>
      </c>
      <c r="I148">
        <f>IF(F148&lt;=parameters!$B$6,IF(F148&gt;=parameters!$B$5,1,0),0)</f>
        <v>1</v>
      </c>
      <c r="J148">
        <f>IF(C148&lt;parameters!$B$2,IF(D148&gt;parameters!$B$1,1,0),0)</f>
        <v>0</v>
      </c>
      <c r="K148">
        <f>IF(C148&lt;parameters!$B$4,IF(D148&gt;parameters!$B$3,1,0),0)</f>
        <v>1</v>
      </c>
      <c r="L148">
        <f t="shared" si="10"/>
        <v>0</v>
      </c>
      <c r="M148">
        <f t="shared" si="11"/>
        <v>1</v>
      </c>
    </row>
    <row r="149" spans="1:13" x14ac:dyDescent="0.25">
      <c r="A149" s="36">
        <f>'Incident Details EB'!B150</f>
        <v>41705</v>
      </c>
      <c r="B149" s="32">
        <f>'Incident Details EB'!Y150</f>
        <v>2</v>
      </c>
      <c r="C149" s="24">
        <f>'Incident Details EB'!M150</f>
        <v>0.53541666666666665</v>
      </c>
      <c r="D149" s="24">
        <f>'Incident Details EB'!N150</f>
        <v>0.58263888888888893</v>
      </c>
      <c r="E149">
        <f>'Incident Details EB'!AG150</f>
        <v>68</v>
      </c>
      <c r="F149">
        <f>'Incident Details EB'!P150</f>
        <v>39.9</v>
      </c>
      <c r="G149">
        <f t="shared" si="8"/>
        <v>136</v>
      </c>
      <c r="H149" t="str">
        <f t="shared" si="9"/>
        <v>45-75</v>
      </c>
      <c r="I149">
        <f>IF(F149&lt;=parameters!$B$6,IF(F149&gt;=parameters!$B$5,1,0),0)</f>
        <v>0</v>
      </c>
      <c r="J149">
        <f>IF(C149&lt;parameters!$B$2,IF(D149&gt;parameters!$B$1,1,0),0)</f>
        <v>0</v>
      </c>
      <c r="K149">
        <f>IF(C149&lt;parameters!$B$4,IF(D149&gt;parameters!$B$3,1,0),0)</f>
        <v>0</v>
      </c>
      <c r="L149">
        <f t="shared" si="10"/>
        <v>0</v>
      </c>
      <c r="M149">
        <f t="shared" si="11"/>
        <v>0</v>
      </c>
    </row>
    <row r="150" spans="1:13" x14ac:dyDescent="0.25">
      <c r="A150" s="36">
        <f>'Incident Details EB'!B151</f>
        <v>41705</v>
      </c>
      <c r="B150" s="32">
        <f>'Incident Details EB'!Y151</f>
        <v>1</v>
      </c>
      <c r="C150" s="24">
        <f>'Incident Details EB'!M151</f>
        <v>0.71944444444444444</v>
      </c>
      <c r="D150" s="24">
        <f>'Incident Details EB'!N151</f>
        <v>0.73888888888888893</v>
      </c>
      <c r="E150">
        <f>'Incident Details EB'!AG151</f>
        <v>28</v>
      </c>
      <c r="F150">
        <f>'Incident Details EB'!P151</f>
        <v>36.200000000000003</v>
      </c>
      <c r="G150">
        <f t="shared" si="8"/>
        <v>28</v>
      </c>
      <c r="H150" t="str">
        <f t="shared" si="9"/>
        <v>15-45</v>
      </c>
      <c r="I150">
        <f>IF(F150&lt;=parameters!$B$6,IF(F150&gt;=parameters!$B$5,1,0),0)</f>
        <v>0</v>
      </c>
      <c r="J150">
        <f>IF(C150&lt;parameters!$B$2,IF(D150&gt;parameters!$B$1,1,0),0)</f>
        <v>0</v>
      </c>
      <c r="K150">
        <f>IF(C150&lt;parameters!$B$4,IF(D150&gt;parameters!$B$3,1,0),0)</f>
        <v>1</v>
      </c>
      <c r="L150">
        <f t="shared" si="10"/>
        <v>0</v>
      </c>
      <c r="M150">
        <f t="shared" si="11"/>
        <v>0</v>
      </c>
    </row>
    <row r="151" spans="1:13" x14ac:dyDescent="0.25">
      <c r="A151" s="36">
        <f>'Incident Details EB'!B152</f>
        <v>41705</v>
      </c>
      <c r="B151" s="32">
        <f>'Incident Details EB'!Y152</f>
        <v>1</v>
      </c>
      <c r="C151" s="24">
        <f>'Incident Details EB'!M152</f>
        <v>0.83611111111111114</v>
      </c>
      <c r="D151" s="24">
        <f>'Incident Details EB'!N152</f>
        <v>0.85069444444444442</v>
      </c>
      <c r="E151">
        <f>'Incident Details EB'!AG152</f>
        <v>21</v>
      </c>
      <c r="F151">
        <f>'Incident Details EB'!P152</f>
        <v>32.200000000000003</v>
      </c>
      <c r="G151">
        <f t="shared" si="8"/>
        <v>21</v>
      </c>
      <c r="H151" t="str">
        <f t="shared" si="9"/>
        <v>15-45</v>
      </c>
      <c r="I151">
        <f>IF(F151&lt;=parameters!$B$6,IF(F151&gt;=parameters!$B$5,1,0),0)</f>
        <v>1</v>
      </c>
      <c r="J151">
        <f>IF(C151&lt;parameters!$B$2,IF(D151&gt;parameters!$B$1,1,0),0)</f>
        <v>0</v>
      </c>
      <c r="K151">
        <f>IF(C151&lt;parameters!$B$4,IF(D151&gt;parameters!$B$3,1,0),0)</f>
        <v>0</v>
      </c>
      <c r="L151">
        <f t="shared" si="10"/>
        <v>0</v>
      </c>
      <c r="M151">
        <f t="shared" si="11"/>
        <v>0</v>
      </c>
    </row>
    <row r="152" spans="1:13" x14ac:dyDescent="0.25">
      <c r="A152" s="36">
        <f>'Incident Details EB'!B153</f>
        <v>41708</v>
      </c>
      <c r="B152" s="32">
        <f>'Incident Details EB'!Y153</f>
        <v>2</v>
      </c>
      <c r="C152" s="24">
        <f>'Incident Details EB'!M153</f>
        <v>0.3576388888888889</v>
      </c>
      <c r="D152" s="24">
        <f>'Incident Details EB'!N153</f>
        <v>0.37222222222222223</v>
      </c>
      <c r="E152">
        <f>'Incident Details EB'!AG153</f>
        <v>21</v>
      </c>
      <c r="F152">
        <f>'Incident Details EB'!P153</f>
        <v>36.200000000000003</v>
      </c>
      <c r="G152">
        <f t="shared" si="8"/>
        <v>42</v>
      </c>
      <c r="H152" t="str">
        <f t="shared" si="9"/>
        <v>15-45</v>
      </c>
      <c r="I152">
        <f>IF(F152&lt;=parameters!$B$6,IF(F152&gt;=parameters!$B$5,1,0),0)</f>
        <v>0</v>
      </c>
      <c r="J152">
        <f>IF(C152&lt;parameters!$B$2,IF(D152&gt;parameters!$B$1,1,0),0)</f>
        <v>1</v>
      </c>
      <c r="K152">
        <f>IF(C152&lt;parameters!$B$4,IF(D152&gt;parameters!$B$3,1,0),0)</f>
        <v>0</v>
      </c>
      <c r="L152">
        <f t="shared" si="10"/>
        <v>0</v>
      </c>
      <c r="M152">
        <f t="shared" si="11"/>
        <v>0</v>
      </c>
    </row>
    <row r="153" spans="1:13" x14ac:dyDescent="0.25">
      <c r="A153" s="36">
        <f>'Incident Details EB'!B154</f>
        <v>41708</v>
      </c>
      <c r="B153" s="32">
        <f>'Incident Details EB'!Y154</f>
        <v>3</v>
      </c>
      <c r="C153" s="24">
        <f>'Incident Details EB'!M154</f>
        <v>0.3972222222222222</v>
      </c>
      <c r="D153" s="24">
        <f>'Incident Details EB'!N154</f>
        <v>0.4375</v>
      </c>
      <c r="E153">
        <f>'Incident Details EB'!AG154</f>
        <v>58</v>
      </c>
      <c r="F153">
        <f>'Incident Details EB'!P154</f>
        <v>31.1</v>
      </c>
      <c r="G153">
        <f t="shared" si="8"/>
        <v>174</v>
      </c>
      <c r="H153" t="str">
        <f t="shared" si="9"/>
        <v>45-75</v>
      </c>
      <c r="I153">
        <f>IF(F153&lt;=parameters!$B$6,IF(F153&gt;=parameters!$B$5,1,0),0)</f>
        <v>1</v>
      </c>
      <c r="J153">
        <f>IF(C153&lt;parameters!$B$2,IF(D153&gt;parameters!$B$1,1,0),0)</f>
        <v>1</v>
      </c>
      <c r="K153">
        <f>IF(C153&lt;parameters!$B$4,IF(D153&gt;parameters!$B$3,1,0),0)</f>
        <v>0</v>
      </c>
      <c r="L153">
        <f t="shared" si="10"/>
        <v>1</v>
      </c>
      <c r="M153">
        <f t="shared" si="11"/>
        <v>0</v>
      </c>
    </row>
    <row r="154" spans="1:13" x14ac:dyDescent="0.25">
      <c r="A154" s="36">
        <f>'Incident Details EB'!B155</f>
        <v>41708</v>
      </c>
      <c r="B154" s="32">
        <f>'Incident Details EB'!Y155</f>
        <v>2</v>
      </c>
      <c r="C154" s="24">
        <f>'Incident Details EB'!M155</f>
        <v>0.42152777777777778</v>
      </c>
      <c r="D154" s="24">
        <f>'Incident Details EB'!N155</f>
        <v>0.43819444444444444</v>
      </c>
      <c r="E154">
        <f>'Incident Details EB'!AG155</f>
        <v>24</v>
      </c>
      <c r="F154">
        <f>'Incident Details EB'!P155</f>
        <v>22.5</v>
      </c>
      <c r="G154">
        <f t="shared" si="8"/>
        <v>48</v>
      </c>
      <c r="H154" t="str">
        <f t="shared" si="9"/>
        <v>15-45</v>
      </c>
      <c r="I154">
        <f>IF(F154&lt;=parameters!$B$6,IF(F154&gt;=parameters!$B$5,1,0),0)</f>
        <v>0</v>
      </c>
      <c r="J154">
        <f>IF(C154&lt;parameters!$B$2,IF(D154&gt;parameters!$B$1,1,0),0)</f>
        <v>0</v>
      </c>
      <c r="K154">
        <f>IF(C154&lt;parameters!$B$4,IF(D154&gt;parameters!$B$3,1,0),0)</f>
        <v>0</v>
      </c>
      <c r="L154">
        <f t="shared" si="10"/>
        <v>0</v>
      </c>
      <c r="M154">
        <f t="shared" si="11"/>
        <v>0</v>
      </c>
    </row>
    <row r="155" spans="1:13" x14ac:dyDescent="0.25">
      <c r="A155" s="36">
        <f>'Incident Details EB'!B156</f>
        <v>41708</v>
      </c>
      <c r="B155" s="32">
        <f>'Incident Details EB'!Y156</f>
        <v>1</v>
      </c>
      <c r="C155" s="24">
        <f>'Incident Details EB'!M156</f>
        <v>0.37083333333333335</v>
      </c>
      <c r="D155" s="24">
        <f>'Incident Details EB'!N156</f>
        <v>0.40694444444444444</v>
      </c>
      <c r="E155">
        <f>'Incident Details EB'!AG156</f>
        <v>52</v>
      </c>
      <c r="F155">
        <f>'Incident Details EB'!P156</f>
        <v>33.1</v>
      </c>
      <c r="G155">
        <f t="shared" si="8"/>
        <v>52</v>
      </c>
      <c r="H155" t="str">
        <f t="shared" si="9"/>
        <v>45-75</v>
      </c>
      <c r="I155">
        <f>IF(F155&lt;=parameters!$B$6,IF(F155&gt;=parameters!$B$5,1,0),0)</f>
        <v>1</v>
      </c>
      <c r="J155">
        <f>IF(C155&lt;parameters!$B$2,IF(D155&gt;parameters!$B$1,1,0),0)</f>
        <v>1</v>
      </c>
      <c r="K155">
        <f>IF(C155&lt;parameters!$B$4,IF(D155&gt;parameters!$B$3,1,0),0)</f>
        <v>0</v>
      </c>
      <c r="L155">
        <f t="shared" si="10"/>
        <v>1</v>
      </c>
      <c r="M155">
        <f t="shared" si="11"/>
        <v>0</v>
      </c>
    </row>
    <row r="156" spans="1:13" x14ac:dyDescent="0.25">
      <c r="A156" s="36">
        <f>'Incident Details EB'!B157</f>
        <v>41708</v>
      </c>
      <c r="B156" s="32">
        <f>'Incident Details EB'!Y157</f>
        <v>0</v>
      </c>
      <c r="C156" s="24">
        <f>'Incident Details EB'!M157</f>
        <v>0.87430555555555556</v>
      </c>
      <c r="D156" s="24">
        <f>'Incident Details EB'!N157</f>
        <v>0.88749999999999996</v>
      </c>
      <c r="E156">
        <f>'Incident Details EB'!AG157</f>
        <v>19</v>
      </c>
      <c r="F156">
        <f>'Incident Details EB'!P157</f>
        <v>48.4</v>
      </c>
      <c r="G156">
        <f t="shared" si="8"/>
        <v>0</v>
      </c>
      <c r="H156" t="str">
        <f t="shared" si="9"/>
        <v>15-45</v>
      </c>
      <c r="I156">
        <f>IF(F156&lt;=parameters!$B$6,IF(F156&gt;=parameters!$B$5,1,0),0)</f>
        <v>0</v>
      </c>
      <c r="J156">
        <f>IF(C156&lt;parameters!$B$2,IF(D156&gt;parameters!$B$1,1,0),0)</f>
        <v>0</v>
      </c>
      <c r="K156">
        <f>IF(C156&lt;parameters!$B$4,IF(D156&gt;parameters!$B$3,1,0),0)</f>
        <v>0</v>
      </c>
      <c r="L156">
        <f t="shared" si="10"/>
        <v>0</v>
      </c>
      <c r="M156">
        <f t="shared" si="11"/>
        <v>0</v>
      </c>
    </row>
    <row r="157" spans="1:13" x14ac:dyDescent="0.25">
      <c r="A157" s="36">
        <f>'Incident Details EB'!B158</f>
        <v>41709</v>
      </c>
      <c r="B157" s="32">
        <f>'Incident Details EB'!Y158</f>
        <v>0</v>
      </c>
      <c r="C157" s="24">
        <f>'Incident Details EB'!M158</f>
        <v>0.57777777777777783</v>
      </c>
      <c r="D157" s="24">
        <f>'Incident Details EB'!N158</f>
        <v>0.59722222222222232</v>
      </c>
      <c r="E157">
        <f>'Incident Details EB'!AG158</f>
        <v>28</v>
      </c>
      <c r="F157">
        <f>'Incident Details EB'!P158</f>
        <v>33.200000000000003</v>
      </c>
      <c r="G157">
        <f t="shared" si="8"/>
        <v>0</v>
      </c>
      <c r="H157" t="str">
        <f t="shared" si="9"/>
        <v>15-45</v>
      </c>
      <c r="I157">
        <f>IF(F157&lt;=parameters!$B$6,IF(F157&gt;=parameters!$B$5,1,0),0)</f>
        <v>1</v>
      </c>
      <c r="J157">
        <f>IF(C157&lt;parameters!$B$2,IF(D157&gt;parameters!$B$1,1,0),0)</f>
        <v>0</v>
      </c>
      <c r="K157">
        <f>IF(C157&lt;parameters!$B$4,IF(D157&gt;parameters!$B$3,1,0),0)</f>
        <v>0</v>
      </c>
      <c r="L157">
        <f t="shared" si="10"/>
        <v>0</v>
      </c>
      <c r="M157">
        <f t="shared" si="11"/>
        <v>0</v>
      </c>
    </row>
    <row r="158" spans="1:13" x14ac:dyDescent="0.25">
      <c r="A158" s="36">
        <f>'Incident Details EB'!B159</f>
        <v>41709</v>
      </c>
      <c r="B158" s="32">
        <f>'Incident Details EB'!Y159</f>
        <v>2</v>
      </c>
      <c r="C158" s="24">
        <f>'Incident Details EB'!M159</f>
        <v>0.25069444444444444</v>
      </c>
      <c r="D158" s="24">
        <f>'Incident Details EB'!N159</f>
        <v>0.27847222222222223</v>
      </c>
      <c r="E158">
        <f>'Incident Details EB'!AG159</f>
        <v>40</v>
      </c>
      <c r="F158">
        <f>'Incident Details EB'!P159</f>
        <v>36.700000000000003</v>
      </c>
      <c r="G158">
        <f t="shared" si="8"/>
        <v>80</v>
      </c>
      <c r="H158" t="str">
        <f t="shared" si="9"/>
        <v>15-45</v>
      </c>
      <c r="I158">
        <f>IF(F158&lt;=parameters!$B$6,IF(F158&gt;=parameters!$B$5,1,0),0)</f>
        <v>0</v>
      </c>
      <c r="J158">
        <f>IF(C158&lt;parameters!$B$2,IF(D158&gt;parameters!$B$1,1,0),0)</f>
        <v>1</v>
      </c>
      <c r="K158">
        <f>IF(C158&lt;parameters!$B$4,IF(D158&gt;parameters!$B$3,1,0),0)</f>
        <v>0</v>
      </c>
      <c r="L158">
        <f t="shared" si="10"/>
        <v>0</v>
      </c>
      <c r="M158">
        <f t="shared" si="11"/>
        <v>0</v>
      </c>
    </row>
    <row r="159" spans="1:13" x14ac:dyDescent="0.25">
      <c r="A159" s="36">
        <f>'Incident Details EB'!B160</f>
        <v>41710</v>
      </c>
      <c r="B159" s="32">
        <f>'Incident Details EB'!Y160</f>
        <v>1</v>
      </c>
      <c r="C159" s="24">
        <f>'Incident Details EB'!M160</f>
        <v>0.73958333333333337</v>
      </c>
      <c r="D159" s="24">
        <f>'Incident Details EB'!N160</f>
        <v>0.75833333333333341</v>
      </c>
      <c r="E159">
        <f>'Incident Details EB'!AG160</f>
        <v>27</v>
      </c>
      <c r="F159">
        <f>'Incident Details EB'!P160</f>
        <v>41.9</v>
      </c>
      <c r="G159">
        <f t="shared" si="8"/>
        <v>27</v>
      </c>
      <c r="H159" t="str">
        <f t="shared" si="9"/>
        <v>15-45</v>
      </c>
      <c r="I159">
        <f>IF(F159&lt;=parameters!$B$6,IF(F159&gt;=parameters!$B$5,1,0),0)</f>
        <v>0</v>
      </c>
      <c r="J159">
        <f>IF(C159&lt;parameters!$B$2,IF(D159&gt;parameters!$B$1,1,0),0)</f>
        <v>0</v>
      </c>
      <c r="K159">
        <f>IF(C159&lt;parameters!$B$4,IF(D159&gt;parameters!$B$3,1,0),0)</f>
        <v>1</v>
      </c>
      <c r="L159">
        <f t="shared" si="10"/>
        <v>0</v>
      </c>
      <c r="M159">
        <f t="shared" si="11"/>
        <v>0</v>
      </c>
    </row>
    <row r="160" spans="1:13" x14ac:dyDescent="0.25">
      <c r="A160" s="36">
        <f>'Incident Details EB'!B161</f>
        <v>41710</v>
      </c>
      <c r="B160" s="32">
        <f>'Incident Details EB'!Y161</f>
        <v>1</v>
      </c>
      <c r="C160" s="24">
        <f>'Incident Details EB'!M161</f>
        <v>0.31944444444444448</v>
      </c>
      <c r="D160" s="24">
        <f>'Incident Details EB'!N161</f>
        <v>0.34791666666666671</v>
      </c>
      <c r="E160">
        <f>'Incident Details EB'!AG161</f>
        <v>41</v>
      </c>
      <c r="F160">
        <f>'Incident Details EB'!P161</f>
        <v>33.700000000000003</v>
      </c>
      <c r="G160">
        <f t="shared" si="8"/>
        <v>41</v>
      </c>
      <c r="H160" t="str">
        <f t="shared" si="9"/>
        <v>15-45</v>
      </c>
      <c r="I160">
        <f>IF(F160&lt;=parameters!$B$6,IF(F160&gt;=parameters!$B$5,1,0),0)</f>
        <v>1</v>
      </c>
      <c r="J160">
        <f>IF(C160&lt;parameters!$B$2,IF(D160&gt;parameters!$B$1,1,0),0)</f>
        <v>1</v>
      </c>
      <c r="K160">
        <f>IF(C160&lt;parameters!$B$4,IF(D160&gt;parameters!$B$3,1,0),0)</f>
        <v>0</v>
      </c>
      <c r="L160">
        <f t="shared" si="10"/>
        <v>1</v>
      </c>
      <c r="M160">
        <f t="shared" si="11"/>
        <v>0</v>
      </c>
    </row>
    <row r="161" spans="1:13" x14ac:dyDescent="0.25">
      <c r="A161" s="36">
        <f>'Incident Details EB'!B162</f>
        <v>41710</v>
      </c>
      <c r="B161" s="32">
        <f>'Incident Details EB'!Y162</f>
        <v>1</v>
      </c>
      <c r="C161" s="24">
        <f>'Incident Details EB'!M162</f>
        <v>0.4291666666666667</v>
      </c>
      <c r="D161" s="24">
        <f>'Incident Details EB'!N162</f>
        <v>0.45</v>
      </c>
      <c r="E161">
        <f>'Incident Details EB'!AG162</f>
        <v>30</v>
      </c>
      <c r="F161">
        <f>'Incident Details EB'!P162</f>
        <v>15.6</v>
      </c>
      <c r="G161">
        <f t="shared" si="8"/>
        <v>30</v>
      </c>
      <c r="H161" t="str">
        <f t="shared" si="9"/>
        <v>15-45</v>
      </c>
      <c r="I161">
        <f>IF(F161&lt;=parameters!$B$6,IF(F161&gt;=parameters!$B$5,1,0),0)</f>
        <v>0</v>
      </c>
      <c r="J161">
        <f>IF(C161&lt;parameters!$B$2,IF(D161&gt;parameters!$B$1,1,0),0)</f>
        <v>0</v>
      </c>
      <c r="K161">
        <f>IF(C161&lt;parameters!$B$4,IF(D161&gt;parameters!$B$3,1,0),0)</f>
        <v>0</v>
      </c>
      <c r="L161">
        <f t="shared" si="10"/>
        <v>0</v>
      </c>
      <c r="M161">
        <f t="shared" si="11"/>
        <v>0</v>
      </c>
    </row>
    <row r="162" spans="1:13" x14ac:dyDescent="0.25">
      <c r="A162" s="36">
        <f>'Incident Details EB'!B163</f>
        <v>41711</v>
      </c>
      <c r="B162" s="32">
        <f>'Incident Details EB'!Y163</f>
        <v>1</v>
      </c>
      <c r="C162" s="24">
        <f>'Incident Details EB'!M163</f>
        <v>0.77847222222222223</v>
      </c>
      <c r="D162" s="24">
        <f>'Incident Details EB'!N163</f>
        <v>0.79652777777777783</v>
      </c>
      <c r="E162">
        <f>'Incident Details EB'!AG163</f>
        <v>26</v>
      </c>
      <c r="F162">
        <f>'Incident Details EB'!P163</f>
        <v>19.899999999999999</v>
      </c>
      <c r="G162">
        <f t="shared" si="8"/>
        <v>26</v>
      </c>
      <c r="H162" t="str">
        <f t="shared" si="9"/>
        <v>15-45</v>
      </c>
      <c r="I162">
        <f>IF(F162&lt;=parameters!$B$6,IF(F162&gt;=parameters!$B$5,1,0),0)</f>
        <v>0</v>
      </c>
      <c r="J162">
        <f>IF(C162&lt;parameters!$B$2,IF(D162&gt;parameters!$B$1,1,0),0)</f>
        <v>0</v>
      </c>
      <c r="K162">
        <f>IF(C162&lt;parameters!$B$4,IF(D162&gt;parameters!$B$3,1,0),0)</f>
        <v>1</v>
      </c>
      <c r="L162">
        <f t="shared" si="10"/>
        <v>0</v>
      </c>
      <c r="M162">
        <f t="shared" si="11"/>
        <v>0</v>
      </c>
    </row>
    <row r="163" spans="1:13" x14ac:dyDescent="0.25">
      <c r="A163" s="36">
        <f>'Incident Details EB'!B164</f>
        <v>41711</v>
      </c>
      <c r="B163" s="32">
        <f>'Incident Details EB'!Y164</f>
        <v>1</v>
      </c>
      <c r="C163" s="24">
        <f>'Incident Details EB'!M164</f>
        <v>0.85416666666666663</v>
      </c>
      <c r="D163" s="24">
        <f>'Incident Details EB'!N164</f>
        <v>0.8881944444444444</v>
      </c>
      <c r="E163">
        <f>'Incident Details EB'!AG164</f>
        <v>49</v>
      </c>
      <c r="F163">
        <f>'Incident Details EB'!P164</f>
        <v>25.8</v>
      </c>
      <c r="G163">
        <f t="shared" si="8"/>
        <v>49</v>
      </c>
      <c r="H163" t="str">
        <f t="shared" si="9"/>
        <v>45-75</v>
      </c>
      <c r="I163">
        <f>IF(F163&lt;=parameters!$B$6,IF(F163&gt;=parameters!$B$5,1,0),0)</f>
        <v>1</v>
      </c>
      <c r="J163">
        <f>IF(C163&lt;parameters!$B$2,IF(D163&gt;parameters!$B$1,1,0),0)</f>
        <v>0</v>
      </c>
      <c r="K163">
        <f>IF(C163&lt;parameters!$B$4,IF(D163&gt;parameters!$B$3,1,0),0)</f>
        <v>0</v>
      </c>
      <c r="L163">
        <f t="shared" si="10"/>
        <v>0</v>
      </c>
      <c r="M163">
        <f t="shared" si="11"/>
        <v>0</v>
      </c>
    </row>
    <row r="164" spans="1:13" x14ac:dyDescent="0.25">
      <c r="A164" s="36">
        <f>'Incident Details EB'!B165</f>
        <v>41711</v>
      </c>
      <c r="B164" s="32">
        <f>'Incident Details EB'!Y165</f>
        <v>1</v>
      </c>
      <c r="C164" s="24">
        <f>'Incident Details EB'!M165</f>
        <v>0.75416666666666676</v>
      </c>
      <c r="D164" s="24">
        <f>'Incident Details EB'!N165</f>
        <v>0.76527777777777783</v>
      </c>
      <c r="E164">
        <f>'Incident Details EB'!AG165</f>
        <v>16</v>
      </c>
      <c r="F164">
        <f>'Incident Details EB'!P165</f>
        <v>19.899999999999999</v>
      </c>
      <c r="G164">
        <f t="shared" si="8"/>
        <v>16</v>
      </c>
      <c r="H164" t="str">
        <f t="shared" si="9"/>
        <v>15-45</v>
      </c>
      <c r="I164">
        <f>IF(F164&lt;=parameters!$B$6,IF(F164&gt;=parameters!$B$5,1,0),0)</f>
        <v>0</v>
      </c>
      <c r="J164">
        <f>IF(C164&lt;parameters!$B$2,IF(D164&gt;parameters!$B$1,1,0),0)</f>
        <v>0</v>
      </c>
      <c r="K164">
        <f>IF(C164&lt;parameters!$B$4,IF(D164&gt;parameters!$B$3,1,0),0)</f>
        <v>1</v>
      </c>
      <c r="L164">
        <f t="shared" si="10"/>
        <v>0</v>
      </c>
      <c r="M164">
        <f t="shared" si="11"/>
        <v>0</v>
      </c>
    </row>
    <row r="165" spans="1:13" x14ac:dyDescent="0.25">
      <c r="A165" s="36">
        <f>'Incident Details EB'!B166</f>
        <v>41712</v>
      </c>
      <c r="B165" s="32">
        <f>'Incident Details EB'!Y166</f>
        <v>0</v>
      </c>
      <c r="C165" s="24">
        <f>'Incident Details EB'!M166</f>
        <v>0.35625000000000001</v>
      </c>
      <c r="D165" s="24">
        <f>'Incident Details EB'!N166</f>
        <v>0.3576388888888889</v>
      </c>
      <c r="E165">
        <f>'Incident Details EB'!AG166</f>
        <v>2</v>
      </c>
      <c r="F165">
        <f>'Incident Details EB'!P166</f>
        <v>32.200000000000003</v>
      </c>
      <c r="G165">
        <f t="shared" si="8"/>
        <v>0</v>
      </c>
      <c r="H165" t="str">
        <f t="shared" si="9"/>
        <v>0-15</v>
      </c>
      <c r="I165">
        <f>IF(F165&lt;=parameters!$B$6,IF(F165&gt;=parameters!$B$5,1,0),0)</f>
        <v>1</v>
      </c>
      <c r="J165">
        <f>IF(C165&lt;parameters!$B$2,IF(D165&gt;parameters!$B$1,1,0),0)</f>
        <v>1</v>
      </c>
      <c r="K165">
        <f>IF(C165&lt;parameters!$B$4,IF(D165&gt;parameters!$B$3,1,0),0)</f>
        <v>0</v>
      </c>
      <c r="L165">
        <f t="shared" si="10"/>
        <v>1</v>
      </c>
      <c r="M165">
        <f t="shared" si="11"/>
        <v>0</v>
      </c>
    </row>
    <row r="166" spans="1:13" x14ac:dyDescent="0.25">
      <c r="A166" s="36">
        <f>'Incident Details EB'!B167</f>
        <v>41712</v>
      </c>
      <c r="B166" s="32">
        <f>'Incident Details EB'!Y167</f>
        <v>1</v>
      </c>
      <c r="C166" s="24">
        <f>'Incident Details EB'!M167</f>
        <v>0.55486111111111114</v>
      </c>
      <c r="D166" s="24">
        <f>'Incident Details EB'!N167</f>
        <v>0.59375</v>
      </c>
      <c r="E166">
        <f>'Incident Details EB'!AG167</f>
        <v>56</v>
      </c>
      <c r="F166">
        <f>'Incident Details EB'!P167</f>
        <v>36.9</v>
      </c>
      <c r="G166">
        <f t="shared" si="8"/>
        <v>56</v>
      </c>
      <c r="H166" t="str">
        <f t="shared" si="9"/>
        <v>45-75</v>
      </c>
      <c r="I166">
        <f>IF(F166&lt;=parameters!$B$6,IF(F166&gt;=parameters!$B$5,1,0),0)</f>
        <v>0</v>
      </c>
      <c r="J166">
        <f>IF(C166&lt;parameters!$B$2,IF(D166&gt;parameters!$B$1,1,0),0)</f>
        <v>0</v>
      </c>
      <c r="K166">
        <f>IF(C166&lt;parameters!$B$4,IF(D166&gt;parameters!$B$3,1,0),0)</f>
        <v>0</v>
      </c>
      <c r="L166">
        <f t="shared" si="10"/>
        <v>0</v>
      </c>
      <c r="M166">
        <f t="shared" si="11"/>
        <v>0</v>
      </c>
    </row>
    <row r="167" spans="1:13" x14ac:dyDescent="0.25">
      <c r="A167" s="36">
        <f>'Incident Details EB'!B168</f>
        <v>41712</v>
      </c>
      <c r="B167" s="32">
        <f>'Incident Details EB'!Y168</f>
        <v>0</v>
      </c>
      <c r="C167" s="24">
        <f>'Incident Details EB'!M168</f>
        <v>0.41250000000000003</v>
      </c>
      <c r="D167" s="24">
        <f>'Incident Details EB'!N168</f>
        <v>0.44097222222222227</v>
      </c>
      <c r="E167">
        <f>'Incident Details EB'!AG168</f>
        <v>41</v>
      </c>
      <c r="F167">
        <f>'Incident Details EB'!P168</f>
        <v>25.9</v>
      </c>
      <c r="G167">
        <f t="shared" si="8"/>
        <v>0</v>
      </c>
      <c r="H167" t="str">
        <f t="shared" si="9"/>
        <v>15-45</v>
      </c>
      <c r="I167">
        <f>IF(F167&lt;=parameters!$B$6,IF(F167&gt;=parameters!$B$5,1,0),0)</f>
        <v>1</v>
      </c>
      <c r="J167">
        <f>IF(C167&lt;parameters!$B$2,IF(D167&gt;parameters!$B$1,1,0),0)</f>
        <v>1</v>
      </c>
      <c r="K167">
        <f>IF(C167&lt;parameters!$B$4,IF(D167&gt;parameters!$B$3,1,0),0)</f>
        <v>0</v>
      </c>
      <c r="L167">
        <f t="shared" si="10"/>
        <v>1</v>
      </c>
      <c r="M167">
        <f t="shared" si="11"/>
        <v>0</v>
      </c>
    </row>
    <row r="168" spans="1:13" x14ac:dyDescent="0.25">
      <c r="A168" s="36">
        <f>'Incident Details EB'!B169</f>
        <v>41712</v>
      </c>
      <c r="B168" s="32">
        <f>'Incident Details EB'!Y169</f>
        <v>1</v>
      </c>
      <c r="C168" s="24">
        <f>'Incident Details EB'!M169</f>
        <v>0.27291666666666664</v>
      </c>
      <c r="D168" s="24">
        <f>'Incident Details EB'!N169</f>
        <v>0.30277777777777776</v>
      </c>
      <c r="E168">
        <f>'Incident Details EB'!AG169</f>
        <v>43</v>
      </c>
      <c r="F168">
        <f>'Incident Details EB'!P169</f>
        <v>16.8</v>
      </c>
      <c r="G168">
        <f t="shared" si="8"/>
        <v>43</v>
      </c>
      <c r="H168" t="str">
        <f t="shared" si="9"/>
        <v>15-45</v>
      </c>
      <c r="I168">
        <f>IF(F168&lt;=parameters!$B$6,IF(F168&gt;=parameters!$B$5,1,0),0)</f>
        <v>0</v>
      </c>
      <c r="J168">
        <f>IF(C168&lt;parameters!$B$2,IF(D168&gt;parameters!$B$1,1,0),0)</f>
        <v>1</v>
      </c>
      <c r="K168">
        <f>IF(C168&lt;parameters!$B$4,IF(D168&gt;parameters!$B$3,1,0),0)</f>
        <v>0</v>
      </c>
      <c r="L168">
        <f t="shared" si="10"/>
        <v>0</v>
      </c>
      <c r="M168">
        <f t="shared" si="11"/>
        <v>0</v>
      </c>
    </row>
    <row r="169" spans="1:13" x14ac:dyDescent="0.25">
      <c r="A169" s="36">
        <f>'Incident Details EB'!B170</f>
        <v>41712</v>
      </c>
      <c r="B169" s="32">
        <f>'Incident Details EB'!Y170</f>
        <v>1</v>
      </c>
      <c r="C169" s="24">
        <f>'Incident Details EB'!M170</f>
        <v>0.76736111111111116</v>
      </c>
      <c r="D169" s="24">
        <f>'Incident Details EB'!N170</f>
        <v>0.7861111111111112</v>
      </c>
      <c r="E169">
        <f>'Incident Details EB'!AG170</f>
        <v>27</v>
      </c>
      <c r="F169">
        <f>'Incident Details EB'!P170</f>
        <v>39.200000000000003</v>
      </c>
      <c r="G169">
        <f t="shared" si="8"/>
        <v>27</v>
      </c>
      <c r="H169" t="str">
        <f t="shared" si="9"/>
        <v>15-45</v>
      </c>
      <c r="I169">
        <f>IF(F169&lt;=parameters!$B$6,IF(F169&gt;=parameters!$B$5,1,0),0)</f>
        <v>0</v>
      </c>
      <c r="J169">
        <f>IF(C169&lt;parameters!$B$2,IF(D169&gt;parameters!$B$1,1,0),0)</f>
        <v>0</v>
      </c>
      <c r="K169">
        <f>IF(C169&lt;parameters!$B$4,IF(D169&gt;parameters!$B$3,1,0),0)</f>
        <v>1</v>
      </c>
      <c r="L169">
        <f t="shared" si="10"/>
        <v>0</v>
      </c>
      <c r="M169">
        <f t="shared" si="11"/>
        <v>0</v>
      </c>
    </row>
    <row r="170" spans="1:13" x14ac:dyDescent="0.25">
      <c r="A170" s="36">
        <f>'Incident Details EB'!B171</f>
        <v>41712</v>
      </c>
      <c r="B170" s="32">
        <f>'Incident Details EB'!Y171</f>
        <v>1</v>
      </c>
      <c r="C170" s="24">
        <f>'Incident Details EB'!M171</f>
        <v>0.73541666666666661</v>
      </c>
      <c r="D170" s="24">
        <f>'Incident Details EB'!N171</f>
        <v>0.7944444444444444</v>
      </c>
      <c r="E170">
        <f>'Incident Details EB'!AG171</f>
        <v>85</v>
      </c>
      <c r="F170">
        <f>'Incident Details EB'!P171</f>
        <v>36.9</v>
      </c>
      <c r="G170">
        <f t="shared" si="8"/>
        <v>85</v>
      </c>
      <c r="H170" t="str">
        <f t="shared" si="9"/>
        <v>75+</v>
      </c>
      <c r="I170">
        <f>IF(F170&lt;=parameters!$B$6,IF(F170&gt;=parameters!$B$5,1,0),0)</f>
        <v>0</v>
      </c>
      <c r="J170">
        <f>IF(C170&lt;parameters!$B$2,IF(D170&gt;parameters!$B$1,1,0),0)</f>
        <v>0</v>
      </c>
      <c r="K170">
        <f>IF(C170&lt;parameters!$B$4,IF(D170&gt;parameters!$B$3,1,0),0)</f>
        <v>1</v>
      </c>
      <c r="L170">
        <f t="shared" si="10"/>
        <v>0</v>
      </c>
      <c r="M170">
        <f t="shared" si="11"/>
        <v>0</v>
      </c>
    </row>
    <row r="171" spans="1:13" x14ac:dyDescent="0.25">
      <c r="A171" s="36">
        <f>'Incident Details EB'!B172</f>
        <v>41712</v>
      </c>
      <c r="B171" s="32">
        <f>'Incident Details EB'!Y172</f>
        <v>1</v>
      </c>
      <c r="C171" s="24">
        <f>'Incident Details EB'!M172</f>
        <v>0.37777777777777777</v>
      </c>
      <c r="D171" s="24">
        <f>'Incident Details EB'!N172</f>
        <v>0.43819444444444444</v>
      </c>
      <c r="E171">
        <f>'Incident Details EB'!AG172</f>
        <v>87</v>
      </c>
      <c r="F171">
        <f>'Incident Details EB'!P172</f>
        <v>24.6</v>
      </c>
      <c r="G171">
        <f t="shared" si="8"/>
        <v>87</v>
      </c>
      <c r="H171" t="str">
        <f t="shared" si="9"/>
        <v>75+</v>
      </c>
      <c r="I171">
        <f>IF(F171&lt;=parameters!$B$6,IF(F171&gt;=parameters!$B$5,1,0),0)</f>
        <v>0</v>
      </c>
      <c r="J171">
        <f>IF(C171&lt;parameters!$B$2,IF(D171&gt;parameters!$B$1,1,0),0)</f>
        <v>1</v>
      </c>
      <c r="K171">
        <f>IF(C171&lt;parameters!$B$4,IF(D171&gt;parameters!$B$3,1,0),0)</f>
        <v>0</v>
      </c>
      <c r="L171">
        <f t="shared" si="10"/>
        <v>0</v>
      </c>
      <c r="M171">
        <f t="shared" si="11"/>
        <v>0</v>
      </c>
    </row>
    <row r="172" spans="1:13" x14ac:dyDescent="0.25">
      <c r="A172" s="36">
        <f>'Incident Details EB'!B173</f>
        <v>41715</v>
      </c>
      <c r="B172" s="32">
        <f>'Incident Details EB'!Y173</f>
        <v>1</v>
      </c>
      <c r="C172" s="24">
        <f>'Incident Details EB'!M173</f>
        <v>0.6645833333333333</v>
      </c>
      <c r="D172" s="24">
        <f>'Incident Details EB'!N173</f>
        <v>0.6777777777777777</v>
      </c>
      <c r="E172">
        <f>'Incident Details EB'!AG173</f>
        <v>19</v>
      </c>
      <c r="F172">
        <f>'Incident Details EB'!P173</f>
        <v>11.1</v>
      </c>
      <c r="G172">
        <f t="shared" si="8"/>
        <v>19</v>
      </c>
      <c r="H172" t="str">
        <f t="shared" si="9"/>
        <v>15-45</v>
      </c>
      <c r="I172">
        <f>IF(F172&lt;=parameters!$B$6,IF(F172&gt;=parameters!$B$5,1,0),0)</f>
        <v>0</v>
      </c>
      <c r="J172">
        <f>IF(C172&lt;parameters!$B$2,IF(D172&gt;parameters!$B$1,1,0),0)</f>
        <v>0</v>
      </c>
      <c r="K172">
        <f>IF(C172&lt;parameters!$B$4,IF(D172&gt;parameters!$B$3,1,0),0)</f>
        <v>1</v>
      </c>
      <c r="L172">
        <f t="shared" si="10"/>
        <v>0</v>
      </c>
      <c r="M172">
        <f t="shared" si="11"/>
        <v>0</v>
      </c>
    </row>
    <row r="173" spans="1:13" x14ac:dyDescent="0.25">
      <c r="A173" s="36">
        <f>'Incident Details EB'!B174</f>
        <v>41715</v>
      </c>
      <c r="B173" s="32">
        <f>'Incident Details EB'!Y174</f>
        <v>1</v>
      </c>
      <c r="C173" s="24">
        <f>'Incident Details EB'!M174</f>
        <v>0.67152777777777783</v>
      </c>
      <c r="D173" s="24">
        <f>'Incident Details EB'!N174</f>
        <v>0.69027777777777788</v>
      </c>
      <c r="E173">
        <f>'Incident Details EB'!AG174</f>
        <v>27</v>
      </c>
      <c r="F173">
        <f>'Incident Details EB'!P174</f>
        <v>45.8</v>
      </c>
      <c r="G173">
        <f t="shared" si="8"/>
        <v>27</v>
      </c>
      <c r="H173" t="str">
        <f t="shared" si="9"/>
        <v>15-45</v>
      </c>
      <c r="I173">
        <f>IF(F173&lt;=parameters!$B$6,IF(F173&gt;=parameters!$B$5,1,0),0)</f>
        <v>0</v>
      </c>
      <c r="J173">
        <f>IF(C173&lt;parameters!$B$2,IF(D173&gt;parameters!$B$1,1,0),0)</f>
        <v>0</v>
      </c>
      <c r="K173">
        <f>IF(C173&lt;parameters!$B$4,IF(D173&gt;parameters!$B$3,1,0),0)</f>
        <v>1</v>
      </c>
      <c r="L173">
        <f t="shared" si="10"/>
        <v>0</v>
      </c>
      <c r="M173">
        <f t="shared" si="11"/>
        <v>0</v>
      </c>
    </row>
    <row r="174" spans="1:13" x14ac:dyDescent="0.25">
      <c r="A174" s="36">
        <f>'Incident Details EB'!B175</f>
        <v>41715</v>
      </c>
      <c r="B174" s="32">
        <f>'Incident Details EB'!Y175</f>
        <v>1</v>
      </c>
      <c r="C174" s="24">
        <f>'Incident Details EB'!M175</f>
        <v>0.67847222222222225</v>
      </c>
      <c r="D174" s="24">
        <f>'Incident Details EB'!N175</f>
        <v>0.69513888888888897</v>
      </c>
      <c r="E174">
        <f>'Incident Details EB'!AG175</f>
        <v>24</v>
      </c>
      <c r="F174">
        <f>'Incident Details EB'!P175</f>
        <v>22.2</v>
      </c>
      <c r="G174">
        <f t="shared" si="8"/>
        <v>24</v>
      </c>
      <c r="H174" t="str">
        <f t="shared" si="9"/>
        <v>15-45</v>
      </c>
      <c r="I174">
        <f>IF(F174&lt;=parameters!$B$6,IF(F174&gt;=parameters!$B$5,1,0),0)</f>
        <v>0</v>
      </c>
      <c r="J174">
        <f>IF(C174&lt;parameters!$B$2,IF(D174&gt;parameters!$B$1,1,0),0)</f>
        <v>0</v>
      </c>
      <c r="K174">
        <f>IF(C174&lt;parameters!$B$4,IF(D174&gt;parameters!$B$3,1,0),0)</f>
        <v>1</v>
      </c>
      <c r="L174">
        <f t="shared" si="10"/>
        <v>0</v>
      </c>
      <c r="M174">
        <f t="shared" si="11"/>
        <v>0</v>
      </c>
    </row>
    <row r="175" spans="1:13" x14ac:dyDescent="0.25">
      <c r="A175" s="36">
        <f>'Incident Details EB'!B176</f>
        <v>41716</v>
      </c>
      <c r="B175" s="32">
        <f>'Incident Details EB'!Y176</f>
        <v>1</v>
      </c>
      <c r="C175" s="24">
        <f>'Incident Details EB'!M176</f>
        <v>0.74513888888888891</v>
      </c>
      <c r="D175" s="24">
        <f>'Incident Details EB'!N176</f>
        <v>0.76041666666666663</v>
      </c>
      <c r="E175">
        <f>'Incident Details EB'!AG176</f>
        <v>22</v>
      </c>
      <c r="F175">
        <f>'Incident Details EB'!P176</f>
        <v>26.9</v>
      </c>
      <c r="G175">
        <f t="shared" si="8"/>
        <v>22</v>
      </c>
      <c r="H175" t="str">
        <f t="shared" si="9"/>
        <v>15-45</v>
      </c>
      <c r="I175">
        <f>IF(F175&lt;=parameters!$B$6,IF(F175&gt;=parameters!$B$5,1,0),0)</f>
        <v>1</v>
      </c>
      <c r="J175">
        <f>IF(C175&lt;parameters!$B$2,IF(D175&gt;parameters!$B$1,1,0),0)</f>
        <v>0</v>
      </c>
      <c r="K175">
        <f>IF(C175&lt;parameters!$B$4,IF(D175&gt;parameters!$B$3,1,0),0)</f>
        <v>1</v>
      </c>
      <c r="L175">
        <f t="shared" si="10"/>
        <v>0</v>
      </c>
      <c r="M175">
        <f t="shared" si="11"/>
        <v>1</v>
      </c>
    </row>
    <row r="176" spans="1:13" x14ac:dyDescent="0.25">
      <c r="A176" s="36">
        <f>'Incident Details EB'!B177</f>
        <v>41716</v>
      </c>
      <c r="B176" s="32">
        <f>'Incident Details EB'!Y177</f>
        <v>1</v>
      </c>
      <c r="C176" s="24">
        <f>'Incident Details EB'!M177</f>
        <v>0.37083333333333335</v>
      </c>
      <c r="D176" s="24">
        <f>'Incident Details EB'!N177</f>
        <v>0.38541666666666669</v>
      </c>
      <c r="E176">
        <f>'Incident Details EB'!AG177</f>
        <v>21</v>
      </c>
      <c r="F176">
        <f>'Incident Details EB'!P177</f>
        <v>38.1</v>
      </c>
      <c r="G176">
        <f t="shared" si="8"/>
        <v>21</v>
      </c>
      <c r="H176" t="str">
        <f t="shared" si="9"/>
        <v>15-45</v>
      </c>
      <c r="I176">
        <f>IF(F176&lt;=parameters!$B$6,IF(F176&gt;=parameters!$B$5,1,0),0)</f>
        <v>0</v>
      </c>
      <c r="J176">
        <f>IF(C176&lt;parameters!$B$2,IF(D176&gt;parameters!$B$1,1,0),0)</f>
        <v>1</v>
      </c>
      <c r="K176">
        <f>IF(C176&lt;parameters!$B$4,IF(D176&gt;parameters!$B$3,1,0),0)</f>
        <v>0</v>
      </c>
      <c r="L176">
        <f t="shared" si="10"/>
        <v>0</v>
      </c>
      <c r="M176">
        <f t="shared" si="11"/>
        <v>0</v>
      </c>
    </row>
    <row r="177" spans="1:13" x14ac:dyDescent="0.25">
      <c r="A177" s="36">
        <f>'Incident Details EB'!B178</f>
        <v>41716</v>
      </c>
      <c r="B177" s="32">
        <f>'Incident Details EB'!Y178</f>
        <v>1</v>
      </c>
      <c r="C177" s="24">
        <f>'Incident Details EB'!M178</f>
        <v>0.6645833333333333</v>
      </c>
      <c r="D177" s="24">
        <f>'Incident Details EB'!N178</f>
        <v>0.71319444444444446</v>
      </c>
      <c r="E177">
        <f>'Incident Details EB'!AG178</f>
        <v>70</v>
      </c>
      <c r="F177">
        <f>'Incident Details EB'!P178</f>
        <v>20.9</v>
      </c>
      <c r="G177">
        <f t="shared" si="8"/>
        <v>70</v>
      </c>
      <c r="H177" t="str">
        <f t="shared" si="9"/>
        <v>45-75</v>
      </c>
      <c r="I177">
        <f>IF(F177&lt;=parameters!$B$6,IF(F177&gt;=parameters!$B$5,1,0),0)</f>
        <v>0</v>
      </c>
      <c r="J177">
        <f>IF(C177&lt;parameters!$B$2,IF(D177&gt;parameters!$B$1,1,0),0)</f>
        <v>0</v>
      </c>
      <c r="K177">
        <f>IF(C177&lt;parameters!$B$4,IF(D177&gt;parameters!$B$3,1,0),0)</f>
        <v>1</v>
      </c>
      <c r="L177">
        <f t="shared" si="10"/>
        <v>0</v>
      </c>
      <c r="M177">
        <f t="shared" si="11"/>
        <v>0</v>
      </c>
    </row>
    <row r="178" spans="1:13" x14ac:dyDescent="0.25">
      <c r="A178" s="36">
        <f>'Incident Details EB'!B179</f>
        <v>41717</v>
      </c>
      <c r="B178" s="32">
        <f>'Incident Details EB'!Y179</f>
        <v>2</v>
      </c>
      <c r="C178" s="24">
        <f>'Incident Details EB'!M179</f>
        <v>0.68888888888888899</v>
      </c>
      <c r="D178" s="24">
        <f>'Incident Details EB'!N179</f>
        <v>0.72013888888888899</v>
      </c>
      <c r="E178">
        <f>'Incident Details EB'!AG179</f>
        <v>45</v>
      </c>
      <c r="F178">
        <f>'Incident Details EB'!P179</f>
        <v>26.3</v>
      </c>
      <c r="G178">
        <f t="shared" si="8"/>
        <v>90</v>
      </c>
      <c r="H178" t="str">
        <f t="shared" si="9"/>
        <v>45-75</v>
      </c>
      <c r="I178">
        <f>IF(F178&lt;=parameters!$B$6,IF(F178&gt;=parameters!$B$5,1,0),0)</f>
        <v>1</v>
      </c>
      <c r="J178">
        <f>IF(C178&lt;parameters!$B$2,IF(D178&gt;parameters!$B$1,1,0),0)</f>
        <v>0</v>
      </c>
      <c r="K178">
        <f>IF(C178&lt;parameters!$B$4,IF(D178&gt;parameters!$B$3,1,0),0)</f>
        <v>1</v>
      </c>
      <c r="L178">
        <f t="shared" si="10"/>
        <v>0</v>
      </c>
      <c r="M178">
        <f t="shared" si="11"/>
        <v>1</v>
      </c>
    </row>
    <row r="179" spans="1:13" x14ac:dyDescent="0.25">
      <c r="A179" s="36">
        <f>'Incident Details EB'!B180</f>
        <v>41717</v>
      </c>
      <c r="B179" s="32">
        <f>'Incident Details EB'!Y180</f>
        <v>1</v>
      </c>
      <c r="C179" s="24">
        <f>'Incident Details EB'!M180</f>
        <v>0.30833333333333335</v>
      </c>
      <c r="D179" s="24">
        <f>'Incident Details EB'!N180</f>
        <v>0.3263888888888889</v>
      </c>
      <c r="E179">
        <f>'Incident Details EB'!AG180</f>
        <v>26</v>
      </c>
      <c r="F179">
        <f>'Incident Details EB'!P180</f>
        <v>36.700000000000003</v>
      </c>
      <c r="G179">
        <f t="shared" si="8"/>
        <v>26</v>
      </c>
      <c r="H179" t="str">
        <f t="shared" si="9"/>
        <v>15-45</v>
      </c>
      <c r="I179">
        <f>IF(F179&lt;=parameters!$B$6,IF(F179&gt;=parameters!$B$5,1,0),0)</f>
        <v>0</v>
      </c>
      <c r="J179">
        <f>IF(C179&lt;parameters!$B$2,IF(D179&gt;parameters!$B$1,1,0),0)</f>
        <v>1</v>
      </c>
      <c r="K179">
        <f>IF(C179&lt;parameters!$B$4,IF(D179&gt;parameters!$B$3,1,0),0)</f>
        <v>0</v>
      </c>
      <c r="L179">
        <f t="shared" si="10"/>
        <v>0</v>
      </c>
      <c r="M179">
        <f t="shared" si="11"/>
        <v>0</v>
      </c>
    </row>
    <row r="180" spans="1:13" x14ac:dyDescent="0.25">
      <c r="A180" s="36">
        <f>'Incident Details EB'!B181</f>
        <v>41717</v>
      </c>
      <c r="B180" s="32">
        <f>'Incident Details EB'!Y181</f>
        <v>2</v>
      </c>
      <c r="C180" s="24">
        <f>'Incident Details EB'!M181</f>
        <v>0.67222222222222217</v>
      </c>
      <c r="D180" s="24">
        <f>'Incident Details EB'!N181</f>
        <v>0.68958333333333333</v>
      </c>
      <c r="E180">
        <f>'Incident Details EB'!AG181</f>
        <v>25</v>
      </c>
      <c r="F180">
        <f>'Incident Details EB'!P181</f>
        <v>31.1</v>
      </c>
      <c r="G180">
        <f t="shared" si="8"/>
        <v>50</v>
      </c>
      <c r="H180" t="str">
        <f t="shared" si="9"/>
        <v>15-45</v>
      </c>
      <c r="I180">
        <f>IF(F180&lt;=parameters!$B$6,IF(F180&gt;=parameters!$B$5,1,0),0)</f>
        <v>1</v>
      </c>
      <c r="J180">
        <f>IF(C180&lt;parameters!$B$2,IF(D180&gt;parameters!$B$1,1,0),0)</f>
        <v>0</v>
      </c>
      <c r="K180">
        <f>IF(C180&lt;parameters!$B$4,IF(D180&gt;parameters!$B$3,1,0),0)</f>
        <v>1</v>
      </c>
      <c r="L180">
        <f t="shared" si="10"/>
        <v>0</v>
      </c>
      <c r="M180">
        <f t="shared" si="11"/>
        <v>1</v>
      </c>
    </row>
    <row r="181" spans="1:13" x14ac:dyDescent="0.25">
      <c r="A181" s="36">
        <f>'Incident Details EB'!B182</f>
        <v>41718</v>
      </c>
      <c r="B181" s="32">
        <f>'Incident Details EB'!Y182</f>
        <v>1</v>
      </c>
      <c r="C181" s="24">
        <f>'Incident Details EB'!M182</f>
        <v>0.78263888888888899</v>
      </c>
      <c r="D181" s="24">
        <f>'Incident Details EB'!N182</f>
        <v>0.83680555555555569</v>
      </c>
      <c r="E181">
        <f>'Incident Details EB'!AG182</f>
        <v>78</v>
      </c>
      <c r="F181">
        <f>'Incident Details EB'!P182</f>
        <v>28.2</v>
      </c>
      <c r="G181">
        <f t="shared" si="8"/>
        <v>78</v>
      </c>
      <c r="H181" t="str">
        <f t="shared" si="9"/>
        <v>75+</v>
      </c>
      <c r="I181">
        <f>IF(F181&lt;=parameters!$B$6,IF(F181&gt;=parameters!$B$5,1,0),0)</f>
        <v>1</v>
      </c>
      <c r="J181">
        <f>IF(C181&lt;parameters!$B$2,IF(D181&gt;parameters!$B$1,1,0),0)</f>
        <v>0</v>
      </c>
      <c r="K181">
        <f>IF(C181&lt;parameters!$B$4,IF(D181&gt;parameters!$B$3,1,0),0)</f>
        <v>1</v>
      </c>
      <c r="L181">
        <f t="shared" si="10"/>
        <v>0</v>
      </c>
      <c r="M181">
        <f t="shared" si="11"/>
        <v>1</v>
      </c>
    </row>
    <row r="182" spans="1:13" x14ac:dyDescent="0.25">
      <c r="A182" s="36">
        <f>'Incident Details EB'!B183</f>
        <v>41718</v>
      </c>
      <c r="B182" s="32">
        <f>'Incident Details EB'!Y183</f>
        <v>0</v>
      </c>
      <c r="C182" s="24">
        <f>'Incident Details EB'!M183</f>
        <v>0.58680555555555558</v>
      </c>
      <c r="D182" s="24">
        <f>'Incident Details EB'!N183</f>
        <v>0.59930555555555554</v>
      </c>
      <c r="E182">
        <f>'Incident Details EB'!AG183</f>
        <v>18</v>
      </c>
      <c r="F182">
        <f>'Incident Details EB'!P183</f>
        <v>22.9</v>
      </c>
      <c r="G182">
        <f t="shared" si="8"/>
        <v>0</v>
      </c>
      <c r="H182" t="str">
        <f t="shared" si="9"/>
        <v>15-45</v>
      </c>
      <c r="I182">
        <f>IF(F182&lt;=parameters!$B$6,IF(F182&gt;=parameters!$B$5,1,0),0)</f>
        <v>0</v>
      </c>
      <c r="J182">
        <f>IF(C182&lt;parameters!$B$2,IF(D182&gt;parameters!$B$1,1,0),0)</f>
        <v>0</v>
      </c>
      <c r="K182">
        <f>IF(C182&lt;parameters!$B$4,IF(D182&gt;parameters!$B$3,1,0),0)</f>
        <v>0</v>
      </c>
      <c r="L182">
        <f t="shared" si="10"/>
        <v>0</v>
      </c>
      <c r="M182">
        <f t="shared" si="11"/>
        <v>0</v>
      </c>
    </row>
    <row r="183" spans="1:13" x14ac:dyDescent="0.25">
      <c r="A183" s="36">
        <f>'Incident Details EB'!B184</f>
        <v>41719</v>
      </c>
      <c r="B183" s="32">
        <f>'Incident Details EB'!Y184</f>
        <v>0</v>
      </c>
      <c r="C183" s="24">
        <f>'Incident Details EB'!M184</f>
        <v>0.53819444444444442</v>
      </c>
      <c r="D183" s="24">
        <f>'Incident Details EB'!N184</f>
        <v>0.55972222222222223</v>
      </c>
      <c r="E183">
        <f>'Incident Details EB'!AG184</f>
        <v>31</v>
      </c>
      <c r="F183">
        <f>'Incident Details EB'!P184</f>
        <v>39.9</v>
      </c>
      <c r="G183">
        <f t="shared" si="8"/>
        <v>0</v>
      </c>
      <c r="H183" t="str">
        <f t="shared" si="9"/>
        <v>15-45</v>
      </c>
      <c r="I183">
        <f>IF(F183&lt;=parameters!$B$6,IF(F183&gt;=parameters!$B$5,1,0),0)</f>
        <v>0</v>
      </c>
      <c r="J183">
        <f>IF(C183&lt;parameters!$B$2,IF(D183&gt;parameters!$B$1,1,0),0)</f>
        <v>0</v>
      </c>
      <c r="K183">
        <f>IF(C183&lt;parameters!$B$4,IF(D183&gt;parameters!$B$3,1,0),0)</f>
        <v>0</v>
      </c>
      <c r="L183">
        <f t="shared" si="10"/>
        <v>0</v>
      </c>
      <c r="M183">
        <f t="shared" si="11"/>
        <v>0</v>
      </c>
    </row>
    <row r="184" spans="1:13" x14ac:dyDescent="0.25">
      <c r="A184" s="36">
        <f>'Incident Details EB'!B185</f>
        <v>41719</v>
      </c>
      <c r="B184" s="32">
        <f>'Incident Details EB'!Y185</f>
        <v>1</v>
      </c>
      <c r="C184" s="24">
        <f>'Incident Details EB'!M185</f>
        <v>0.78263888888888899</v>
      </c>
      <c r="D184" s="24">
        <f>'Incident Details EB'!N185</f>
        <v>0.80555555555555569</v>
      </c>
      <c r="E184">
        <f>'Incident Details EB'!AG185</f>
        <v>33</v>
      </c>
      <c r="F184">
        <f>'Incident Details EB'!P185</f>
        <v>36.9</v>
      </c>
      <c r="G184">
        <f t="shared" si="8"/>
        <v>33</v>
      </c>
      <c r="H184" t="str">
        <f t="shared" si="9"/>
        <v>15-45</v>
      </c>
      <c r="I184">
        <f>IF(F184&lt;=parameters!$B$6,IF(F184&gt;=parameters!$B$5,1,0),0)</f>
        <v>0</v>
      </c>
      <c r="J184">
        <f>IF(C184&lt;parameters!$B$2,IF(D184&gt;parameters!$B$1,1,0),0)</f>
        <v>0</v>
      </c>
      <c r="K184">
        <f>IF(C184&lt;parameters!$B$4,IF(D184&gt;parameters!$B$3,1,0),0)</f>
        <v>1</v>
      </c>
      <c r="L184">
        <f t="shared" si="10"/>
        <v>0</v>
      </c>
      <c r="M184">
        <f t="shared" si="11"/>
        <v>0</v>
      </c>
    </row>
    <row r="185" spans="1:13" x14ac:dyDescent="0.25">
      <c r="A185" s="36">
        <f>'Incident Details EB'!B186</f>
        <v>41719</v>
      </c>
      <c r="B185" s="32">
        <f>'Incident Details EB'!Y186</f>
        <v>1</v>
      </c>
      <c r="C185" s="24">
        <f>'Incident Details EB'!M186</f>
        <v>0.84097222222222223</v>
      </c>
      <c r="D185" s="24">
        <f>'Incident Details EB'!N186</f>
        <v>0.86250000000000004</v>
      </c>
      <c r="E185">
        <f>'Incident Details EB'!AG186</f>
        <v>31</v>
      </c>
      <c r="F185">
        <f>'Incident Details EB'!P186</f>
        <v>39.200000000000003</v>
      </c>
      <c r="G185">
        <f t="shared" si="8"/>
        <v>31</v>
      </c>
      <c r="H185" t="str">
        <f t="shared" si="9"/>
        <v>15-45</v>
      </c>
      <c r="I185">
        <f>IF(F185&lt;=parameters!$B$6,IF(F185&gt;=parameters!$B$5,1,0),0)</f>
        <v>0</v>
      </c>
      <c r="J185">
        <f>IF(C185&lt;parameters!$B$2,IF(D185&gt;parameters!$B$1,1,0),0)</f>
        <v>0</v>
      </c>
      <c r="K185">
        <f>IF(C185&lt;parameters!$B$4,IF(D185&gt;parameters!$B$3,1,0),0)</f>
        <v>0</v>
      </c>
      <c r="L185">
        <f t="shared" si="10"/>
        <v>0</v>
      </c>
      <c r="M185">
        <f t="shared" si="11"/>
        <v>0</v>
      </c>
    </row>
    <row r="186" spans="1:13" x14ac:dyDescent="0.25">
      <c r="A186" s="36">
        <f>'Incident Details EB'!B187</f>
        <v>41719</v>
      </c>
      <c r="B186" s="32">
        <f>'Incident Details EB'!Y187</f>
        <v>0</v>
      </c>
      <c r="C186" s="24">
        <f>'Incident Details EB'!M187</f>
        <v>0.86388888888888893</v>
      </c>
      <c r="D186" s="24">
        <f>'Incident Details EB'!N187</f>
        <v>0.88611111111111118</v>
      </c>
      <c r="E186">
        <f>'Incident Details EB'!AG187</f>
        <v>32</v>
      </c>
      <c r="F186">
        <f>'Incident Details EB'!P187</f>
        <v>35.6</v>
      </c>
      <c r="G186">
        <f t="shared" si="8"/>
        <v>0</v>
      </c>
      <c r="H186" t="str">
        <f t="shared" si="9"/>
        <v>15-45</v>
      </c>
      <c r="I186">
        <f>IF(F186&lt;=parameters!$B$6,IF(F186&gt;=parameters!$B$5,1,0),0)</f>
        <v>1</v>
      </c>
      <c r="J186">
        <f>IF(C186&lt;parameters!$B$2,IF(D186&gt;parameters!$B$1,1,0),0)</f>
        <v>0</v>
      </c>
      <c r="K186">
        <f>IF(C186&lt;parameters!$B$4,IF(D186&gt;parameters!$B$3,1,0),0)</f>
        <v>0</v>
      </c>
      <c r="L186">
        <f t="shared" si="10"/>
        <v>0</v>
      </c>
      <c r="M186">
        <f t="shared" si="11"/>
        <v>0</v>
      </c>
    </row>
    <row r="187" spans="1:13" x14ac:dyDescent="0.25">
      <c r="A187" s="36">
        <f>'Incident Details EB'!B188</f>
        <v>41719</v>
      </c>
      <c r="B187" s="32">
        <f>'Incident Details EB'!Y188</f>
        <v>1</v>
      </c>
      <c r="C187" s="24">
        <f>'Incident Details EB'!M188</f>
        <v>0.30416666666666664</v>
      </c>
      <c r="D187" s="24">
        <f>'Incident Details EB'!N188</f>
        <v>0.32916666666666666</v>
      </c>
      <c r="E187">
        <f>'Incident Details EB'!AG188</f>
        <v>36</v>
      </c>
      <c r="F187">
        <f>'Incident Details EB'!P188</f>
        <v>34.200000000000003</v>
      </c>
      <c r="G187">
        <f t="shared" si="8"/>
        <v>36</v>
      </c>
      <c r="H187" t="str">
        <f t="shared" si="9"/>
        <v>15-45</v>
      </c>
      <c r="I187">
        <f>IF(F187&lt;=parameters!$B$6,IF(F187&gt;=parameters!$B$5,1,0),0)</f>
        <v>1</v>
      </c>
      <c r="J187">
        <f>IF(C187&lt;parameters!$B$2,IF(D187&gt;parameters!$B$1,1,0),0)</f>
        <v>1</v>
      </c>
      <c r="K187">
        <f>IF(C187&lt;parameters!$B$4,IF(D187&gt;parameters!$B$3,1,0),0)</f>
        <v>0</v>
      </c>
      <c r="L187">
        <f t="shared" si="10"/>
        <v>1</v>
      </c>
      <c r="M187">
        <f t="shared" si="11"/>
        <v>0</v>
      </c>
    </row>
    <row r="188" spans="1:13" x14ac:dyDescent="0.25">
      <c r="A188" s="36">
        <f>'Incident Details EB'!B189</f>
        <v>41719</v>
      </c>
      <c r="B188" s="32">
        <f>'Incident Details EB'!Y189</f>
        <v>1</v>
      </c>
      <c r="C188" s="24">
        <f>'Incident Details EB'!M189</f>
        <v>0.75069444444444444</v>
      </c>
      <c r="D188" s="24">
        <f>'Incident Details EB'!N189</f>
        <v>0.78263888888888888</v>
      </c>
      <c r="E188">
        <f>'Incident Details EB'!AG189</f>
        <v>46</v>
      </c>
      <c r="F188">
        <f>'Incident Details EB'!P189</f>
        <v>35</v>
      </c>
      <c r="G188">
        <f t="shared" si="8"/>
        <v>46</v>
      </c>
      <c r="H188" t="str">
        <f t="shared" si="9"/>
        <v>45-75</v>
      </c>
      <c r="I188">
        <f>IF(F188&lt;=parameters!$B$6,IF(F188&gt;=parameters!$B$5,1,0),0)</f>
        <v>1</v>
      </c>
      <c r="J188">
        <f>IF(C188&lt;parameters!$B$2,IF(D188&gt;parameters!$B$1,1,0),0)</f>
        <v>0</v>
      </c>
      <c r="K188">
        <f>IF(C188&lt;parameters!$B$4,IF(D188&gt;parameters!$B$3,1,0),0)</f>
        <v>1</v>
      </c>
      <c r="L188">
        <f t="shared" si="10"/>
        <v>0</v>
      </c>
      <c r="M188">
        <f t="shared" si="11"/>
        <v>1</v>
      </c>
    </row>
    <row r="189" spans="1:13" x14ac:dyDescent="0.25">
      <c r="A189" s="36">
        <f>'Incident Details EB'!B190</f>
        <v>41719</v>
      </c>
      <c r="B189" s="32">
        <f>'Incident Details EB'!Y190</f>
        <v>0</v>
      </c>
      <c r="C189" s="24">
        <f>'Incident Details EB'!M190</f>
        <v>0.53125</v>
      </c>
      <c r="D189" s="24">
        <f>'Incident Details EB'!N190</f>
        <v>0.53125</v>
      </c>
      <c r="E189">
        <v>0</v>
      </c>
      <c r="G189">
        <f t="shared" si="8"/>
        <v>0</v>
      </c>
      <c r="H189" t="str">
        <f t="shared" si="9"/>
        <v>0-15</v>
      </c>
      <c r="I189">
        <f>IF(F189&lt;=parameters!$B$6,IF(F189&gt;=parameters!$B$5,1,0),0)</f>
        <v>0</v>
      </c>
      <c r="J189">
        <f>IF(C189&lt;parameters!$B$2,IF(D189&gt;parameters!$B$1,1,0),0)</f>
        <v>0</v>
      </c>
      <c r="K189">
        <f>IF(C189&lt;parameters!$B$4,IF(D189&gt;parameters!$B$3,1,0),0)</f>
        <v>0</v>
      </c>
      <c r="L189">
        <f t="shared" si="10"/>
        <v>0</v>
      </c>
      <c r="M189">
        <f t="shared" si="11"/>
        <v>0</v>
      </c>
    </row>
    <row r="190" spans="1:13" x14ac:dyDescent="0.25">
      <c r="A190" s="36">
        <f>'Incident Details EB'!B191</f>
        <v>41719</v>
      </c>
      <c r="B190" s="32">
        <f>'Incident Details EB'!Y191</f>
        <v>2</v>
      </c>
      <c r="C190" s="24">
        <f>'Incident Details EB'!M191</f>
        <v>0.57986111111111105</v>
      </c>
      <c r="D190" s="24">
        <f>'Incident Details EB'!N191</f>
        <v>0.67638888888888882</v>
      </c>
      <c r="E190">
        <f>'Incident Details EB'!AG191</f>
        <v>139</v>
      </c>
      <c r="F190">
        <f>'Incident Details EB'!P191</f>
        <v>34.200000000000003</v>
      </c>
      <c r="G190">
        <f t="shared" si="8"/>
        <v>278</v>
      </c>
      <c r="H190" t="str">
        <f t="shared" si="9"/>
        <v>75+</v>
      </c>
      <c r="I190">
        <f>IF(F190&lt;=parameters!$B$6,IF(F190&gt;=parameters!$B$5,1,0),0)</f>
        <v>1</v>
      </c>
      <c r="J190">
        <f>IF(C190&lt;parameters!$B$2,IF(D190&gt;parameters!$B$1,1,0),0)</f>
        <v>0</v>
      </c>
      <c r="K190">
        <f>IF(C190&lt;parameters!$B$4,IF(D190&gt;parameters!$B$3,1,0),0)</f>
        <v>1</v>
      </c>
      <c r="L190">
        <f t="shared" si="10"/>
        <v>0</v>
      </c>
      <c r="M190">
        <f t="shared" si="11"/>
        <v>1</v>
      </c>
    </row>
    <row r="191" spans="1:13" x14ac:dyDescent="0.25">
      <c r="A191" s="36">
        <f>'Incident Details EB'!B192</f>
        <v>41722</v>
      </c>
      <c r="B191" s="32">
        <f>'Incident Details EB'!Y192</f>
        <v>0</v>
      </c>
      <c r="C191" s="24" t="str">
        <f>'Incident Details EB'!M192</f>
        <v>Not found</v>
      </c>
      <c r="D191" s="24"/>
      <c r="G191">
        <f t="shared" si="8"/>
        <v>0</v>
      </c>
      <c r="H191" t="str">
        <f t="shared" si="9"/>
        <v>0-15</v>
      </c>
      <c r="I191">
        <f>IF(F191&lt;=parameters!$B$6,IF(F191&gt;=parameters!$B$5,1,0),0)</f>
        <v>0</v>
      </c>
      <c r="J191">
        <f>IF(C191&lt;parameters!$B$2,IF(D191&gt;parameters!$B$1,1,0),0)</f>
        <v>0</v>
      </c>
      <c r="K191">
        <f>IF(C191&lt;parameters!$B$4,IF(D191&gt;parameters!$B$3,1,0),0)</f>
        <v>0</v>
      </c>
      <c r="L191">
        <f t="shared" si="10"/>
        <v>0</v>
      </c>
      <c r="M191">
        <f t="shared" si="11"/>
        <v>0</v>
      </c>
    </row>
    <row r="192" spans="1:13" x14ac:dyDescent="0.25">
      <c r="A192" s="36">
        <f>'Incident Details EB'!B193</f>
        <v>41722</v>
      </c>
      <c r="B192" s="32">
        <f>'Incident Details EB'!Y193</f>
        <v>1</v>
      </c>
      <c r="C192" s="24">
        <f>'Incident Details EB'!M193</f>
        <v>0.19999999999999998</v>
      </c>
      <c r="D192" s="24">
        <f>'Incident Details EB'!N193</f>
        <v>0.21180555555555552</v>
      </c>
      <c r="E192">
        <f>'Incident Details EB'!AG193</f>
        <v>17</v>
      </c>
      <c r="F192">
        <f>'Incident Details EB'!P193</f>
        <v>33.200000000000003</v>
      </c>
      <c r="G192">
        <f t="shared" si="8"/>
        <v>17</v>
      </c>
      <c r="H192" t="str">
        <f t="shared" si="9"/>
        <v>15-45</v>
      </c>
      <c r="I192">
        <f>IF(F192&lt;=parameters!$B$6,IF(F192&gt;=parameters!$B$5,1,0),0)</f>
        <v>1</v>
      </c>
      <c r="J192">
        <f>IF(C192&lt;parameters!$B$2,IF(D192&gt;parameters!$B$1,1,0),0)</f>
        <v>1</v>
      </c>
      <c r="K192">
        <f>IF(C192&lt;parameters!$B$4,IF(D192&gt;parameters!$B$3,1,0),0)</f>
        <v>0</v>
      </c>
      <c r="L192">
        <f t="shared" si="10"/>
        <v>1</v>
      </c>
      <c r="M192">
        <f t="shared" si="11"/>
        <v>0</v>
      </c>
    </row>
    <row r="193" spans="1:13" x14ac:dyDescent="0.25">
      <c r="A193" s="36">
        <f>'Incident Details EB'!B194</f>
        <v>41722</v>
      </c>
      <c r="B193" s="32">
        <f>'Incident Details EB'!Y194</f>
        <v>1</v>
      </c>
      <c r="C193" s="24">
        <f>'Incident Details EB'!M194</f>
        <v>0.73958333333333337</v>
      </c>
      <c r="D193" s="24">
        <f>'Incident Details EB'!N194</f>
        <v>0.76458333333333339</v>
      </c>
      <c r="E193">
        <f>'Incident Details EB'!AG194</f>
        <v>36</v>
      </c>
      <c r="F193">
        <f>'Incident Details EB'!P194</f>
        <v>45.2</v>
      </c>
      <c r="G193">
        <f t="shared" si="8"/>
        <v>36</v>
      </c>
      <c r="H193" t="str">
        <f t="shared" si="9"/>
        <v>15-45</v>
      </c>
      <c r="I193">
        <f>IF(F193&lt;=parameters!$B$6,IF(F193&gt;=parameters!$B$5,1,0),0)</f>
        <v>0</v>
      </c>
      <c r="J193">
        <f>IF(C193&lt;parameters!$B$2,IF(D193&gt;parameters!$B$1,1,0),0)</f>
        <v>0</v>
      </c>
      <c r="K193">
        <f>IF(C193&lt;parameters!$B$4,IF(D193&gt;parameters!$B$3,1,0),0)</f>
        <v>1</v>
      </c>
      <c r="L193">
        <f t="shared" si="10"/>
        <v>0</v>
      </c>
      <c r="M193">
        <f t="shared" si="11"/>
        <v>0</v>
      </c>
    </row>
    <row r="194" spans="1:13" x14ac:dyDescent="0.25">
      <c r="A194" s="36">
        <f>'Incident Details EB'!B195</f>
        <v>41722</v>
      </c>
      <c r="B194" s="32">
        <f>'Incident Details EB'!Y195</f>
        <v>0</v>
      </c>
      <c r="C194" s="24"/>
      <c r="D194" s="24"/>
      <c r="G194">
        <f t="shared" si="8"/>
        <v>0</v>
      </c>
      <c r="H194" t="str">
        <f t="shared" si="9"/>
        <v>0-15</v>
      </c>
      <c r="I194">
        <f>IF(F194&lt;=parameters!$B$6,IF(F194&gt;=parameters!$B$5,1,0),0)</f>
        <v>0</v>
      </c>
      <c r="J194">
        <f>IF(C194&lt;parameters!$B$2,IF(D194&gt;parameters!$B$1,1,0),0)</f>
        <v>0</v>
      </c>
      <c r="K194">
        <f>IF(C194&lt;parameters!$B$4,IF(D194&gt;parameters!$B$3,1,0),0)</f>
        <v>0</v>
      </c>
      <c r="L194">
        <f t="shared" si="10"/>
        <v>0</v>
      </c>
      <c r="M194">
        <f t="shared" si="11"/>
        <v>0</v>
      </c>
    </row>
    <row r="195" spans="1:13" x14ac:dyDescent="0.25">
      <c r="A195" s="36">
        <f>'Incident Details EB'!B196</f>
        <v>41722</v>
      </c>
      <c r="B195" s="32">
        <f>'Incident Details EB'!Y196</f>
        <v>0</v>
      </c>
      <c r="C195" s="24"/>
      <c r="D195" s="24"/>
      <c r="G195">
        <f t="shared" ref="G195:G258" si="12">B195*E195</f>
        <v>0</v>
      </c>
      <c r="H195" t="str">
        <f t="shared" ref="H195:H258" si="13">IF(E195&lt;15,"0-15",IF(E195&lt;45,"15-45",IF(E195&lt;75,"45-75","75+")))</f>
        <v>0-15</v>
      </c>
      <c r="I195">
        <f>IF(F195&lt;=parameters!$B$6,IF(F195&gt;=parameters!$B$5,1,0),0)</f>
        <v>0</v>
      </c>
      <c r="J195">
        <f>IF(C195&lt;parameters!$B$2,IF(D195&gt;parameters!$B$1,1,0),0)</f>
        <v>0</v>
      </c>
      <c r="K195">
        <f>IF(C195&lt;parameters!$B$4,IF(D195&gt;parameters!$B$3,1,0),0)</f>
        <v>0</v>
      </c>
      <c r="L195">
        <f t="shared" ref="L195:L258" si="14">IF(I195=1,IF(J195=1,1,0),0)</f>
        <v>0</v>
      </c>
      <c r="M195">
        <f t="shared" ref="M195:M258" si="15">IF(I195=1,IF(K195=1,1,0),0)</f>
        <v>0</v>
      </c>
    </row>
    <row r="196" spans="1:13" x14ac:dyDescent="0.25">
      <c r="A196" s="36">
        <f>'Incident Details EB'!B197</f>
        <v>41723</v>
      </c>
      <c r="B196" s="32">
        <f>'Incident Details EB'!Y197</f>
        <v>1</v>
      </c>
      <c r="C196" s="24">
        <f>'Incident Details EB'!M197</f>
        <v>0.46875</v>
      </c>
      <c r="D196" s="24">
        <f>'Incident Details EB'!N197</f>
        <v>0.48333333333333334</v>
      </c>
      <c r="E196">
        <f>'Incident Details EB'!AG197</f>
        <v>21</v>
      </c>
      <c r="F196">
        <f>'Incident Details EB'!P197</f>
        <v>24.6</v>
      </c>
      <c r="G196">
        <f t="shared" si="12"/>
        <v>21</v>
      </c>
      <c r="H196" t="str">
        <f t="shared" si="13"/>
        <v>15-45</v>
      </c>
      <c r="I196">
        <f>IF(F196&lt;=parameters!$B$6,IF(F196&gt;=parameters!$B$5,1,0),0)</f>
        <v>0</v>
      </c>
      <c r="J196">
        <f>IF(C196&lt;parameters!$B$2,IF(D196&gt;parameters!$B$1,1,0),0)</f>
        <v>0</v>
      </c>
      <c r="K196">
        <f>IF(C196&lt;parameters!$B$4,IF(D196&gt;parameters!$B$3,1,0),0)</f>
        <v>0</v>
      </c>
      <c r="L196">
        <f t="shared" si="14"/>
        <v>0</v>
      </c>
      <c r="M196">
        <f t="shared" si="15"/>
        <v>0</v>
      </c>
    </row>
    <row r="197" spans="1:13" x14ac:dyDescent="0.25">
      <c r="A197" s="36">
        <f>'Incident Details EB'!B198</f>
        <v>41723</v>
      </c>
      <c r="B197" s="32">
        <f>'Incident Details EB'!Y198</f>
        <v>0</v>
      </c>
      <c r="C197" s="24">
        <f>'Incident Details EB'!M198</f>
        <v>0.32013888888888892</v>
      </c>
      <c r="D197" s="24">
        <f>'Incident Details EB'!N198</f>
        <v>0.35486111111111113</v>
      </c>
      <c r="E197">
        <f>'Incident Details EB'!AG198</f>
        <v>50</v>
      </c>
      <c r="F197">
        <f>'Incident Details EB'!P198</f>
        <v>25.9</v>
      </c>
      <c r="G197">
        <f t="shared" si="12"/>
        <v>0</v>
      </c>
      <c r="H197" t="str">
        <f t="shared" si="13"/>
        <v>45-75</v>
      </c>
      <c r="I197">
        <f>IF(F197&lt;=parameters!$B$6,IF(F197&gt;=parameters!$B$5,1,0),0)</f>
        <v>1</v>
      </c>
      <c r="J197">
        <f>IF(C197&lt;parameters!$B$2,IF(D197&gt;parameters!$B$1,1,0),0)</f>
        <v>1</v>
      </c>
      <c r="K197">
        <f>IF(C197&lt;parameters!$B$4,IF(D197&gt;parameters!$B$3,1,0),0)</f>
        <v>0</v>
      </c>
      <c r="L197">
        <f t="shared" si="14"/>
        <v>1</v>
      </c>
      <c r="M197">
        <f t="shared" si="15"/>
        <v>0</v>
      </c>
    </row>
    <row r="198" spans="1:13" x14ac:dyDescent="0.25">
      <c r="A198" s="36">
        <f>'Incident Details EB'!B199</f>
        <v>41723</v>
      </c>
      <c r="B198" s="32">
        <f>'Incident Details EB'!Y199</f>
        <v>0</v>
      </c>
      <c r="C198" s="24">
        <f>'Incident Details EB'!M199</f>
        <v>0.79375000000000007</v>
      </c>
      <c r="D198" s="24">
        <f>'Incident Details EB'!N199</f>
        <v>0.81875000000000009</v>
      </c>
      <c r="E198">
        <f>'Incident Details EB'!AG199</f>
        <v>36</v>
      </c>
      <c r="F198">
        <f>'Incident Details EB'!P199</f>
        <v>36.799999999999997</v>
      </c>
      <c r="G198">
        <f t="shared" si="12"/>
        <v>0</v>
      </c>
      <c r="H198" t="str">
        <f t="shared" si="13"/>
        <v>15-45</v>
      </c>
      <c r="I198">
        <f>IF(F198&lt;=parameters!$B$6,IF(F198&gt;=parameters!$B$5,1,0),0)</f>
        <v>0</v>
      </c>
      <c r="J198">
        <f>IF(C198&lt;parameters!$B$2,IF(D198&gt;parameters!$B$1,1,0),0)</f>
        <v>0</v>
      </c>
      <c r="K198">
        <f>IF(C198&lt;parameters!$B$4,IF(D198&gt;parameters!$B$3,1,0),0)</f>
        <v>1</v>
      </c>
      <c r="L198">
        <f t="shared" si="14"/>
        <v>0</v>
      </c>
      <c r="M198">
        <f t="shared" si="15"/>
        <v>0</v>
      </c>
    </row>
    <row r="199" spans="1:13" x14ac:dyDescent="0.25">
      <c r="A199" s="36">
        <f>'Incident Details EB'!B200</f>
        <v>41723</v>
      </c>
      <c r="B199" s="32">
        <f>'Incident Details EB'!Y200</f>
        <v>1</v>
      </c>
      <c r="C199" s="24">
        <f>'Incident Details EB'!M200</f>
        <v>0.74861111111111101</v>
      </c>
      <c r="D199" s="24">
        <f>'Incident Details EB'!N200</f>
        <v>0.76388888888888873</v>
      </c>
      <c r="E199">
        <f>'Incident Details EB'!AG200</f>
        <v>22</v>
      </c>
      <c r="F199">
        <f>'Incident Details EB'!P200</f>
        <v>35</v>
      </c>
      <c r="G199">
        <f t="shared" si="12"/>
        <v>22</v>
      </c>
      <c r="H199" t="str">
        <f t="shared" si="13"/>
        <v>15-45</v>
      </c>
      <c r="I199">
        <f>IF(F199&lt;=parameters!$B$6,IF(F199&gt;=parameters!$B$5,1,0),0)</f>
        <v>1</v>
      </c>
      <c r="J199">
        <f>IF(C199&lt;parameters!$B$2,IF(D199&gt;parameters!$B$1,1,0),0)</f>
        <v>0</v>
      </c>
      <c r="K199">
        <f>IF(C199&lt;parameters!$B$4,IF(D199&gt;parameters!$B$3,1,0),0)</f>
        <v>1</v>
      </c>
      <c r="L199">
        <f t="shared" si="14"/>
        <v>0</v>
      </c>
      <c r="M199">
        <f t="shared" si="15"/>
        <v>1</v>
      </c>
    </row>
    <row r="200" spans="1:13" x14ac:dyDescent="0.25">
      <c r="A200" s="36">
        <f>'Incident Details EB'!B201</f>
        <v>41724</v>
      </c>
      <c r="B200" s="32">
        <f>'Incident Details EB'!Y201</f>
        <v>1</v>
      </c>
      <c r="C200" s="24">
        <f>'Incident Details EB'!M201</f>
        <v>0.54097222222222219</v>
      </c>
      <c r="D200" s="24">
        <f>'Incident Details EB'!N201</f>
        <v>0.57222222222222219</v>
      </c>
      <c r="E200">
        <f>'Incident Details EB'!AG201</f>
        <v>45</v>
      </c>
      <c r="F200">
        <f>'Incident Details EB'!P201</f>
        <v>39.9</v>
      </c>
      <c r="G200">
        <f t="shared" si="12"/>
        <v>45</v>
      </c>
      <c r="H200" t="str">
        <f t="shared" si="13"/>
        <v>45-75</v>
      </c>
      <c r="I200">
        <f>IF(F200&lt;=parameters!$B$6,IF(F200&gt;=parameters!$B$5,1,0),0)</f>
        <v>0</v>
      </c>
      <c r="J200">
        <f>IF(C200&lt;parameters!$B$2,IF(D200&gt;parameters!$B$1,1,0),0)</f>
        <v>0</v>
      </c>
      <c r="K200">
        <f>IF(C200&lt;parameters!$B$4,IF(D200&gt;parameters!$B$3,1,0),0)</f>
        <v>0</v>
      </c>
      <c r="L200">
        <f t="shared" si="14"/>
        <v>0</v>
      </c>
      <c r="M200">
        <f t="shared" si="15"/>
        <v>0</v>
      </c>
    </row>
    <row r="201" spans="1:13" x14ac:dyDescent="0.25">
      <c r="A201" s="36">
        <f>'Incident Details EB'!B202</f>
        <v>41724</v>
      </c>
      <c r="B201" s="32">
        <f>'Incident Details EB'!Y202</f>
        <v>2</v>
      </c>
      <c r="C201" s="24">
        <f>'Incident Details EB'!M202</f>
        <v>0.51458333333333328</v>
      </c>
      <c r="D201" s="24">
        <f>'Incident Details EB'!N202</f>
        <v>0.52777777777777768</v>
      </c>
      <c r="E201">
        <f>'Incident Details EB'!AG202</f>
        <v>19</v>
      </c>
      <c r="F201">
        <f>'Incident Details EB'!P202</f>
        <v>41.9</v>
      </c>
      <c r="G201">
        <f t="shared" si="12"/>
        <v>38</v>
      </c>
      <c r="H201" t="str">
        <f t="shared" si="13"/>
        <v>15-45</v>
      </c>
      <c r="I201">
        <f>IF(F201&lt;=parameters!$B$6,IF(F201&gt;=parameters!$B$5,1,0),0)</f>
        <v>0</v>
      </c>
      <c r="J201">
        <f>IF(C201&lt;parameters!$B$2,IF(D201&gt;parameters!$B$1,1,0),0)</f>
        <v>0</v>
      </c>
      <c r="K201">
        <f>IF(C201&lt;parameters!$B$4,IF(D201&gt;parameters!$B$3,1,0),0)</f>
        <v>0</v>
      </c>
      <c r="L201">
        <f t="shared" si="14"/>
        <v>0</v>
      </c>
      <c r="M201">
        <f t="shared" si="15"/>
        <v>0</v>
      </c>
    </row>
    <row r="202" spans="1:13" x14ac:dyDescent="0.25">
      <c r="A202" s="36">
        <f>'Incident Details EB'!B203</f>
        <v>41725</v>
      </c>
      <c r="B202" s="32">
        <f>'Incident Details EB'!Y203</f>
        <v>1</v>
      </c>
      <c r="C202" s="24">
        <f>'Incident Details EB'!M203</f>
        <v>0.34097222222222223</v>
      </c>
      <c r="D202" s="24">
        <f>'Incident Details EB'!N203</f>
        <v>0.38333333333333336</v>
      </c>
      <c r="E202">
        <f>'Incident Details EB'!AG203</f>
        <v>61</v>
      </c>
      <c r="F202">
        <f>'Incident Details EB'!P203</f>
        <v>14.2</v>
      </c>
      <c r="G202">
        <f t="shared" si="12"/>
        <v>61</v>
      </c>
      <c r="H202" t="str">
        <f t="shared" si="13"/>
        <v>45-75</v>
      </c>
      <c r="I202">
        <f>IF(F202&lt;=parameters!$B$6,IF(F202&gt;=parameters!$B$5,1,0),0)</f>
        <v>0</v>
      </c>
      <c r="J202">
        <f>IF(C202&lt;parameters!$B$2,IF(D202&gt;parameters!$B$1,1,0),0)</f>
        <v>1</v>
      </c>
      <c r="K202">
        <f>IF(C202&lt;parameters!$B$4,IF(D202&gt;parameters!$B$3,1,0),0)</f>
        <v>0</v>
      </c>
      <c r="L202">
        <f t="shared" si="14"/>
        <v>0</v>
      </c>
      <c r="M202">
        <f t="shared" si="15"/>
        <v>0</v>
      </c>
    </row>
    <row r="203" spans="1:13" x14ac:dyDescent="0.25">
      <c r="A203" s="36">
        <f>'Incident Details EB'!B204</f>
        <v>41726</v>
      </c>
      <c r="B203" s="32">
        <f>'Incident Details EB'!Y204</f>
        <v>1</v>
      </c>
      <c r="C203" s="24">
        <f>'Incident Details EB'!M204</f>
        <v>0.72499999999999998</v>
      </c>
      <c r="D203" s="24">
        <f>'Incident Details EB'!N204</f>
        <v>0.74305555555555558</v>
      </c>
      <c r="E203">
        <f>'Incident Details EB'!AG204</f>
        <v>26</v>
      </c>
      <c r="F203">
        <f>'Incident Details EB'!P204</f>
        <v>5.6</v>
      </c>
      <c r="G203">
        <f t="shared" si="12"/>
        <v>26</v>
      </c>
      <c r="H203" t="str">
        <f t="shared" si="13"/>
        <v>15-45</v>
      </c>
      <c r="I203">
        <f>IF(F203&lt;=parameters!$B$6,IF(F203&gt;=parameters!$B$5,1,0),0)</f>
        <v>0</v>
      </c>
      <c r="J203">
        <f>IF(C203&lt;parameters!$B$2,IF(D203&gt;parameters!$B$1,1,0),0)</f>
        <v>0</v>
      </c>
      <c r="K203">
        <f>IF(C203&lt;parameters!$B$4,IF(D203&gt;parameters!$B$3,1,0),0)</f>
        <v>1</v>
      </c>
      <c r="L203">
        <f t="shared" si="14"/>
        <v>0</v>
      </c>
      <c r="M203">
        <f t="shared" si="15"/>
        <v>0</v>
      </c>
    </row>
    <row r="204" spans="1:13" x14ac:dyDescent="0.25">
      <c r="A204" s="36">
        <f>'Incident Details EB'!B205</f>
        <v>41726</v>
      </c>
      <c r="B204" s="32">
        <f>'Incident Details EB'!Y205</f>
        <v>1</v>
      </c>
      <c r="C204" s="24">
        <f>'Incident Details EB'!M205</f>
        <v>0.72638888888888886</v>
      </c>
      <c r="D204" s="24">
        <f>'Incident Details EB'!N205</f>
        <v>0.76527777777777772</v>
      </c>
      <c r="E204">
        <f>'Incident Details EB'!AG205</f>
        <v>56</v>
      </c>
      <c r="F204">
        <f>'Incident Details EB'!P205</f>
        <v>31.1</v>
      </c>
      <c r="G204">
        <f t="shared" si="12"/>
        <v>56</v>
      </c>
      <c r="H204" t="str">
        <f t="shared" si="13"/>
        <v>45-75</v>
      </c>
      <c r="I204">
        <f>IF(F204&lt;=parameters!$B$6,IF(F204&gt;=parameters!$B$5,1,0),0)</f>
        <v>1</v>
      </c>
      <c r="J204">
        <f>IF(C204&lt;parameters!$B$2,IF(D204&gt;parameters!$B$1,1,0),0)</f>
        <v>0</v>
      </c>
      <c r="K204">
        <f>IF(C204&lt;parameters!$B$4,IF(D204&gt;parameters!$B$3,1,0),0)</f>
        <v>1</v>
      </c>
      <c r="L204">
        <f t="shared" si="14"/>
        <v>0</v>
      </c>
      <c r="M204">
        <f t="shared" si="15"/>
        <v>1</v>
      </c>
    </row>
    <row r="205" spans="1:13" x14ac:dyDescent="0.25">
      <c r="A205" s="36">
        <f>'Incident Details EB'!B206</f>
        <v>41726</v>
      </c>
      <c r="B205" s="32">
        <f>'Incident Details EB'!Y206</f>
        <v>1</v>
      </c>
      <c r="C205" s="24">
        <f>'Incident Details EB'!M206</f>
        <v>0.74444444444444446</v>
      </c>
      <c r="D205" s="24">
        <f>'Incident Details EB'!N206</f>
        <v>0.78749999999999998</v>
      </c>
      <c r="E205">
        <f>'Incident Details EB'!AG206</f>
        <v>62</v>
      </c>
      <c r="F205">
        <f>'Incident Details EB'!P206</f>
        <v>38.1</v>
      </c>
      <c r="G205">
        <f t="shared" si="12"/>
        <v>62</v>
      </c>
      <c r="H205" t="str">
        <f t="shared" si="13"/>
        <v>45-75</v>
      </c>
      <c r="I205">
        <f>IF(F205&lt;=parameters!$B$6,IF(F205&gt;=parameters!$B$5,1,0),0)</f>
        <v>0</v>
      </c>
      <c r="J205">
        <f>IF(C205&lt;parameters!$B$2,IF(D205&gt;parameters!$B$1,1,0),0)</f>
        <v>0</v>
      </c>
      <c r="K205">
        <f>IF(C205&lt;parameters!$B$4,IF(D205&gt;parameters!$B$3,1,0),0)</f>
        <v>1</v>
      </c>
      <c r="L205">
        <f t="shared" si="14"/>
        <v>0</v>
      </c>
      <c r="M205">
        <f t="shared" si="15"/>
        <v>0</v>
      </c>
    </row>
    <row r="206" spans="1:13" x14ac:dyDescent="0.25">
      <c r="A206" s="36">
        <f>'Incident Details EB'!B207</f>
        <v>41726</v>
      </c>
      <c r="B206" s="32">
        <f>'Incident Details EB'!Y207</f>
        <v>1</v>
      </c>
      <c r="C206" s="24">
        <f>'Incident Details EB'!M207</f>
        <v>0.53055555555555556</v>
      </c>
      <c r="D206" s="24">
        <f>'Incident Details EB'!N207</f>
        <v>0.54791666666666672</v>
      </c>
      <c r="E206">
        <f>'Incident Details EB'!AG207</f>
        <v>25</v>
      </c>
      <c r="F206">
        <f>'Incident Details EB'!P207</f>
        <v>44</v>
      </c>
      <c r="G206">
        <f t="shared" si="12"/>
        <v>25</v>
      </c>
      <c r="H206" t="str">
        <f t="shared" si="13"/>
        <v>15-45</v>
      </c>
      <c r="I206">
        <f>IF(F206&lt;=parameters!$B$6,IF(F206&gt;=parameters!$B$5,1,0),0)</f>
        <v>0</v>
      </c>
      <c r="J206">
        <f>IF(C206&lt;parameters!$B$2,IF(D206&gt;parameters!$B$1,1,0),0)</f>
        <v>0</v>
      </c>
      <c r="K206">
        <f>IF(C206&lt;parameters!$B$4,IF(D206&gt;parameters!$B$3,1,0),0)</f>
        <v>0</v>
      </c>
      <c r="L206">
        <f t="shared" si="14"/>
        <v>0</v>
      </c>
      <c r="M206">
        <f t="shared" si="15"/>
        <v>0</v>
      </c>
    </row>
    <row r="207" spans="1:13" x14ac:dyDescent="0.25">
      <c r="A207" s="36">
        <f>'Incident Details EB'!B208</f>
        <v>41729</v>
      </c>
      <c r="B207" s="32">
        <f>'Incident Details EB'!Y208</f>
        <v>1</v>
      </c>
      <c r="C207" s="24">
        <f>'Incident Details EB'!M208</f>
        <v>0.48194444444444445</v>
      </c>
      <c r="D207" s="24">
        <f>'Incident Details EB'!N208</f>
        <v>0.53055555555555556</v>
      </c>
      <c r="E207">
        <f>'Incident Details EB'!AG208</f>
        <v>70</v>
      </c>
      <c r="F207">
        <f>'Incident Details EB'!P208</f>
        <v>33.200000000000003</v>
      </c>
      <c r="G207">
        <f t="shared" si="12"/>
        <v>70</v>
      </c>
      <c r="H207" t="str">
        <f t="shared" si="13"/>
        <v>45-75</v>
      </c>
      <c r="I207">
        <f>IF(F207&lt;=parameters!$B$6,IF(F207&gt;=parameters!$B$5,1,0),0)</f>
        <v>1</v>
      </c>
      <c r="J207">
        <f>IF(C207&lt;parameters!$B$2,IF(D207&gt;parameters!$B$1,1,0),0)</f>
        <v>0</v>
      </c>
      <c r="K207">
        <f>IF(C207&lt;parameters!$B$4,IF(D207&gt;parameters!$B$3,1,0),0)</f>
        <v>0</v>
      </c>
      <c r="L207">
        <f t="shared" si="14"/>
        <v>0</v>
      </c>
      <c r="M207">
        <f t="shared" si="15"/>
        <v>0</v>
      </c>
    </row>
    <row r="208" spans="1:13" x14ac:dyDescent="0.25">
      <c r="A208" s="36">
        <f>'Incident Details EB'!B209</f>
        <v>41729</v>
      </c>
      <c r="B208" s="32">
        <f>'Incident Details EB'!Y209</f>
        <v>0</v>
      </c>
      <c r="C208" s="24">
        <f>'Incident Details EB'!M209</f>
        <v>0.74652777777777779</v>
      </c>
      <c r="D208" s="24">
        <f>'Incident Details EB'!N209</f>
        <v>0.77083333333333337</v>
      </c>
      <c r="E208">
        <f>'Incident Details EB'!AG209</f>
        <v>35</v>
      </c>
      <c r="F208">
        <f>'Incident Details EB'!P209</f>
        <v>50.2</v>
      </c>
      <c r="G208">
        <f t="shared" si="12"/>
        <v>0</v>
      </c>
      <c r="H208" t="str">
        <f t="shared" si="13"/>
        <v>15-45</v>
      </c>
      <c r="I208">
        <f>IF(F208&lt;=parameters!$B$6,IF(F208&gt;=parameters!$B$5,1,0),0)</f>
        <v>0</v>
      </c>
      <c r="J208">
        <f>IF(C208&lt;parameters!$B$2,IF(D208&gt;parameters!$B$1,1,0),0)</f>
        <v>0</v>
      </c>
      <c r="K208">
        <f>IF(C208&lt;parameters!$B$4,IF(D208&gt;parameters!$B$3,1,0),0)</f>
        <v>1</v>
      </c>
      <c r="L208">
        <f t="shared" si="14"/>
        <v>0</v>
      </c>
      <c r="M208">
        <f t="shared" si="15"/>
        <v>0</v>
      </c>
    </row>
    <row r="209" spans="1:13" x14ac:dyDescent="0.25">
      <c r="A209" s="36">
        <f>'Incident Details EB'!B210</f>
        <v>41730</v>
      </c>
      <c r="B209" s="32">
        <f>'Incident Details EB'!Y210</f>
        <v>0</v>
      </c>
      <c r="C209" s="24">
        <f>'Incident Details EB'!M210</f>
        <v>0.71666666666666667</v>
      </c>
      <c r="D209" s="24">
        <f>'Incident Details EB'!N210</f>
        <v>0.71805555555555556</v>
      </c>
      <c r="E209">
        <f>'Incident Details EB'!AG210</f>
        <v>2</v>
      </c>
      <c r="F209">
        <f>'Incident Details EB'!P210</f>
        <v>38.1</v>
      </c>
      <c r="G209">
        <f t="shared" si="12"/>
        <v>0</v>
      </c>
      <c r="H209" t="str">
        <f t="shared" si="13"/>
        <v>0-15</v>
      </c>
      <c r="I209">
        <f>IF(F209&lt;=parameters!$B$6,IF(F209&gt;=parameters!$B$5,1,0),0)</f>
        <v>0</v>
      </c>
      <c r="J209">
        <f>IF(C209&lt;parameters!$B$2,IF(D209&gt;parameters!$B$1,1,0),0)</f>
        <v>0</v>
      </c>
      <c r="K209">
        <f>IF(C209&lt;parameters!$B$4,IF(D209&gt;parameters!$B$3,1,0),0)</f>
        <v>1</v>
      </c>
      <c r="L209">
        <f t="shared" si="14"/>
        <v>0</v>
      </c>
      <c r="M209">
        <f t="shared" si="15"/>
        <v>0</v>
      </c>
    </row>
    <row r="210" spans="1:13" x14ac:dyDescent="0.25">
      <c r="A210" s="36">
        <f>'Incident Details EB'!B211</f>
        <v>41730</v>
      </c>
      <c r="B210" s="32">
        <f>'Incident Details EB'!Y211</f>
        <v>2</v>
      </c>
      <c r="C210" s="24">
        <f>'Incident Details EB'!M211</f>
        <v>0.68472222222222223</v>
      </c>
      <c r="D210" s="24">
        <f>'Incident Details EB'!N211</f>
        <v>0.71736111111111112</v>
      </c>
      <c r="E210">
        <f>'Incident Details EB'!AG211</f>
        <v>47</v>
      </c>
      <c r="F210">
        <f>'Incident Details EB'!P211</f>
        <v>39.200000000000003</v>
      </c>
      <c r="G210">
        <f t="shared" si="12"/>
        <v>94</v>
      </c>
      <c r="H210" t="str">
        <f t="shared" si="13"/>
        <v>45-75</v>
      </c>
      <c r="I210">
        <f>IF(F210&lt;=parameters!$B$6,IF(F210&gt;=parameters!$B$5,1,0),0)</f>
        <v>0</v>
      </c>
      <c r="J210">
        <f>IF(C210&lt;parameters!$B$2,IF(D210&gt;parameters!$B$1,1,0),0)</f>
        <v>0</v>
      </c>
      <c r="K210">
        <f>IF(C210&lt;parameters!$B$4,IF(D210&gt;parameters!$B$3,1,0),0)</f>
        <v>1</v>
      </c>
      <c r="L210">
        <f t="shared" si="14"/>
        <v>0</v>
      </c>
      <c r="M210">
        <f t="shared" si="15"/>
        <v>0</v>
      </c>
    </row>
    <row r="211" spans="1:13" x14ac:dyDescent="0.25">
      <c r="A211" s="36">
        <f>'Incident Details EB'!B212</f>
        <v>41731</v>
      </c>
      <c r="B211" s="32">
        <f>'Incident Details EB'!Y212</f>
        <v>1</v>
      </c>
      <c r="C211" s="24">
        <f>'Incident Details EB'!M212</f>
        <v>0.3298611111111111</v>
      </c>
      <c r="D211" s="24">
        <f>'Incident Details EB'!N212</f>
        <v>0.37916666666666665</v>
      </c>
      <c r="E211">
        <f>'Incident Details EB'!AG212</f>
        <v>71</v>
      </c>
      <c r="F211">
        <f>'Incident Details EB'!P212</f>
        <v>29.3</v>
      </c>
      <c r="G211">
        <f t="shared" si="12"/>
        <v>71</v>
      </c>
      <c r="H211" t="str">
        <f t="shared" si="13"/>
        <v>45-75</v>
      </c>
      <c r="I211">
        <f>IF(F211&lt;=parameters!$B$6,IF(F211&gt;=parameters!$B$5,1,0),0)</f>
        <v>1</v>
      </c>
      <c r="J211">
        <f>IF(C211&lt;parameters!$B$2,IF(D211&gt;parameters!$B$1,1,0),0)</f>
        <v>1</v>
      </c>
      <c r="K211">
        <f>IF(C211&lt;parameters!$B$4,IF(D211&gt;parameters!$B$3,1,0),0)</f>
        <v>0</v>
      </c>
      <c r="L211">
        <f t="shared" si="14"/>
        <v>1</v>
      </c>
      <c r="M211">
        <f t="shared" si="15"/>
        <v>0</v>
      </c>
    </row>
    <row r="212" spans="1:13" x14ac:dyDescent="0.25">
      <c r="A212" s="36">
        <f>'Incident Details EB'!B213</f>
        <v>41731</v>
      </c>
      <c r="B212" s="32">
        <f>'Incident Details EB'!Y213</f>
        <v>0</v>
      </c>
      <c r="C212" s="24">
        <f>'Incident Details EB'!M213</f>
        <v>0.48749999999999999</v>
      </c>
      <c r="D212" s="24">
        <f>'Incident Details EB'!N213</f>
        <v>0.56944444444444442</v>
      </c>
      <c r="E212">
        <f>'Incident Details EB'!AG213</f>
        <v>118</v>
      </c>
      <c r="F212">
        <f>'Incident Details EB'!P213</f>
        <v>51.9</v>
      </c>
      <c r="G212">
        <f t="shared" si="12"/>
        <v>0</v>
      </c>
      <c r="H212" t="str">
        <f t="shared" si="13"/>
        <v>75+</v>
      </c>
      <c r="I212">
        <f>IF(F212&lt;=parameters!$B$6,IF(F212&gt;=parameters!$B$5,1,0),0)</f>
        <v>0</v>
      </c>
      <c r="J212">
        <f>IF(C212&lt;parameters!$B$2,IF(D212&gt;parameters!$B$1,1,0),0)</f>
        <v>0</v>
      </c>
      <c r="K212">
        <f>IF(C212&lt;parameters!$B$4,IF(D212&gt;parameters!$B$3,1,0),0)</f>
        <v>0</v>
      </c>
      <c r="L212">
        <f t="shared" si="14"/>
        <v>0</v>
      </c>
      <c r="M212">
        <f t="shared" si="15"/>
        <v>0</v>
      </c>
    </row>
    <row r="213" spans="1:13" x14ac:dyDescent="0.25">
      <c r="A213" s="36">
        <f>'Incident Details EB'!B214</f>
        <v>41731</v>
      </c>
      <c r="B213" s="32">
        <f>'Incident Details EB'!Y214</f>
        <v>1</v>
      </c>
      <c r="C213" s="24">
        <f>'Incident Details EB'!M214</f>
        <v>0.8979166666666667</v>
      </c>
      <c r="D213" s="24">
        <f>'Incident Details EB'!N214</f>
        <v>0.92638888888888893</v>
      </c>
      <c r="E213">
        <f>'Incident Details EB'!AG214</f>
        <v>41</v>
      </c>
      <c r="F213">
        <f>'Incident Details EB'!P214</f>
        <v>35</v>
      </c>
      <c r="G213">
        <f t="shared" si="12"/>
        <v>41</v>
      </c>
      <c r="H213" t="str">
        <f t="shared" si="13"/>
        <v>15-45</v>
      </c>
      <c r="I213">
        <f>IF(F213&lt;=parameters!$B$6,IF(F213&gt;=parameters!$B$5,1,0),0)</f>
        <v>1</v>
      </c>
      <c r="J213">
        <f>IF(C213&lt;parameters!$B$2,IF(D213&gt;parameters!$B$1,1,0),0)</f>
        <v>0</v>
      </c>
      <c r="K213">
        <f>IF(C213&lt;parameters!$B$4,IF(D213&gt;parameters!$B$3,1,0),0)</f>
        <v>0</v>
      </c>
      <c r="L213">
        <f t="shared" si="14"/>
        <v>0</v>
      </c>
      <c r="M213">
        <f t="shared" si="15"/>
        <v>0</v>
      </c>
    </row>
    <row r="214" spans="1:13" x14ac:dyDescent="0.25">
      <c r="A214" s="36">
        <f>'Incident Details EB'!B215</f>
        <v>41731</v>
      </c>
      <c r="B214" s="32">
        <f>'Incident Details EB'!Y215</f>
        <v>1</v>
      </c>
      <c r="C214" s="24">
        <f>'Incident Details EB'!M215</f>
        <v>0.49861111111111112</v>
      </c>
      <c r="D214" s="24">
        <f>'Incident Details EB'!N215</f>
        <v>0.5229166666666667</v>
      </c>
      <c r="E214">
        <f>'Incident Details EB'!AG215</f>
        <v>35</v>
      </c>
      <c r="F214">
        <f>'Incident Details EB'!P215</f>
        <v>15.6</v>
      </c>
      <c r="G214">
        <f t="shared" si="12"/>
        <v>35</v>
      </c>
      <c r="H214" t="str">
        <f t="shared" si="13"/>
        <v>15-45</v>
      </c>
      <c r="I214">
        <f>IF(F214&lt;=parameters!$B$6,IF(F214&gt;=parameters!$B$5,1,0),0)</f>
        <v>0</v>
      </c>
      <c r="J214">
        <f>IF(C214&lt;parameters!$B$2,IF(D214&gt;parameters!$B$1,1,0),0)</f>
        <v>0</v>
      </c>
      <c r="K214">
        <f>IF(C214&lt;parameters!$B$4,IF(D214&gt;parameters!$B$3,1,0),0)</f>
        <v>0</v>
      </c>
      <c r="L214">
        <f t="shared" si="14"/>
        <v>0</v>
      </c>
      <c r="M214">
        <f t="shared" si="15"/>
        <v>0</v>
      </c>
    </row>
    <row r="215" spans="1:13" x14ac:dyDescent="0.25">
      <c r="A215" s="36">
        <f>'Incident Details EB'!B216</f>
        <v>41731</v>
      </c>
      <c r="B215" s="32">
        <f>'Incident Details EB'!Y216</f>
        <v>1</v>
      </c>
      <c r="C215" s="24">
        <f>'Incident Details EB'!M216</f>
        <v>0.33819444444444446</v>
      </c>
      <c r="D215" s="24">
        <f>'Incident Details EB'!N216</f>
        <v>0.34861111111111115</v>
      </c>
      <c r="E215">
        <f>'Incident Details EB'!AG216</f>
        <v>15</v>
      </c>
      <c r="F215">
        <f>'Incident Details EB'!P216</f>
        <v>51.9</v>
      </c>
      <c r="G215">
        <f t="shared" si="12"/>
        <v>15</v>
      </c>
      <c r="H215" t="str">
        <f t="shared" si="13"/>
        <v>15-45</v>
      </c>
      <c r="I215">
        <f>IF(F215&lt;=parameters!$B$6,IF(F215&gt;=parameters!$B$5,1,0),0)</f>
        <v>0</v>
      </c>
      <c r="J215">
        <f>IF(C215&lt;parameters!$B$2,IF(D215&gt;parameters!$B$1,1,0),0)</f>
        <v>1</v>
      </c>
      <c r="K215">
        <f>IF(C215&lt;parameters!$B$4,IF(D215&gt;parameters!$B$3,1,0),0)</f>
        <v>0</v>
      </c>
      <c r="L215">
        <f t="shared" si="14"/>
        <v>0</v>
      </c>
      <c r="M215">
        <f t="shared" si="15"/>
        <v>0</v>
      </c>
    </row>
    <row r="216" spans="1:13" x14ac:dyDescent="0.25">
      <c r="A216" s="36">
        <f>'Incident Details EB'!B217</f>
        <v>41731</v>
      </c>
      <c r="B216" s="32">
        <f>'Incident Details EB'!Y217</f>
        <v>3</v>
      </c>
      <c r="C216" s="24">
        <f>'Incident Details EB'!M217</f>
        <v>6.9444444444444447E-4</v>
      </c>
      <c r="D216" s="24">
        <f>'Incident Details EB'!N217</f>
        <v>4.5138888888888888E-2</v>
      </c>
      <c r="E216">
        <f>'Incident Details EB'!AG217</f>
        <v>64</v>
      </c>
      <c r="F216">
        <f>'Incident Details EB'!P217</f>
        <v>38.1</v>
      </c>
      <c r="G216">
        <f t="shared" si="12"/>
        <v>192</v>
      </c>
      <c r="H216" t="str">
        <f t="shared" si="13"/>
        <v>45-75</v>
      </c>
      <c r="I216">
        <f>IF(F216&lt;=parameters!$B$6,IF(F216&gt;=parameters!$B$5,1,0),0)</f>
        <v>0</v>
      </c>
      <c r="J216">
        <f>IF(C216&lt;parameters!$B$2,IF(D216&gt;parameters!$B$1,1,0),0)</f>
        <v>0</v>
      </c>
      <c r="K216">
        <f>IF(C216&lt;parameters!$B$4,IF(D216&gt;parameters!$B$3,1,0),0)</f>
        <v>0</v>
      </c>
      <c r="L216">
        <f t="shared" si="14"/>
        <v>0</v>
      </c>
      <c r="M216">
        <f t="shared" si="15"/>
        <v>0</v>
      </c>
    </row>
    <row r="217" spans="1:13" x14ac:dyDescent="0.25">
      <c r="A217" s="36">
        <f>'Incident Details EB'!B218</f>
        <v>41731</v>
      </c>
      <c r="B217" s="32">
        <f>'Incident Details EB'!Y218</f>
        <v>0</v>
      </c>
      <c r="C217" s="24">
        <f>'Incident Details EB'!M218</f>
        <v>8.1944444444444445E-2</v>
      </c>
      <c r="D217" s="24">
        <f>'Incident Details EB'!N218</f>
        <v>0.30416666666666664</v>
      </c>
      <c r="E217">
        <f>'Incident Details EB'!AG218</f>
        <v>320</v>
      </c>
      <c r="F217">
        <f>'Incident Details EB'!P218</f>
        <v>24.6</v>
      </c>
      <c r="G217">
        <f t="shared" si="12"/>
        <v>0</v>
      </c>
      <c r="H217" t="str">
        <f t="shared" si="13"/>
        <v>75+</v>
      </c>
      <c r="I217">
        <f>IF(F217&lt;=parameters!$B$6,IF(F217&gt;=parameters!$B$5,1,0),0)</f>
        <v>0</v>
      </c>
      <c r="J217">
        <f>IF(C217&lt;parameters!$B$2,IF(D217&gt;parameters!$B$1,1,0),0)</f>
        <v>1</v>
      </c>
      <c r="K217">
        <f>IF(C217&lt;parameters!$B$4,IF(D217&gt;parameters!$B$3,1,0),0)</f>
        <v>0</v>
      </c>
      <c r="L217">
        <f t="shared" si="14"/>
        <v>0</v>
      </c>
      <c r="M217">
        <f t="shared" si="15"/>
        <v>0</v>
      </c>
    </row>
    <row r="218" spans="1:13" x14ac:dyDescent="0.25">
      <c r="A218" s="36">
        <f>'Incident Details EB'!B219</f>
        <v>41731</v>
      </c>
      <c r="B218" s="32">
        <f>'Incident Details EB'!Y219</f>
        <v>2</v>
      </c>
      <c r="C218" s="24">
        <f>'Incident Details EB'!M219</f>
        <v>0.33263888888888887</v>
      </c>
      <c r="D218" s="24">
        <f>'Incident Details EB'!N219</f>
        <v>0.4458333333333333</v>
      </c>
      <c r="E218">
        <f>'Incident Details EB'!AG219</f>
        <v>163</v>
      </c>
      <c r="F218">
        <f>'Incident Details EB'!P219</f>
        <v>34.200000000000003</v>
      </c>
      <c r="G218">
        <f t="shared" si="12"/>
        <v>326</v>
      </c>
      <c r="H218" t="str">
        <f t="shared" si="13"/>
        <v>75+</v>
      </c>
      <c r="I218">
        <f>IF(F218&lt;=parameters!$B$6,IF(F218&gt;=parameters!$B$5,1,0),0)</f>
        <v>1</v>
      </c>
      <c r="J218">
        <f>IF(C218&lt;parameters!$B$2,IF(D218&gt;parameters!$B$1,1,0),0)</f>
        <v>1</v>
      </c>
      <c r="K218">
        <f>IF(C218&lt;parameters!$B$4,IF(D218&gt;parameters!$B$3,1,0),0)</f>
        <v>0</v>
      </c>
      <c r="L218">
        <f t="shared" si="14"/>
        <v>1</v>
      </c>
      <c r="M218">
        <f t="shared" si="15"/>
        <v>0</v>
      </c>
    </row>
    <row r="219" spans="1:13" x14ac:dyDescent="0.25">
      <c r="A219" s="36">
        <f>'Incident Details EB'!B220</f>
        <v>41731</v>
      </c>
      <c r="B219" s="32">
        <f>'Incident Details EB'!Y220</f>
        <v>0</v>
      </c>
      <c r="C219" s="24">
        <f>'Incident Details EB'!M220</f>
        <v>0.67638888888888893</v>
      </c>
      <c r="D219" s="24">
        <f>'Incident Details EB'!N220</f>
        <v>0.70277777777777783</v>
      </c>
      <c r="E219">
        <f>'Incident Details EB'!AG220</f>
        <v>38</v>
      </c>
      <c r="F219">
        <f>'Incident Details EB'!P220</f>
        <v>18.8</v>
      </c>
      <c r="G219">
        <f t="shared" si="12"/>
        <v>0</v>
      </c>
      <c r="H219" t="str">
        <f t="shared" si="13"/>
        <v>15-45</v>
      </c>
      <c r="I219">
        <f>IF(F219&lt;=parameters!$B$6,IF(F219&gt;=parameters!$B$5,1,0),0)</f>
        <v>0</v>
      </c>
      <c r="J219">
        <f>IF(C219&lt;parameters!$B$2,IF(D219&gt;parameters!$B$1,1,0),0)</f>
        <v>0</v>
      </c>
      <c r="K219">
        <f>IF(C219&lt;parameters!$B$4,IF(D219&gt;parameters!$B$3,1,0),0)</f>
        <v>1</v>
      </c>
      <c r="L219">
        <f t="shared" si="14"/>
        <v>0</v>
      </c>
      <c r="M219">
        <f t="shared" si="15"/>
        <v>0</v>
      </c>
    </row>
    <row r="220" spans="1:13" x14ac:dyDescent="0.25">
      <c r="A220" s="36">
        <f>'Incident Details EB'!B221</f>
        <v>41732</v>
      </c>
      <c r="B220" s="32">
        <f>'Incident Details EB'!Y221</f>
        <v>0</v>
      </c>
      <c r="C220" s="24">
        <f>'Incident Details EB'!M221</f>
        <v>0.74305555555555547</v>
      </c>
      <c r="D220" s="24">
        <f>'Incident Details EB'!N221</f>
        <v>0.77083333333333326</v>
      </c>
      <c r="E220">
        <f>'Incident Details EB'!AG221</f>
        <v>40</v>
      </c>
      <c r="F220">
        <f>'Incident Details EB'!P221</f>
        <v>16.5</v>
      </c>
      <c r="G220">
        <f t="shared" si="12"/>
        <v>0</v>
      </c>
      <c r="H220" t="str">
        <f t="shared" si="13"/>
        <v>15-45</v>
      </c>
      <c r="I220">
        <f>IF(F220&lt;=parameters!$B$6,IF(F220&gt;=parameters!$B$5,1,0),0)</f>
        <v>0</v>
      </c>
      <c r="J220">
        <f>IF(C220&lt;parameters!$B$2,IF(D220&gt;parameters!$B$1,1,0),0)</f>
        <v>0</v>
      </c>
      <c r="K220">
        <f>IF(C220&lt;parameters!$B$4,IF(D220&gt;parameters!$B$3,1,0),0)</f>
        <v>1</v>
      </c>
      <c r="L220">
        <f t="shared" si="14"/>
        <v>0</v>
      </c>
      <c r="M220">
        <f t="shared" si="15"/>
        <v>0</v>
      </c>
    </row>
    <row r="221" spans="1:13" x14ac:dyDescent="0.25">
      <c r="A221" s="36">
        <f>'Incident Details EB'!B222</f>
        <v>41733</v>
      </c>
      <c r="B221" s="32">
        <f>'Incident Details EB'!Y222</f>
        <v>0</v>
      </c>
      <c r="C221" s="24" t="str">
        <f>'Incident Details EB'!M222</f>
        <v>Nothing</v>
      </c>
      <c r="D221" s="24"/>
      <c r="G221">
        <f t="shared" si="12"/>
        <v>0</v>
      </c>
      <c r="H221" t="str">
        <f t="shared" si="13"/>
        <v>0-15</v>
      </c>
      <c r="I221">
        <f>IF(F221&lt;=parameters!$B$6,IF(F221&gt;=parameters!$B$5,1,0),0)</f>
        <v>0</v>
      </c>
      <c r="J221">
        <f>IF(C221&lt;parameters!$B$2,IF(D221&gt;parameters!$B$1,1,0),0)</f>
        <v>0</v>
      </c>
      <c r="K221">
        <f>IF(C221&lt;parameters!$B$4,IF(D221&gt;parameters!$B$3,1,0),0)</f>
        <v>0</v>
      </c>
      <c r="L221">
        <f t="shared" si="14"/>
        <v>0</v>
      </c>
      <c r="M221">
        <f t="shared" si="15"/>
        <v>0</v>
      </c>
    </row>
    <row r="222" spans="1:13" x14ac:dyDescent="0.25">
      <c r="A222" s="36">
        <f>'Incident Details EB'!B223</f>
        <v>41736</v>
      </c>
      <c r="B222" s="32">
        <f>'Incident Details EB'!Y223</f>
        <v>2</v>
      </c>
      <c r="C222" s="24">
        <f>'Incident Details EB'!M223</f>
        <v>0.52638888888888891</v>
      </c>
      <c r="D222" s="24">
        <f>'Incident Details EB'!N223</f>
        <v>0.5395833333333333</v>
      </c>
      <c r="E222">
        <f>'Incident Details EB'!AG223</f>
        <v>19</v>
      </c>
      <c r="F222">
        <f>'Incident Details EB'!P223</f>
        <v>16.8</v>
      </c>
      <c r="G222">
        <f t="shared" si="12"/>
        <v>38</v>
      </c>
      <c r="H222" t="str">
        <f t="shared" si="13"/>
        <v>15-45</v>
      </c>
      <c r="I222">
        <f>IF(F222&lt;=parameters!$B$6,IF(F222&gt;=parameters!$B$5,1,0),0)</f>
        <v>0</v>
      </c>
      <c r="J222">
        <f>IF(C222&lt;parameters!$B$2,IF(D222&gt;parameters!$B$1,1,0),0)</f>
        <v>0</v>
      </c>
      <c r="K222">
        <f>IF(C222&lt;parameters!$B$4,IF(D222&gt;parameters!$B$3,1,0),0)</f>
        <v>0</v>
      </c>
      <c r="L222">
        <f t="shared" si="14"/>
        <v>0</v>
      </c>
      <c r="M222">
        <f t="shared" si="15"/>
        <v>0</v>
      </c>
    </row>
    <row r="223" spans="1:13" x14ac:dyDescent="0.25">
      <c r="A223" s="36">
        <f>'Incident Details EB'!B224</f>
        <v>41736</v>
      </c>
      <c r="B223" s="32">
        <f>'Incident Details EB'!Y224</f>
        <v>2</v>
      </c>
      <c r="C223" s="24">
        <f>'Incident Details EB'!M224</f>
        <v>0.35138888888888892</v>
      </c>
      <c r="D223" s="24">
        <f>'Incident Details EB'!N224</f>
        <v>0.38333333333333336</v>
      </c>
      <c r="E223">
        <f>'Incident Details EB'!AG224</f>
        <v>46</v>
      </c>
      <c r="F223">
        <f>'Incident Details EB'!P224</f>
        <v>16.8</v>
      </c>
      <c r="G223">
        <f t="shared" si="12"/>
        <v>92</v>
      </c>
      <c r="H223" t="str">
        <f t="shared" si="13"/>
        <v>45-75</v>
      </c>
      <c r="I223">
        <f>IF(F223&lt;=parameters!$B$6,IF(F223&gt;=parameters!$B$5,1,0),0)</f>
        <v>0</v>
      </c>
      <c r="J223">
        <f>IF(C223&lt;parameters!$B$2,IF(D223&gt;parameters!$B$1,1,0),0)</f>
        <v>1</v>
      </c>
      <c r="K223">
        <f>IF(C223&lt;parameters!$B$4,IF(D223&gt;parameters!$B$3,1,0),0)</f>
        <v>0</v>
      </c>
      <c r="L223">
        <f t="shared" si="14"/>
        <v>0</v>
      </c>
      <c r="M223">
        <f t="shared" si="15"/>
        <v>0</v>
      </c>
    </row>
    <row r="224" spans="1:13" x14ac:dyDescent="0.25">
      <c r="A224" s="36">
        <f>'Incident Details EB'!B225</f>
        <v>41736</v>
      </c>
      <c r="B224" s="32">
        <f>'Incident Details EB'!Y225</f>
        <v>2</v>
      </c>
      <c r="C224" s="24">
        <f>'Incident Details EB'!M225</f>
        <v>0.57013888888888886</v>
      </c>
      <c r="D224" s="24">
        <f>'Incident Details EB'!N225</f>
        <v>0.58819444444444446</v>
      </c>
      <c r="E224">
        <f>'Incident Details EB'!AG225</f>
        <v>26</v>
      </c>
      <c r="F224">
        <f>'Incident Details EB'!P225</f>
        <v>16.5</v>
      </c>
      <c r="G224">
        <f t="shared" si="12"/>
        <v>52</v>
      </c>
      <c r="H224" t="str">
        <f t="shared" si="13"/>
        <v>15-45</v>
      </c>
      <c r="I224">
        <f>IF(F224&lt;=parameters!$B$6,IF(F224&gt;=parameters!$B$5,1,0),0)</f>
        <v>0</v>
      </c>
      <c r="J224">
        <f>IF(C224&lt;parameters!$B$2,IF(D224&gt;parameters!$B$1,1,0),0)</f>
        <v>0</v>
      </c>
      <c r="K224">
        <f>IF(C224&lt;parameters!$B$4,IF(D224&gt;parameters!$B$3,1,0),0)</f>
        <v>0</v>
      </c>
      <c r="L224">
        <f t="shared" si="14"/>
        <v>0</v>
      </c>
      <c r="M224">
        <f t="shared" si="15"/>
        <v>0</v>
      </c>
    </row>
    <row r="225" spans="1:13" x14ac:dyDescent="0.25">
      <c r="A225" s="36">
        <f>'Incident Details EB'!B226</f>
        <v>41736</v>
      </c>
      <c r="B225" s="32">
        <f>'Incident Details EB'!Y226</f>
        <v>1</v>
      </c>
      <c r="C225" s="24">
        <f>'Incident Details EB'!M226</f>
        <v>0.59027777777777779</v>
      </c>
      <c r="D225" s="24">
        <f>'Incident Details EB'!N226</f>
        <v>0.6020833333333333</v>
      </c>
      <c r="E225">
        <f>'Incident Details EB'!AG226</f>
        <v>17</v>
      </c>
      <c r="F225">
        <f>'Incident Details EB'!P226</f>
        <v>18.2</v>
      </c>
      <c r="G225">
        <f t="shared" si="12"/>
        <v>17</v>
      </c>
      <c r="H225" t="str">
        <f t="shared" si="13"/>
        <v>15-45</v>
      </c>
      <c r="I225">
        <f>IF(F225&lt;=parameters!$B$6,IF(F225&gt;=parameters!$B$5,1,0),0)</f>
        <v>0</v>
      </c>
      <c r="J225">
        <f>IF(C225&lt;parameters!$B$2,IF(D225&gt;parameters!$B$1,1,0),0)</f>
        <v>0</v>
      </c>
      <c r="K225">
        <f>IF(C225&lt;parameters!$B$4,IF(D225&gt;parameters!$B$3,1,0),0)</f>
        <v>0</v>
      </c>
      <c r="L225">
        <f t="shared" si="14"/>
        <v>0</v>
      </c>
      <c r="M225">
        <f t="shared" si="15"/>
        <v>0</v>
      </c>
    </row>
    <row r="226" spans="1:13" x14ac:dyDescent="0.25">
      <c r="A226" s="36">
        <f>'Incident Details EB'!B227</f>
        <v>41736</v>
      </c>
      <c r="B226" s="32">
        <f>'Incident Details EB'!Y227</f>
        <v>2</v>
      </c>
      <c r="C226" s="24">
        <f>'Incident Details EB'!M227</f>
        <v>0.65277777777777779</v>
      </c>
      <c r="D226" s="24">
        <f>'Incident Details EB'!N227</f>
        <v>0.69513888888888886</v>
      </c>
      <c r="E226">
        <f>'Incident Details EB'!AG227</f>
        <v>61</v>
      </c>
      <c r="F226">
        <f>'Incident Details EB'!P227</f>
        <v>51.9</v>
      </c>
      <c r="G226">
        <f t="shared" si="12"/>
        <v>122</v>
      </c>
      <c r="H226" t="str">
        <f t="shared" si="13"/>
        <v>45-75</v>
      </c>
      <c r="I226">
        <f>IF(F226&lt;=parameters!$B$6,IF(F226&gt;=parameters!$B$5,1,0),0)</f>
        <v>0</v>
      </c>
      <c r="J226">
        <f>IF(C226&lt;parameters!$B$2,IF(D226&gt;parameters!$B$1,1,0),0)</f>
        <v>0</v>
      </c>
      <c r="K226">
        <f>IF(C226&lt;parameters!$B$4,IF(D226&gt;parameters!$B$3,1,0),0)</f>
        <v>1</v>
      </c>
      <c r="L226">
        <f t="shared" si="14"/>
        <v>0</v>
      </c>
      <c r="M226">
        <f t="shared" si="15"/>
        <v>0</v>
      </c>
    </row>
    <row r="227" spans="1:13" x14ac:dyDescent="0.25">
      <c r="A227" s="36">
        <f>'Incident Details EB'!B228</f>
        <v>41737</v>
      </c>
      <c r="B227" s="32">
        <f>'Incident Details EB'!Y228</f>
        <v>1</v>
      </c>
      <c r="C227" s="24">
        <f>'Incident Details EB'!M228</f>
        <v>0.65416666666666667</v>
      </c>
      <c r="D227" s="24">
        <f>'Incident Details EB'!N228</f>
        <v>0.71180555555555558</v>
      </c>
      <c r="E227">
        <f>'Incident Details EB'!AG228</f>
        <v>83</v>
      </c>
      <c r="F227">
        <f>'Incident Details EB'!P228</f>
        <v>29.3</v>
      </c>
      <c r="G227">
        <f t="shared" si="12"/>
        <v>83</v>
      </c>
      <c r="H227" t="str">
        <f t="shared" si="13"/>
        <v>75+</v>
      </c>
      <c r="I227">
        <f>IF(F227&lt;=parameters!$B$6,IF(F227&gt;=parameters!$B$5,1,0),0)</f>
        <v>1</v>
      </c>
      <c r="J227">
        <f>IF(C227&lt;parameters!$B$2,IF(D227&gt;parameters!$B$1,1,0),0)</f>
        <v>0</v>
      </c>
      <c r="K227">
        <f>IF(C227&lt;parameters!$B$4,IF(D227&gt;parameters!$B$3,1,0),0)</f>
        <v>1</v>
      </c>
      <c r="L227">
        <f t="shared" si="14"/>
        <v>0</v>
      </c>
      <c r="M227">
        <f t="shared" si="15"/>
        <v>1</v>
      </c>
    </row>
    <row r="228" spans="1:13" x14ac:dyDescent="0.25">
      <c r="A228" s="36">
        <f>'Incident Details EB'!B229</f>
        <v>41737</v>
      </c>
      <c r="B228" s="32">
        <f>'Incident Details EB'!Y229</f>
        <v>1</v>
      </c>
      <c r="C228" s="24">
        <f>'Incident Details EB'!M229</f>
        <v>0.77916666666666667</v>
      </c>
      <c r="D228" s="24">
        <f>'Incident Details EB'!N229</f>
        <v>0.80208333333333337</v>
      </c>
      <c r="E228">
        <f>'Incident Details EB'!AG229</f>
        <v>33</v>
      </c>
      <c r="F228">
        <f>'Incident Details EB'!P229</f>
        <v>30.9</v>
      </c>
      <c r="G228">
        <f t="shared" si="12"/>
        <v>33</v>
      </c>
      <c r="H228" t="str">
        <f t="shared" si="13"/>
        <v>15-45</v>
      </c>
      <c r="I228">
        <f>IF(F228&lt;=parameters!$B$6,IF(F228&gt;=parameters!$B$5,1,0),0)</f>
        <v>1</v>
      </c>
      <c r="J228">
        <f>IF(C228&lt;parameters!$B$2,IF(D228&gt;parameters!$B$1,1,0),0)</f>
        <v>0</v>
      </c>
      <c r="K228">
        <f>IF(C228&lt;parameters!$B$4,IF(D228&gt;parameters!$B$3,1,0),0)</f>
        <v>1</v>
      </c>
      <c r="L228">
        <f t="shared" si="14"/>
        <v>0</v>
      </c>
      <c r="M228">
        <f t="shared" si="15"/>
        <v>1</v>
      </c>
    </row>
    <row r="229" spans="1:13" x14ac:dyDescent="0.25">
      <c r="A229" s="36">
        <f>'Incident Details EB'!B230</f>
        <v>41737</v>
      </c>
      <c r="B229" s="32">
        <f>'Incident Details EB'!Y230</f>
        <v>2</v>
      </c>
      <c r="C229" s="24">
        <f>'Incident Details EB'!M230</f>
        <v>0.93888888888888899</v>
      </c>
      <c r="D229" s="24">
        <f>'Incident Details EB'!N230</f>
        <v>0.95972222222222237</v>
      </c>
      <c r="E229">
        <f>'Incident Details EB'!AG230</f>
        <v>30</v>
      </c>
      <c r="F229">
        <f>'Incident Details EB'!P230</f>
        <v>48.4</v>
      </c>
      <c r="G229">
        <f t="shared" si="12"/>
        <v>60</v>
      </c>
      <c r="H229" t="str">
        <f t="shared" si="13"/>
        <v>15-45</v>
      </c>
      <c r="I229">
        <f>IF(F229&lt;=parameters!$B$6,IF(F229&gt;=parameters!$B$5,1,0),0)</f>
        <v>0</v>
      </c>
      <c r="J229">
        <f>IF(C229&lt;parameters!$B$2,IF(D229&gt;parameters!$B$1,1,0),0)</f>
        <v>0</v>
      </c>
      <c r="K229">
        <f>IF(C229&lt;parameters!$B$4,IF(D229&gt;parameters!$B$3,1,0),0)</f>
        <v>0</v>
      </c>
      <c r="L229">
        <f t="shared" si="14"/>
        <v>0</v>
      </c>
      <c r="M229">
        <f t="shared" si="15"/>
        <v>0</v>
      </c>
    </row>
    <row r="230" spans="1:13" x14ac:dyDescent="0.25">
      <c r="A230" s="36">
        <f>'Incident Details EB'!B231</f>
        <v>41737</v>
      </c>
      <c r="B230" s="32">
        <f>'Incident Details EB'!Y231</f>
        <v>1</v>
      </c>
      <c r="C230" s="24">
        <f>'Incident Details EB'!M231</f>
        <v>0.36249999999999999</v>
      </c>
      <c r="D230" s="24">
        <f>'Incident Details EB'!N231</f>
        <v>0.37430555555555556</v>
      </c>
      <c r="E230">
        <f>'Incident Details EB'!AG231</f>
        <v>17</v>
      </c>
      <c r="F230">
        <f>'Incident Details EB'!P231</f>
        <v>20.9</v>
      </c>
      <c r="G230">
        <f t="shared" si="12"/>
        <v>17</v>
      </c>
      <c r="H230" t="str">
        <f t="shared" si="13"/>
        <v>15-45</v>
      </c>
      <c r="I230">
        <f>IF(F230&lt;=parameters!$B$6,IF(F230&gt;=parameters!$B$5,1,0),0)</f>
        <v>0</v>
      </c>
      <c r="J230">
        <f>IF(C230&lt;parameters!$B$2,IF(D230&gt;parameters!$B$1,1,0),0)</f>
        <v>1</v>
      </c>
      <c r="K230">
        <f>IF(C230&lt;parameters!$B$4,IF(D230&gt;parameters!$B$3,1,0),0)</f>
        <v>0</v>
      </c>
      <c r="L230">
        <f t="shared" si="14"/>
        <v>0</v>
      </c>
      <c r="M230">
        <f t="shared" si="15"/>
        <v>0</v>
      </c>
    </row>
    <row r="231" spans="1:13" x14ac:dyDescent="0.25">
      <c r="A231" s="36">
        <f>'Incident Details EB'!B232</f>
        <v>41738</v>
      </c>
      <c r="B231" s="32">
        <f>'Incident Details EB'!Y232</f>
        <v>0</v>
      </c>
      <c r="C231" s="24" t="str">
        <f>'Incident Details EB'!M232</f>
        <v>Not found</v>
      </c>
      <c r="D231" s="24"/>
      <c r="G231">
        <f t="shared" si="12"/>
        <v>0</v>
      </c>
      <c r="H231" t="str">
        <f t="shared" si="13"/>
        <v>0-15</v>
      </c>
      <c r="I231">
        <f>IF(F231&lt;=parameters!$B$6,IF(F231&gt;=parameters!$B$5,1,0),0)</f>
        <v>0</v>
      </c>
      <c r="J231">
        <f>IF(C231&lt;parameters!$B$2,IF(D231&gt;parameters!$B$1,1,0),0)</f>
        <v>0</v>
      </c>
      <c r="K231">
        <f>IF(C231&lt;parameters!$B$4,IF(D231&gt;parameters!$B$3,1,0),0)</f>
        <v>0</v>
      </c>
      <c r="L231">
        <f t="shared" si="14"/>
        <v>0</v>
      </c>
      <c r="M231">
        <f t="shared" si="15"/>
        <v>0</v>
      </c>
    </row>
    <row r="232" spans="1:13" x14ac:dyDescent="0.25">
      <c r="A232" s="36">
        <f>'Incident Details EB'!B233</f>
        <v>41738</v>
      </c>
      <c r="B232" s="32">
        <f>'Incident Details EB'!Y233</f>
        <v>1</v>
      </c>
      <c r="C232" s="24">
        <f>'Incident Details EB'!M233</f>
        <v>0.53125</v>
      </c>
      <c r="D232" s="24">
        <f>'Incident Details EB'!N233</f>
        <v>0.59791666666666665</v>
      </c>
      <c r="E232">
        <f>'Incident Details EB'!AG233</f>
        <v>96</v>
      </c>
      <c r="F232">
        <f>'Incident Details EB'!P233</f>
        <v>39.9</v>
      </c>
      <c r="G232">
        <f t="shared" si="12"/>
        <v>96</v>
      </c>
      <c r="H232" t="str">
        <f t="shared" si="13"/>
        <v>75+</v>
      </c>
      <c r="I232">
        <f>IF(F232&lt;=parameters!$B$6,IF(F232&gt;=parameters!$B$5,1,0),0)</f>
        <v>0</v>
      </c>
      <c r="J232">
        <f>IF(C232&lt;parameters!$B$2,IF(D232&gt;parameters!$B$1,1,0),0)</f>
        <v>0</v>
      </c>
      <c r="K232">
        <f>IF(C232&lt;parameters!$B$4,IF(D232&gt;parameters!$B$3,1,0),0)</f>
        <v>0</v>
      </c>
      <c r="L232">
        <f t="shared" si="14"/>
        <v>0</v>
      </c>
      <c r="M232">
        <f t="shared" si="15"/>
        <v>0</v>
      </c>
    </row>
    <row r="233" spans="1:13" x14ac:dyDescent="0.25">
      <c r="A233" s="36">
        <f>'Incident Details EB'!B234</f>
        <v>41738</v>
      </c>
      <c r="B233" s="32">
        <f>'Incident Details EB'!Y234</f>
        <v>0</v>
      </c>
      <c r="C233" s="24">
        <f>'Incident Details EB'!M234</f>
        <v>0.35625000000000001</v>
      </c>
      <c r="D233" s="24">
        <f>'Incident Details EB'!N234</f>
        <v>0.37361111111111112</v>
      </c>
      <c r="E233">
        <f>'Incident Details EB'!AG234</f>
        <v>25</v>
      </c>
      <c r="F233">
        <f>'Incident Details EB'!P234</f>
        <v>44</v>
      </c>
      <c r="G233">
        <f t="shared" si="12"/>
        <v>0</v>
      </c>
      <c r="H233" t="str">
        <f t="shared" si="13"/>
        <v>15-45</v>
      </c>
      <c r="I233">
        <f>IF(F233&lt;=parameters!$B$6,IF(F233&gt;=parameters!$B$5,1,0),0)</f>
        <v>0</v>
      </c>
      <c r="J233">
        <f>IF(C233&lt;parameters!$B$2,IF(D233&gt;parameters!$B$1,1,0),0)</f>
        <v>1</v>
      </c>
      <c r="K233">
        <f>IF(C233&lt;parameters!$B$4,IF(D233&gt;parameters!$B$3,1,0),0)</f>
        <v>0</v>
      </c>
      <c r="L233">
        <f t="shared" si="14"/>
        <v>0</v>
      </c>
      <c r="M233">
        <f t="shared" si="15"/>
        <v>0</v>
      </c>
    </row>
    <row r="234" spans="1:13" x14ac:dyDescent="0.25">
      <c r="A234" s="36">
        <f>'Incident Details EB'!B235</f>
        <v>41738</v>
      </c>
      <c r="B234" s="32">
        <f>'Incident Details EB'!Y235</f>
        <v>1</v>
      </c>
      <c r="C234" s="24">
        <f>'Incident Details EB'!M235</f>
        <v>0.72083333333333333</v>
      </c>
      <c r="D234" s="24">
        <f>'Incident Details EB'!N235</f>
        <v>0.75624999999999998</v>
      </c>
      <c r="E234">
        <f>'Incident Details EB'!AG235</f>
        <v>51</v>
      </c>
      <c r="F234">
        <f>'Incident Details EB'!P235</f>
        <v>26.3</v>
      </c>
      <c r="G234">
        <f t="shared" si="12"/>
        <v>51</v>
      </c>
      <c r="H234" t="str">
        <f t="shared" si="13"/>
        <v>45-75</v>
      </c>
      <c r="I234">
        <f>IF(F234&lt;=parameters!$B$6,IF(F234&gt;=parameters!$B$5,1,0),0)</f>
        <v>1</v>
      </c>
      <c r="J234">
        <f>IF(C234&lt;parameters!$B$2,IF(D234&gt;parameters!$B$1,1,0),0)</f>
        <v>0</v>
      </c>
      <c r="K234">
        <f>IF(C234&lt;parameters!$B$4,IF(D234&gt;parameters!$B$3,1,0),0)</f>
        <v>1</v>
      </c>
      <c r="L234">
        <f t="shared" si="14"/>
        <v>0</v>
      </c>
      <c r="M234">
        <f t="shared" si="15"/>
        <v>1</v>
      </c>
    </row>
    <row r="235" spans="1:13" x14ac:dyDescent="0.25">
      <c r="A235" s="36">
        <f>'Incident Details EB'!B236</f>
        <v>41739</v>
      </c>
      <c r="B235" s="32">
        <f>'Incident Details EB'!Y236</f>
        <v>0</v>
      </c>
      <c r="C235" s="24">
        <f>'Incident Details EB'!M236</f>
        <v>0.33958333333333335</v>
      </c>
      <c r="D235" s="24">
        <f>'Incident Details EB'!N236</f>
        <v>0.34861111111111115</v>
      </c>
      <c r="E235">
        <f>'Incident Details EB'!AG236</f>
        <v>13</v>
      </c>
      <c r="F235">
        <f>'Incident Details EB'!P236</f>
        <v>28.4</v>
      </c>
      <c r="G235">
        <f t="shared" si="12"/>
        <v>0</v>
      </c>
      <c r="H235" t="str">
        <f t="shared" si="13"/>
        <v>0-15</v>
      </c>
      <c r="I235">
        <f>IF(F235&lt;=parameters!$B$6,IF(F235&gt;=parameters!$B$5,1,0),0)</f>
        <v>1</v>
      </c>
      <c r="J235">
        <f>IF(C235&lt;parameters!$B$2,IF(D235&gt;parameters!$B$1,1,0),0)</f>
        <v>1</v>
      </c>
      <c r="K235">
        <f>IF(C235&lt;parameters!$B$4,IF(D235&gt;parameters!$B$3,1,0),0)</f>
        <v>0</v>
      </c>
      <c r="L235">
        <f t="shared" si="14"/>
        <v>1</v>
      </c>
      <c r="M235">
        <f t="shared" si="15"/>
        <v>0</v>
      </c>
    </row>
    <row r="236" spans="1:13" x14ac:dyDescent="0.25">
      <c r="A236" s="36">
        <f>'Incident Details EB'!B237</f>
        <v>41739</v>
      </c>
      <c r="B236" s="32">
        <f>'Incident Details EB'!Y237</f>
        <v>0</v>
      </c>
      <c r="C236" s="24">
        <f>'Incident Details EB'!M237</f>
        <v>0.46458333333333335</v>
      </c>
      <c r="D236" s="24">
        <f>'Incident Details EB'!N237</f>
        <v>0.46527777777777779</v>
      </c>
      <c r="E236">
        <f>'Incident Details EB'!AG237</f>
        <v>1</v>
      </c>
      <c r="F236">
        <f>'Incident Details EB'!P237</f>
        <v>38.1</v>
      </c>
      <c r="G236">
        <f t="shared" si="12"/>
        <v>0</v>
      </c>
      <c r="H236" t="str">
        <f t="shared" si="13"/>
        <v>0-15</v>
      </c>
      <c r="I236">
        <f>IF(F236&lt;=parameters!$B$6,IF(F236&gt;=parameters!$B$5,1,0),0)</f>
        <v>0</v>
      </c>
      <c r="J236">
        <f>IF(C236&lt;parameters!$B$2,IF(D236&gt;parameters!$B$1,1,0),0)</f>
        <v>0</v>
      </c>
      <c r="K236">
        <f>IF(C236&lt;parameters!$B$4,IF(D236&gt;parameters!$B$3,1,0),0)</f>
        <v>0</v>
      </c>
      <c r="L236">
        <f t="shared" si="14"/>
        <v>0</v>
      </c>
      <c r="M236">
        <f t="shared" si="15"/>
        <v>0</v>
      </c>
    </row>
    <row r="237" spans="1:13" x14ac:dyDescent="0.25">
      <c r="A237" s="36">
        <f>'Incident Details EB'!B238</f>
        <v>41739</v>
      </c>
      <c r="B237" s="32">
        <f>'Incident Details EB'!Y238</f>
        <v>1</v>
      </c>
      <c r="C237" s="24">
        <f>'Incident Details EB'!M238</f>
        <v>0.625</v>
      </c>
      <c r="D237" s="24">
        <f>'Incident Details EB'!N238</f>
        <v>0.66597222222222219</v>
      </c>
      <c r="E237">
        <f>'Incident Details EB'!AG238</f>
        <v>59</v>
      </c>
      <c r="F237">
        <f>'Incident Details EB'!P238</f>
        <v>36.5</v>
      </c>
      <c r="G237">
        <f t="shared" si="12"/>
        <v>59</v>
      </c>
      <c r="H237" t="str">
        <f t="shared" si="13"/>
        <v>45-75</v>
      </c>
      <c r="I237">
        <f>IF(F237&lt;=parameters!$B$6,IF(F237&gt;=parameters!$B$5,1,0),0)</f>
        <v>0</v>
      </c>
      <c r="J237">
        <f>IF(C237&lt;parameters!$B$2,IF(D237&gt;parameters!$B$1,1,0),0)</f>
        <v>0</v>
      </c>
      <c r="K237">
        <f>IF(C237&lt;parameters!$B$4,IF(D237&gt;parameters!$B$3,1,0),0)</f>
        <v>1</v>
      </c>
      <c r="L237">
        <f t="shared" si="14"/>
        <v>0</v>
      </c>
      <c r="M237">
        <f t="shared" si="15"/>
        <v>0</v>
      </c>
    </row>
    <row r="238" spans="1:13" x14ac:dyDescent="0.25">
      <c r="A238" s="36">
        <f>'Incident Details EB'!B239</f>
        <v>41739</v>
      </c>
      <c r="B238" s="32">
        <f>'Incident Details EB'!Y239</f>
        <v>1</v>
      </c>
      <c r="C238" s="24">
        <f>'Incident Details EB'!M239</f>
        <v>0.68680555555555556</v>
      </c>
      <c r="D238" s="24">
        <f>'Incident Details EB'!N239</f>
        <v>0.69791666666666663</v>
      </c>
      <c r="E238">
        <f>'Incident Details EB'!AG239</f>
        <v>16</v>
      </c>
      <c r="F238">
        <f>'Incident Details EB'!P239</f>
        <v>51.9</v>
      </c>
      <c r="G238">
        <f t="shared" si="12"/>
        <v>16</v>
      </c>
      <c r="H238" t="str">
        <f t="shared" si="13"/>
        <v>15-45</v>
      </c>
      <c r="I238">
        <f>IF(F238&lt;=parameters!$B$6,IF(F238&gt;=parameters!$B$5,1,0),0)</f>
        <v>0</v>
      </c>
      <c r="J238">
        <f>IF(C238&lt;parameters!$B$2,IF(D238&gt;parameters!$B$1,1,0),0)</f>
        <v>0</v>
      </c>
      <c r="K238">
        <f>IF(C238&lt;parameters!$B$4,IF(D238&gt;parameters!$B$3,1,0),0)</f>
        <v>1</v>
      </c>
      <c r="L238">
        <f t="shared" si="14"/>
        <v>0</v>
      </c>
      <c r="M238">
        <f t="shared" si="15"/>
        <v>0</v>
      </c>
    </row>
    <row r="239" spans="1:13" x14ac:dyDescent="0.25">
      <c r="A239" s="36">
        <f>'Incident Details EB'!B240</f>
        <v>41739</v>
      </c>
      <c r="B239" s="32">
        <f>'Incident Details EB'!Y240</f>
        <v>1</v>
      </c>
      <c r="C239" s="24">
        <f>'Incident Details EB'!M240</f>
        <v>0.32569444444444445</v>
      </c>
      <c r="D239" s="24">
        <f>'Incident Details EB'!N240</f>
        <v>0.34652777777777777</v>
      </c>
      <c r="E239">
        <f>'Incident Details EB'!AG240</f>
        <v>30</v>
      </c>
      <c r="F239">
        <f>'Incident Details EB'!P240</f>
        <v>39.9</v>
      </c>
      <c r="G239">
        <f t="shared" si="12"/>
        <v>30</v>
      </c>
      <c r="H239" t="str">
        <f t="shared" si="13"/>
        <v>15-45</v>
      </c>
      <c r="I239">
        <f>IF(F239&lt;=parameters!$B$6,IF(F239&gt;=parameters!$B$5,1,0),0)</f>
        <v>0</v>
      </c>
      <c r="J239">
        <f>IF(C239&lt;parameters!$B$2,IF(D239&gt;parameters!$B$1,1,0),0)</f>
        <v>1</v>
      </c>
      <c r="K239">
        <f>IF(C239&lt;parameters!$B$4,IF(D239&gt;parameters!$B$3,1,0),0)</f>
        <v>0</v>
      </c>
      <c r="L239">
        <f t="shared" si="14"/>
        <v>0</v>
      </c>
      <c r="M239">
        <f t="shared" si="15"/>
        <v>0</v>
      </c>
    </row>
    <row r="240" spans="1:13" x14ac:dyDescent="0.25">
      <c r="A240" s="36">
        <f>'Incident Details EB'!B241</f>
        <v>41739</v>
      </c>
      <c r="B240" s="32">
        <f>'Incident Details EB'!Y241</f>
        <v>1</v>
      </c>
      <c r="C240" s="24">
        <f>'Incident Details EB'!M241</f>
        <v>0.74791666666666667</v>
      </c>
      <c r="D240" s="24">
        <f>'Incident Details EB'!N241</f>
        <v>0.7680555555555556</v>
      </c>
      <c r="E240">
        <f>'Incident Details EB'!AG241</f>
        <v>29</v>
      </c>
      <c r="F240">
        <f>'Incident Details EB'!P241</f>
        <v>39.9</v>
      </c>
      <c r="G240">
        <f t="shared" si="12"/>
        <v>29</v>
      </c>
      <c r="H240" t="str">
        <f t="shared" si="13"/>
        <v>15-45</v>
      </c>
      <c r="I240">
        <f>IF(F240&lt;=parameters!$B$6,IF(F240&gt;=parameters!$B$5,1,0),0)</f>
        <v>0</v>
      </c>
      <c r="J240">
        <f>IF(C240&lt;parameters!$B$2,IF(D240&gt;parameters!$B$1,1,0),0)</f>
        <v>0</v>
      </c>
      <c r="K240">
        <f>IF(C240&lt;parameters!$B$4,IF(D240&gt;parameters!$B$3,1,0),0)</f>
        <v>1</v>
      </c>
      <c r="L240">
        <f t="shared" si="14"/>
        <v>0</v>
      </c>
      <c r="M240">
        <f t="shared" si="15"/>
        <v>0</v>
      </c>
    </row>
    <row r="241" spans="1:13" x14ac:dyDescent="0.25">
      <c r="A241" s="36">
        <f>'Incident Details EB'!B242</f>
        <v>41740</v>
      </c>
      <c r="B241" s="32">
        <f>'Incident Details EB'!Y242</f>
        <v>1</v>
      </c>
      <c r="C241" s="24">
        <f>'Incident Details EB'!M242</f>
        <v>0.76597222222222217</v>
      </c>
      <c r="D241" s="24">
        <f>'Incident Details EB'!N242</f>
        <v>0.77708333333333324</v>
      </c>
      <c r="E241">
        <f>'Incident Details EB'!AG242</f>
        <v>16</v>
      </c>
      <c r="F241">
        <f>'Incident Details EB'!P242</f>
        <v>35</v>
      </c>
      <c r="G241">
        <f t="shared" si="12"/>
        <v>16</v>
      </c>
      <c r="H241" t="str">
        <f t="shared" si="13"/>
        <v>15-45</v>
      </c>
      <c r="I241">
        <f>IF(F241&lt;=parameters!$B$6,IF(F241&gt;=parameters!$B$5,1,0),0)</f>
        <v>1</v>
      </c>
      <c r="J241">
        <f>IF(C241&lt;parameters!$B$2,IF(D241&gt;parameters!$B$1,1,0),0)</f>
        <v>0</v>
      </c>
      <c r="K241">
        <f>IF(C241&lt;parameters!$B$4,IF(D241&gt;parameters!$B$3,1,0),0)</f>
        <v>1</v>
      </c>
      <c r="L241">
        <f t="shared" si="14"/>
        <v>0</v>
      </c>
      <c r="M241">
        <f t="shared" si="15"/>
        <v>1</v>
      </c>
    </row>
    <row r="242" spans="1:13" x14ac:dyDescent="0.25">
      <c r="A242" s="36">
        <f>'Incident Details EB'!B243</f>
        <v>41740</v>
      </c>
      <c r="B242" s="32">
        <f>'Incident Details EB'!Y243</f>
        <v>1</v>
      </c>
      <c r="C242" s="24">
        <f>'Incident Details EB'!M243</f>
        <v>0.79861111111111116</v>
      </c>
      <c r="D242" s="24">
        <f>'Incident Details EB'!N243</f>
        <v>0.83125000000000004</v>
      </c>
      <c r="E242">
        <f>'Incident Details EB'!AG243</f>
        <v>47</v>
      </c>
      <c r="F242">
        <f>'Incident Details EB'!P243</f>
        <v>32.9</v>
      </c>
      <c r="G242">
        <f t="shared" si="12"/>
        <v>47</v>
      </c>
      <c r="H242" t="str">
        <f t="shared" si="13"/>
        <v>45-75</v>
      </c>
      <c r="I242">
        <f>IF(F242&lt;=parameters!$B$6,IF(F242&gt;=parameters!$B$5,1,0),0)</f>
        <v>1</v>
      </c>
      <c r="J242">
        <f>IF(C242&lt;parameters!$B$2,IF(D242&gt;parameters!$B$1,1,0),0)</f>
        <v>0</v>
      </c>
      <c r="K242">
        <f>IF(C242&lt;parameters!$B$4,IF(D242&gt;parameters!$B$3,1,0),0)</f>
        <v>1</v>
      </c>
      <c r="L242">
        <f t="shared" si="14"/>
        <v>0</v>
      </c>
      <c r="M242">
        <f t="shared" si="15"/>
        <v>1</v>
      </c>
    </row>
    <row r="243" spans="1:13" x14ac:dyDescent="0.25">
      <c r="A243" s="36">
        <f>'Incident Details EB'!B244</f>
        <v>41740</v>
      </c>
      <c r="B243" s="32">
        <f>'Incident Details EB'!Y244</f>
        <v>1</v>
      </c>
      <c r="C243" s="24">
        <f>'Incident Details EB'!M244</f>
        <v>0.47638888888888892</v>
      </c>
      <c r="D243" s="24">
        <f>'Incident Details EB'!N244</f>
        <v>0.49097222222222225</v>
      </c>
      <c r="E243">
        <f>'Incident Details EB'!AG244</f>
        <v>21</v>
      </c>
      <c r="F243">
        <f>'Incident Details EB'!P244</f>
        <v>23.2</v>
      </c>
      <c r="G243">
        <f t="shared" si="12"/>
        <v>21</v>
      </c>
      <c r="H243" t="str">
        <f t="shared" si="13"/>
        <v>15-45</v>
      </c>
      <c r="I243">
        <f>IF(F243&lt;=parameters!$B$6,IF(F243&gt;=parameters!$B$5,1,0),0)</f>
        <v>0</v>
      </c>
      <c r="J243">
        <f>IF(C243&lt;parameters!$B$2,IF(D243&gt;parameters!$B$1,1,0),0)</f>
        <v>0</v>
      </c>
      <c r="K243">
        <f>IF(C243&lt;parameters!$B$4,IF(D243&gt;parameters!$B$3,1,0),0)</f>
        <v>0</v>
      </c>
      <c r="L243">
        <f t="shared" si="14"/>
        <v>0</v>
      </c>
      <c r="M243">
        <f t="shared" si="15"/>
        <v>0</v>
      </c>
    </row>
    <row r="244" spans="1:13" x14ac:dyDescent="0.25">
      <c r="A244" s="36">
        <f>'Incident Details EB'!B245</f>
        <v>41740</v>
      </c>
      <c r="B244" s="32">
        <f>'Incident Details EB'!Y245</f>
        <v>1</v>
      </c>
      <c r="C244" s="24">
        <f>'Incident Details EB'!M245</f>
        <v>0.79722222222222217</v>
      </c>
      <c r="D244" s="24">
        <f>'Incident Details EB'!N245</f>
        <v>0.81458333333333333</v>
      </c>
      <c r="E244">
        <f>'Incident Details EB'!AG245</f>
        <v>25</v>
      </c>
      <c r="F244">
        <f>'Incident Details EB'!P245</f>
        <v>34.200000000000003</v>
      </c>
      <c r="G244">
        <f t="shared" si="12"/>
        <v>25</v>
      </c>
      <c r="H244" t="str">
        <f t="shared" si="13"/>
        <v>15-45</v>
      </c>
      <c r="I244">
        <f>IF(F244&lt;=parameters!$B$6,IF(F244&gt;=parameters!$B$5,1,0),0)</f>
        <v>1</v>
      </c>
      <c r="J244">
        <f>IF(C244&lt;parameters!$B$2,IF(D244&gt;parameters!$B$1,1,0),0)</f>
        <v>0</v>
      </c>
      <c r="K244">
        <f>IF(C244&lt;parameters!$B$4,IF(D244&gt;parameters!$B$3,1,0),0)</f>
        <v>1</v>
      </c>
      <c r="L244">
        <f t="shared" si="14"/>
        <v>0</v>
      </c>
      <c r="M244">
        <f t="shared" si="15"/>
        <v>1</v>
      </c>
    </row>
    <row r="245" spans="1:13" x14ac:dyDescent="0.25">
      <c r="A245" s="36">
        <f>'Incident Details EB'!B246</f>
        <v>41740</v>
      </c>
      <c r="B245" s="32">
        <f>'Incident Details EB'!Y246</f>
        <v>1</v>
      </c>
      <c r="C245" s="24">
        <f>'Incident Details EB'!M246</f>
        <v>0.41180555555555554</v>
      </c>
      <c r="D245" s="24">
        <f>'Incident Details EB'!N246</f>
        <v>0.44791666666666663</v>
      </c>
      <c r="E245">
        <f>'Incident Details EB'!AG246</f>
        <v>52</v>
      </c>
      <c r="F245">
        <f>'Incident Details EB'!P246</f>
        <v>28.4</v>
      </c>
      <c r="G245">
        <f t="shared" si="12"/>
        <v>52</v>
      </c>
      <c r="H245" t="str">
        <f t="shared" si="13"/>
        <v>45-75</v>
      </c>
      <c r="I245">
        <f>IF(F245&lt;=parameters!$B$6,IF(F245&gt;=parameters!$B$5,1,0),0)</f>
        <v>1</v>
      </c>
      <c r="J245">
        <f>IF(C245&lt;parameters!$B$2,IF(D245&gt;parameters!$B$1,1,0),0)</f>
        <v>1</v>
      </c>
      <c r="K245">
        <f>IF(C245&lt;parameters!$B$4,IF(D245&gt;parameters!$B$3,1,0),0)</f>
        <v>0</v>
      </c>
      <c r="L245">
        <f t="shared" si="14"/>
        <v>1</v>
      </c>
      <c r="M245">
        <f t="shared" si="15"/>
        <v>0</v>
      </c>
    </row>
    <row r="246" spans="1:13" x14ac:dyDescent="0.25">
      <c r="A246" s="36">
        <f>'Incident Details EB'!B247</f>
        <v>41740</v>
      </c>
      <c r="B246" s="32">
        <f>'Incident Details EB'!Y247</f>
        <v>0</v>
      </c>
      <c r="C246" s="24">
        <f>'Incident Details EB'!M247</f>
        <v>0.55138888888888882</v>
      </c>
      <c r="D246" s="24">
        <f>'Incident Details EB'!N247</f>
        <v>0.5888888888888888</v>
      </c>
      <c r="E246">
        <f>'Incident Details EB'!AG247</f>
        <v>54</v>
      </c>
      <c r="F246">
        <f>'Incident Details EB'!P247</f>
        <v>38.1</v>
      </c>
      <c r="G246">
        <f t="shared" si="12"/>
        <v>0</v>
      </c>
      <c r="H246" t="str">
        <f t="shared" si="13"/>
        <v>45-75</v>
      </c>
      <c r="I246">
        <f>IF(F246&lt;=parameters!$B$6,IF(F246&gt;=parameters!$B$5,1,0),0)</f>
        <v>0</v>
      </c>
      <c r="J246">
        <f>IF(C246&lt;parameters!$B$2,IF(D246&gt;parameters!$B$1,1,0),0)</f>
        <v>0</v>
      </c>
      <c r="K246">
        <f>IF(C246&lt;parameters!$B$4,IF(D246&gt;parameters!$B$3,1,0),0)</f>
        <v>0</v>
      </c>
      <c r="L246">
        <f t="shared" si="14"/>
        <v>0</v>
      </c>
      <c r="M246">
        <f t="shared" si="15"/>
        <v>0</v>
      </c>
    </row>
    <row r="247" spans="1:13" x14ac:dyDescent="0.25">
      <c r="A247" s="36">
        <f>'Incident Details EB'!B248</f>
        <v>41740</v>
      </c>
      <c r="B247" s="32">
        <f>'Incident Details EB'!Y248</f>
        <v>1</v>
      </c>
      <c r="C247" s="24">
        <f>'Incident Details EB'!M248</f>
        <v>0.9145833333333333</v>
      </c>
      <c r="D247" s="24">
        <f>'Incident Details EB'!N248</f>
        <v>0.95</v>
      </c>
      <c r="E247">
        <f>'Incident Details EB'!AG248</f>
        <v>51</v>
      </c>
      <c r="F247">
        <f>'Incident Details EB'!P248</f>
        <v>34.200000000000003</v>
      </c>
      <c r="G247">
        <f t="shared" si="12"/>
        <v>51</v>
      </c>
      <c r="H247" t="str">
        <f t="shared" si="13"/>
        <v>45-75</v>
      </c>
      <c r="I247">
        <f>IF(F247&lt;=parameters!$B$6,IF(F247&gt;=parameters!$B$5,1,0),0)</f>
        <v>1</v>
      </c>
      <c r="J247">
        <f>IF(C247&lt;parameters!$B$2,IF(D247&gt;parameters!$B$1,1,0),0)</f>
        <v>0</v>
      </c>
      <c r="K247">
        <f>IF(C247&lt;parameters!$B$4,IF(D247&gt;parameters!$B$3,1,0),0)</f>
        <v>0</v>
      </c>
      <c r="L247">
        <f t="shared" si="14"/>
        <v>0</v>
      </c>
      <c r="M247">
        <f t="shared" si="15"/>
        <v>0</v>
      </c>
    </row>
    <row r="248" spans="1:13" x14ac:dyDescent="0.25">
      <c r="A248" s="36">
        <f>'Incident Details EB'!B249</f>
        <v>41743</v>
      </c>
      <c r="B248" s="32">
        <f>'Incident Details EB'!Y249</f>
        <v>2</v>
      </c>
      <c r="C248" s="24">
        <f>'Incident Details EB'!M249</f>
        <v>0.32916666666666666</v>
      </c>
      <c r="D248" s="24">
        <f>'Incident Details EB'!N249</f>
        <v>0.34444444444444444</v>
      </c>
      <c r="E248">
        <f>'Incident Details EB'!AG249</f>
        <v>22</v>
      </c>
      <c r="F248">
        <f>'Incident Details EB'!P249</f>
        <v>41.9</v>
      </c>
      <c r="G248">
        <f t="shared" si="12"/>
        <v>44</v>
      </c>
      <c r="H248" t="str">
        <f t="shared" si="13"/>
        <v>15-45</v>
      </c>
      <c r="I248">
        <f>IF(F248&lt;=parameters!$B$6,IF(F248&gt;=parameters!$B$5,1,0),0)</f>
        <v>0</v>
      </c>
      <c r="J248">
        <f>IF(C248&lt;parameters!$B$2,IF(D248&gt;parameters!$B$1,1,0),0)</f>
        <v>1</v>
      </c>
      <c r="K248">
        <f>IF(C248&lt;parameters!$B$4,IF(D248&gt;parameters!$B$3,1,0),0)</f>
        <v>0</v>
      </c>
      <c r="L248">
        <f t="shared" si="14"/>
        <v>0</v>
      </c>
      <c r="M248">
        <f t="shared" si="15"/>
        <v>0</v>
      </c>
    </row>
    <row r="249" spans="1:13" x14ac:dyDescent="0.25">
      <c r="A249" s="36">
        <f>'Incident Details EB'!B250</f>
        <v>41743</v>
      </c>
      <c r="B249" s="32">
        <f>'Incident Details EB'!Y250</f>
        <v>0</v>
      </c>
      <c r="C249" s="24" t="str">
        <f>'Incident Details EB'!M250</f>
        <v>Not found</v>
      </c>
      <c r="D249" s="24"/>
      <c r="G249">
        <f t="shared" si="12"/>
        <v>0</v>
      </c>
      <c r="H249" t="str">
        <f t="shared" si="13"/>
        <v>0-15</v>
      </c>
      <c r="I249">
        <f>IF(F249&lt;=parameters!$B$6,IF(F249&gt;=parameters!$B$5,1,0),0)</f>
        <v>0</v>
      </c>
      <c r="J249">
        <f>IF(C249&lt;parameters!$B$2,IF(D249&gt;parameters!$B$1,1,0),0)</f>
        <v>0</v>
      </c>
      <c r="K249">
        <f>IF(C249&lt;parameters!$B$4,IF(D249&gt;parameters!$B$3,1,0),0)</f>
        <v>0</v>
      </c>
      <c r="L249">
        <f t="shared" si="14"/>
        <v>0</v>
      </c>
      <c r="M249">
        <f t="shared" si="15"/>
        <v>0</v>
      </c>
    </row>
    <row r="250" spans="1:13" x14ac:dyDescent="0.25">
      <c r="A250" s="36">
        <f>'Incident Details EB'!B251</f>
        <v>41743</v>
      </c>
      <c r="B250" s="32">
        <f>'Incident Details EB'!Y251</f>
        <v>0</v>
      </c>
      <c r="C250" s="24">
        <f>'Incident Details EB'!M251</f>
        <v>0.36180555555555555</v>
      </c>
      <c r="D250" s="24">
        <f>'Incident Details EB'!N251</f>
        <v>0.37222222222222223</v>
      </c>
      <c r="E250">
        <f>'Incident Details EB'!AG251</f>
        <v>15</v>
      </c>
      <c r="F250">
        <f>'Incident Details EB'!P251</f>
        <v>37.9</v>
      </c>
      <c r="G250">
        <f t="shared" si="12"/>
        <v>0</v>
      </c>
      <c r="H250" t="str">
        <f t="shared" si="13"/>
        <v>15-45</v>
      </c>
      <c r="I250">
        <f>IF(F250&lt;=parameters!$B$6,IF(F250&gt;=parameters!$B$5,1,0),0)</f>
        <v>0</v>
      </c>
      <c r="J250">
        <f>IF(C250&lt;parameters!$B$2,IF(D250&gt;parameters!$B$1,1,0),0)</f>
        <v>1</v>
      </c>
      <c r="K250">
        <f>IF(C250&lt;parameters!$B$4,IF(D250&gt;parameters!$B$3,1,0),0)</f>
        <v>0</v>
      </c>
      <c r="L250">
        <f t="shared" si="14"/>
        <v>0</v>
      </c>
      <c r="M250">
        <f t="shared" si="15"/>
        <v>0</v>
      </c>
    </row>
    <row r="251" spans="1:13" x14ac:dyDescent="0.25">
      <c r="A251" s="36">
        <f>'Incident Details EB'!B252</f>
        <v>41743</v>
      </c>
      <c r="B251" s="32">
        <f>'Incident Details EB'!Y252</f>
        <v>1</v>
      </c>
      <c r="C251" s="24">
        <f>'Incident Details EB'!M252</f>
        <v>0.36041666666666666</v>
      </c>
      <c r="D251" s="24">
        <f>'Incident Details EB'!N252</f>
        <v>0.37847222222222221</v>
      </c>
      <c r="E251">
        <f>'Incident Details EB'!AG252</f>
        <v>26</v>
      </c>
      <c r="F251">
        <f>'Incident Details EB'!P252</f>
        <v>7.5</v>
      </c>
      <c r="G251">
        <f t="shared" si="12"/>
        <v>26</v>
      </c>
      <c r="H251" t="str">
        <f t="shared" si="13"/>
        <v>15-45</v>
      </c>
      <c r="I251">
        <f>IF(F251&lt;=parameters!$B$6,IF(F251&gt;=parameters!$B$5,1,0),0)</f>
        <v>0</v>
      </c>
      <c r="J251">
        <f>IF(C251&lt;parameters!$B$2,IF(D251&gt;parameters!$B$1,1,0),0)</f>
        <v>1</v>
      </c>
      <c r="K251">
        <f>IF(C251&lt;parameters!$B$4,IF(D251&gt;parameters!$B$3,1,0),0)</f>
        <v>0</v>
      </c>
      <c r="L251">
        <f t="shared" si="14"/>
        <v>0</v>
      </c>
      <c r="M251">
        <f t="shared" si="15"/>
        <v>0</v>
      </c>
    </row>
    <row r="252" spans="1:13" x14ac:dyDescent="0.25">
      <c r="A252" s="36">
        <f>'Incident Details EB'!B253</f>
        <v>41743</v>
      </c>
      <c r="B252" s="32">
        <f>'Incident Details EB'!Y253</f>
        <v>3</v>
      </c>
      <c r="C252" s="24">
        <f>'Incident Details EB'!M253</f>
        <v>0.54583333333333328</v>
      </c>
      <c r="D252" s="24">
        <f>'Incident Details EB'!N253</f>
        <v>0.57847222222222217</v>
      </c>
      <c r="E252">
        <f>'Incident Details EB'!AG253</f>
        <v>47</v>
      </c>
      <c r="F252">
        <f>'Incident Details EB'!P253</f>
        <v>34.200000000000003</v>
      </c>
      <c r="G252">
        <f t="shared" si="12"/>
        <v>141</v>
      </c>
      <c r="H252" t="str">
        <f t="shared" si="13"/>
        <v>45-75</v>
      </c>
      <c r="I252">
        <f>IF(F252&lt;=parameters!$B$6,IF(F252&gt;=parameters!$B$5,1,0),0)</f>
        <v>1</v>
      </c>
      <c r="J252">
        <f>IF(C252&lt;parameters!$B$2,IF(D252&gt;parameters!$B$1,1,0),0)</f>
        <v>0</v>
      </c>
      <c r="K252">
        <f>IF(C252&lt;parameters!$B$4,IF(D252&gt;parameters!$B$3,1,0),0)</f>
        <v>0</v>
      </c>
      <c r="L252">
        <f t="shared" si="14"/>
        <v>0</v>
      </c>
      <c r="M252">
        <f t="shared" si="15"/>
        <v>0</v>
      </c>
    </row>
    <row r="253" spans="1:13" x14ac:dyDescent="0.25">
      <c r="A253" s="36">
        <f>'Incident Details EB'!B254</f>
        <v>41743</v>
      </c>
      <c r="B253" s="32">
        <f>'Incident Details EB'!Y254</f>
        <v>1</v>
      </c>
      <c r="C253" s="24">
        <f>'Incident Details EB'!M254</f>
        <v>0.77708333333333324</v>
      </c>
      <c r="D253" s="24">
        <f>'Incident Details EB'!N254</f>
        <v>0.82361111111111107</v>
      </c>
      <c r="E253">
        <f>'Incident Details EB'!AG254</f>
        <v>67</v>
      </c>
      <c r="F253">
        <f>'Incident Details EB'!P254</f>
        <v>41.9</v>
      </c>
      <c r="G253">
        <f t="shared" si="12"/>
        <v>67</v>
      </c>
      <c r="H253" t="str">
        <f t="shared" si="13"/>
        <v>45-75</v>
      </c>
      <c r="I253">
        <f>IF(F253&lt;=parameters!$B$6,IF(F253&gt;=parameters!$B$5,1,0),0)</f>
        <v>0</v>
      </c>
      <c r="J253">
        <f>IF(C253&lt;parameters!$B$2,IF(D253&gt;parameters!$B$1,1,0),0)</f>
        <v>0</v>
      </c>
      <c r="K253">
        <f>IF(C253&lt;parameters!$B$4,IF(D253&gt;parameters!$B$3,1,0),0)</f>
        <v>1</v>
      </c>
      <c r="L253">
        <f t="shared" si="14"/>
        <v>0</v>
      </c>
      <c r="M253">
        <f t="shared" si="15"/>
        <v>0</v>
      </c>
    </row>
    <row r="254" spans="1:13" x14ac:dyDescent="0.25">
      <c r="A254" s="36">
        <f>'Incident Details EB'!B255</f>
        <v>41744</v>
      </c>
      <c r="B254" s="32">
        <f>'Incident Details EB'!Y255</f>
        <v>2</v>
      </c>
      <c r="C254" s="24">
        <f>'Incident Details EB'!M255</f>
        <v>0.58819444444444446</v>
      </c>
      <c r="D254" s="24">
        <f>'Incident Details EB'!N255</f>
        <v>0.63541666666666674</v>
      </c>
      <c r="E254">
        <f>'Incident Details EB'!AG255</f>
        <v>68</v>
      </c>
      <c r="F254">
        <f>'Incident Details EB'!P255</f>
        <v>40.9</v>
      </c>
      <c r="G254">
        <f t="shared" si="12"/>
        <v>136</v>
      </c>
      <c r="H254" t="str">
        <f t="shared" si="13"/>
        <v>45-75</v>
      </c>
      <c r="I254">
        <f>IF(F254&lt;=parameters!$B$6,IF(F254&gt;=parameters!$B$5,1,0),0)</f>
        <v>0</v>
      </c>
      <c r="J254">
        <f>IF(C254&lt;parameters!$B$2,IF(D254&gt;parameters!$B$1,1,0),0)</f>
        <v>0</v>
      </c>
      <c r="K254">
        <f>IF(C254&lt;parameters!$B$4,IF(D254&gt;parameters!$B$3,1,0),0)</f>
        <v>1</v>
      </c>
      <c r="L254">
        <f t="shared" si="14"/>
        <v>0</v>
      </c>
      <c r="M254">
        <f t="shared" si="15"/>
        <v>0</v>
      </c>
    </row>
    <row r="255" spans="1:13" x14ac:dyDescent="0.25">
      <c r="A255" s="36">
        <f>'Incident Details EB'!B256</f>
        <v>41744</v>
      </c>
      <c r="B255" s="32">
        <f>'Incident Details EB'!Y256</f>
        <v>1</v>
      </c>
      <c r="C255" s="24">
        <f>'Incident Details EB'!M256</f>
        <v>0.8340277777777777</v>
      </c>
      <c r="D255" s="24">
        <f>'Incident Details EB'!N256</f>
        <v>0.88055555555555554</v>
      </c>
      <c r="E255">
        <f>'Incident Details EB'!AG256</f>
        <v>67</v>
      </c>
      <c r="F255">
        <f>'Incident Details EB'!P256</f>
        <v>38.1</v>
      </c>
      <c r="G255">
        <f t="shared" si="12"/>
        <v>67</v>
      </c>
      <c r="H255" t="str">
        <f t="shared" si="13"/>
        <v>45-75</v>
      </c>
      <c r="I255">
        <f>IF(F255&lt;=parameters!$B$6,IF(F255&gt;=parameters!$B$5,1,0),0)</f>
        <v>0</v>
      </c>
      <c r="J255">
        <f>IF(C255&lt;parameters!$B$2,IF(D255&gt;parameters!$B$1,1,0),0)</f>
        <v>0</v>
      </c>
      <c r="K255">
        <f>IF(C255&lt;parameters!$B$4,IF(D255&gt;parameters!$B$3,1,0),0)</f>
        <v>0</v>
      </c>
      <c r="L255">
        <f t="shared" si="14"/>
        <v>0</v>
      </c>
      <c r="M255">
        <f t="shared" si="15"/>
        <v>0</v>
      </c>
    </row>
    <row r="256" spans="1:13" x14ac:dyDescent="0.25">
      <c r="A256" s="36">
        <f>'Incident Details EB'!B257</f>
        <v>41744</v>
      </c>
      <c r="B256" s="32">
        <f>'Incident Details EB'!Y257</f>
        <v>1</v>
      </c>
      <c r="C256" s="24">
        <f>'Incident Details EB'!M257</f>
        <v>0.7597222222222223</v>
      </c>
      <c r="D256" s="24">
        <f>'Incident Details EB'!N257</f>
        <v>0.7993055555555556</v>
      </c>
      <c r="E256">
        <f>'Incident Details EB'!AG257</f>
        <v>57</v>
      </c>
      <c r="F256">
        <f>'Incident Details EB'!P257</f>
        <v>28.5</v>
      </c>
      <c r="G256">
        <f t="shared" si="12"/>
        <v>57</v>
      </c>
      <c r="H256" t="str">
        <f t="shared" si="13"/>
        <v>45-75</v>
      </c>
      <c r="I256">
        <f>IF(F256&lt;=parameters!$B$6,IF(F256&gt;=parameters!$B$5,1,0),0)</f>
        <v>1</v>
      </c>
      <c r="J256">
        <f>IF(C256&lt;parameters!$B$2,IF(D256&gt;parameters!$B$1,1,0),0)</f>
        <v>0</v>
      </c>
      <c r="K256">
        <f>IF(C256&lt;parameters!$B$4,IF(D256&gt;parameters!$B$3,1,0),0)</f>
        <v>1</v>
      </c>
      <c r="L256">
        <f t="shared" si="14"/>
        <v>0</v>
      </c>
      <c r="M256">
        <f t="shared" si="15"/>
        <v>1</v>
      </c>
    </row>
    <row r="257" spans="1:13" x14ac:dyDescent="0.25">
      <c r="A257" s="36">
        <f>'Incident Details EB'!B258</f>
        <v>41744</v>
      </c>
      <c r="B257" s="32">
        <f>'Incident Details EB'!Y258</f>
        <v>1</v>
      </c>
      <c r="C257" s="24">
        <f>'Incident Details EB'!M258</f>
        <v>0.2388888888888889</v>
      </c>
      <c r="D257" s="24">
        <f>'Incident Details EB'!N258</f>
        <v>0.26319444444444445</v>
      </c>
      <c r="E257">
        <f>'Incident Details EB'!AG258</f>
        <v>35</v>
      </c>
      <c r="F257">
        <f>'Incident Details EB'!P258</f>
        <v>9.4</v>
      </c>
      <c r="G257">
        <f t="shared" si="12"/>
        <v>35</v>
      </c>
      <c r="H257" t="str">
        <f t="shared" si="13"/>
        <v>15-45</v>
      </c>
      <c r="I257">
        <f>IF(F257&lt;=parameters!$B$6,IF(F257&gt;=parameters!$B$5,1,0),0)</f>
        <v>0</v>
      </c>
      <c r="J257">
        <f>IF(C257&lt;parameters!$B$2,IF(D257&gt;parameters!$B$1,1,0),0)</f>
        <v>1</v>
      </c>
      <c r="K257">
        <f>IF(C257&lt;parameters!$B$4,IF(D257&gt;parameters!$B$3,1,0),0)</f>
        <v>0</v>
      </c>
      <c r="L257">
        <f t="shared" si="14"/>
        <v>0</v>
      </c>
      <c r="M257">
        <f t="shared" si="15"/>
        <v>0</v>
      </c>
    </row>
    <row r="258" spans="1:13" x14ac:dyDescent="0.25">
      <c r="A258" s="36">
        <f>'Incident Details EB'!B259</f>
        <v>41744</v>
      </c>
      <c r="B258" s="32">
        <f>'Incident Details EB'!Y259</f>
        <v>1</v>
      </c>
      <c r="C258" s="24">
        <f>'Incident Details EB'!M259</f>
        <v>0.53611111111111109</v>
      </c>
      <c r="D258" s="24">
        <f>'Incident Details EB'!N259</f>
        <v>0.57430555555555551</v>
      </c>
      <c r="E258">
        <f>'Incident Details EB'!AG259</f>
        <v>55</v>
      </c>
      <c r="F258">
        <f>'Incident Details EB'!P259</f>
        <v>40.6</v>
      </c>
      <c r="G258">
        <f t="shared" si="12"/>
        <v>55</v>
      </c>
      <c r="H258" t="str">
        <f t="shared" si="13"/>
        <v>45-75</v>
      </c>
      <c r="I258">
        <f>IF(F258&lt;=parameters!$B$6,IF(F258&gt;=parameters!$B$5,1,0),0)</f>
        <v>0</v>
      </c>
      <c r="J258">
        <f>IF(C258&lt;parameters!$B$2,IF(D258&gt;parameters!$B$1,1,0),0)</f>
        <v>0</v>
      </c>
      <c r="K258">
        <f>IF(C258&lt;parameters!$B$4,IF(D258&gt;parameters!$B$3,1,0),0)</f>
        <v>0</v>
      </c>
      <c r="L258">
        <f t="shared" si="14"/>
        <v>0</v>
      </c>
      <c r="M258">
        <f t="shared" si="15"/>
        <v>0</v>
      </c>
    </row>
    <row r="259" spans="1:13" x14ac:dyDescent="0.25">
      <c r="A259" s="36">
        <f>'Incident Details EB'!B260</f>
        <v>41744</v>
      </c>
      <c r="B259" s="32">
        <f>'Incident Details EB'!Y260</f>
        <v>1</v>
      </c>
      <c r="C259" s="24">
        <f>'Incident Details EB'!M260</f>
        <v>0.55486111111111114</v>
      </c>
      <c r="D259" s="24">
        <f>'Incident Details EB'!N260</f>
        <v>0.59652777777777777</v>
      </c>
      <c r="E259">
        <f>'Incident Details EB'!AG260</f>
        <v>60</v>
      </c>
      <c r="F259">
        <f>'Incident Details EB'!P260</f>
        <v>15.6</v>
      </c>
      <c r="G259">
        <f t="shared" ref="G259:G322" si="16">B259*E259</f>
        <v>60</v>
      </c>
      <c r="H259" t="str">
        <f t="shared" ref="H259:H322" si="17">IF(E259&lt;15,"0-15",IF(E259&lt;45,"15-45",IF(E259&lt;75,"45-75","75+")))</f>
        <v>45-75</v>
      </c>
      <c r="I259">
        <f>IF(F259&lt;=parameters!$B$6,IF(F259&gt;=parameters!$B$5,1,0),0)</f>
        <v>0</v>
      </c>
      <c r="J259">
        <f>IF(C259&lt;parameters!$B$2,IF(D259&gt;parameters!$B$1,1,0),0)</f>
        <v>0</v>
      </c>
      <c r="K259">
        <f>IF(C259&lt;parameters!$B$4,IF(D259&gt;parameters!$B$3,1,0),0)</f>
        <v>0</v>
      </c>
      <c r="L259">
        <f t="shared" ref="L259:L322" si="18">IF(I259=1,IF(J259=1,1,0),0)</f>
        <v>0</v>
      </c>
      <c r="M259">
        <f t="shared" ref="M259:M322" si="19">IF(I259=1,IF(K259=1,1,0),0)</f>
        <v>0</v>
      </c>
    </row>
    <row r="260" spans="1:13" x14ac:dyDescent="0.25">
      <c r="A260" s="36">
        <f>'Incident Details EB'!B261</f>
        <v>41745</v>
      </c>
      <c r="B260" s="32">
        <f>'Incident Details EB'!Y261</f>
        <v>1</v>
      </c>
      <c r="C260" s="24">
        <f>'Incident Details EB'!M261</f>
        <v>0.68333333333333324</v>
      </c>
      <c r="D260" s="24">
        <f>'Incident Details EB'!N261</f>
        <v>0.70486111111111105</v>
      </c>
      <c r="E260">
        <f>'Incident Details EB'!AG261</f>
        <v>31</v>
      </c>
      <c r="F260">
        <f>'Incident Details EB'!P261</f>
        <v>37.1</v>
      </c>
      <c r="G260">
        <f t="shared" si="16"/>
        <v>31</v>
      </c>
      <c r="H260" t="str">
        <f t="shared" si="17"/>
        <v>15-45</v>
      </c>
      <c r="I260">
        <f>IF(F260&lt;=parameters!$B$6,IF(F260&gt;=parameters!$B$5,1,0),0)</f>
        <v>0</v>
      </c>
      <c r="J260">
        <f>IF(C260&lt;parameters!$B$2,IF(D260&gt;parameters!$B$1,1,0),0)</f>
        <v>0</v>
      </c>
      <c r="K260">
        <f>IF(C260&lt;parameters!$B$4,IF(D260&gt;parameters!$B$3,1,0),0)</f>
        <v>1</v>
      </c>
      <c r="L260">
        <f t="shared" si="18"/>
        <v>0</v>
      </c>
      <c r="M260">
        <f t="shared" si="19"/>
        <v>0</v>
      </c>
    </row>
    <row r="261" spans="1:13" x14ac:dyDescent="0.25">
      <c r="A261" s="36">
        <f>'Incident Details EB'!B262</f>
        <v>41745</v>
      </c>
      <c r="B261" s="32">
        <f>'Incident Details EB'!Y262</f>
        <v>1</v>
      </c>
      <c r="C261" s="24">
        <f>'Incident Details EB'!M262</f>
        <v>0.64652777777777781</v>
      </c>
      <c r="D261" s="24">
        <f>'Incident Details EB'!N262</f>
        <v>0.77569444444444446</v>
      </c>
      <c r="E261">
        <f>'Incident Details EB'!AG262</f>
        <v>186</v>
      </c>
      <c r="F261">
        <f>'Incident Details EB'!P262</f>
        <v>33.200000000000003</v>
      </c>
      <c r="G261">
        <f t="shared" si="16"/>
        <v>186</v>
      </c>
      <c r="H261" t="str">
        <f t="shared" si="17"/>
        <v>75+</v>
      </c>
      <c r="I261">
        <f>IF(F261&lt;=parameters!$B$6,IF(F261&gt;=parameters!$B$5,1,0),0)</f>
        <v>1</v>
      </c>
      <c r="J261">
        <f>IF(C261&lt;parameters!$B$2,IF(D261&gt;parameters!$B$1,1,0),0)</f>
        <v>0</v>
      </c>
      <c r="K261">
        <f>IF(C261&lt;parameters!$B$4,IF(D261&gt;parameters!$B$3,1,0),0)</f>
        <v>1</v>
      </c>
      <c r="L261">
        <f t="shared" si="18"/>
        <v>0</v>
      </c>
      <c r="M261">
        <f t="shared" si="19"/>
        <v>1</v>
      </c>
    </row>
    <row r="262" spans="1:13" x14ac:dyDescent="0.25">
      <c r="A262" s="36">
        <f>'Incident Details EB'!B263</f>
        <v>41746</v>
      </c>
      <c r="B262" s="32">
        <f>'Incident Details EB'!Y263</f>
        <v>1</v>
      </c>
      <c r="C262" s="24">
        <f>'Incident Details EB'!M263</f>
        <v>0.69166666666666676</v>
      </c>
      <c r="D262" s="24">
        <f>'Incident Details EB'!N263</f>
        <v>0.72013888888888899</v>
      </c>
      <c r="E262">
        <f>'Incident Details EB'!AG263</f>
        <v>41</v>
      </c>
      <c r="F262">
        <f>'Incident Details EB'!P263</f>
        <v>31.1</v>
      </c>
      <c r="G262">
        <f t="shared" si="16"/>
        <v>41</v>
      </c>
      <c r="H262" t="str">
        <f t="shared" si="17"/>
        <v>15-45</v>
      </c>
      <c r="I262">
        <f>IF(F262&lt;=parameters!$B$6,IF(F262&gt;=parameters!$B$5,1,0),0)</f>
        <v>1</v>
      </c>
      <c r="J262">
        <f>IF(C262&lt;parameters!$B$2,IF(D262&gt;parameters!$B$1,1,0),0)</f>
        <v>0</v>
      </c>
      <c r="K262">
        <f>IF(C262&lt;parameters!$B$4,IF(D262&gt;parameters!$B$3,1,0),0)</f>
        <v>1</v>
      </c>
      <c r="L262">
        <f t="shared" si="18"/>
        <v>0</v>
      </c>
      <c r="M262">
        <f t="shared" si="19"/>
        <v>1</v>
      </c>
    </row>
    <row r="263" spans="1:13" x14ac:dyDescent="0.25">
      <c r="A263" s="36">
        <f>'Incident Details EB'!B264</f>
        <v>41746</v>
      </c>
      <c r="B263" s="32">
        <f>'Incident Details EB'!Y264</f>
        <v>1</v>
      </c>
      <c r="C263" s="24">
        <f>'Incident Details EB'!M264</f>
        <v>0.62777777777777777</v>
      </c>
      <c r="D263" s="24">
        <f>'Incident Details EB'!N264</f>
        <v>0.6875</v>
      </c>
      <c r="E263">
        <f>'Incident Details EB'!AG264</f>
        <v>86</v>
      </c>
      <c r="F263">
        <f>'Incident Details EB'!P264</f>
        <v>36.5</v>
      </c>
      <c r="G263">
        <f t="shared" si="16"/>
        <v>86</v>
      </c>
      <c r="H263" t="str">
        <f t="shared" si="17"/>
        <v>75+</v>
      </c>
      <c r="I263">
        <f>IF(F263&lt;=parameters!$B$6,IF(F263&gt;=parameters!$B$5,1,0),0)</f>
        <v>0</v>
      </c>
      <c r="J263">
        <f>IF(C263&lt;parameters!$B$2,IF(D263&gt;parameters!$B$1,1,0),0)</f>
        <v>0</v>
      </c>
      <c r="K263">
        <f>IF(C263&lt;parameters!$B$4,IF(D263&gt;parameters!$B$3,1,0),0)</f>
        <v>1</v>
      </c>
      <c r="L263">
        <f t="shared" si="18"/>
        <v>0</v>
      </c>
      <c r="M263">
        <f t="shared" si="19"/>
        <v>0</v>
      </c>
    </row>
    <row r="264" spans="1:13" x14ac:dyDescent="0.25">
      <c r="A264" s="36">
        <f>'Incident Details EB'!B265</f>
        <v>41746</v>
      </c>
      <c r="B264" s="32">
        <f>'Incident Details EB'!Y265</f>
        <v>1</v>
      </c>
      <c r="C264" s="24">
        <f>'Incident Details EB'!M265</f>
        <v>0.39513888888888887</v>
      </c>
      <c r="D264" s="24">
        <f>'Incident Details EB'!N265</f>
        <v>0.4201388888888889</v>
      </c>
      <c r="E264">
        <f>'Incident Details EB'!AG265</f>
        <v>36</v>
      </c>
      <c r="F264">
        <f>'Incident Details EB'!P265</f>
        <v>28.5</v>
      </c>
      <c r="G264">
        <f t="shared" si="16"/>
        <v>36</v>
      </c>
      <c r="H264" t="str">
        <f t="shared" si="17"/>
        <v>15-45</v>
      </c>
      <c r="I264">
        <f>IF(F264&lt;=parameters!$B$6,IF(F264&gt;=parameters!$B$5,1,0),0)</f>
        <v>1</v>
      </c>
      <c r="J264">
        <f>IF(C264&lt;parameters!$B$2,IF(D264&gt;parameters!$B$1,1,0),0)</f>
        <v>1</v>
      </c>
      <c r="K264">
        <f>IF(C264&lt;parameters!$B$4,IF(D264&gt;parameters!$B$3,1,0),0)</f>
        <v>0</v>
      </c>
      <c r="L264">
        <f t="shared" si="18"/>
        <v>1</v>
      </c>
      <c r="M264">
        <f t="shared" si="19"/>
        <v>0</v>
      </c>
    </row>
    <row r="265" spans="1:13" x14ac:dyDescent="0.25">
      <c r="A265" s="36">
        <f>'Incident Details EB'!B266</f>
        <v>41746</v>
      </c>
      <c r="B265" s="32">
        <f>'Incident Details EB'!Y266</f>
        <v>1</v>
      </c>
      <c r="C265" s="24">
        <f>'Incident Details EB'!M266</f>
        <v>0.51041666666666663</v>
      </c>
      <c r="D265" s="24">
        <f>'Incident Details EB'!N266</f>
        <v>0.52083333333333326</v>
      </c>
      <c r="E265">
        <f>'Incident Details EB'!AG266</f>
        <v>15</v>
      </c>
      <c r="F265">
        <f>'Incident Details EB'!P266</f>
        <v>32.200000000000003</v>
      </c>
      <c r="G265">
        <f t="shared" si="16"/>
        <v>15</v>
      </c>
      <c r="H265" t="str">
        <f t="shared" si="17"/>
        <v>15-45</v>
      </c>
      <c r="I265">
        <f>IF(F265&lt;=parameters!$B$6,IF(F265&gt;=parameters!$B$5,1,0),0)</f>
        <v>1</v>
      </c>
      <c r="J265">
        <f>IF(C265&lt;parameters!$B$2,IF(D265&gt;parameters!$B$1,1,0),0)</f>
        <v>0</v>
      </c>
      <c r="K265">
        <f>IF(C265&lt;parameters!$B$4,IF(D265&gt;parameters!$B$3,1,0),0)</f>
        <v>0</v>
      </c>
      <c r="L265">
        <f t="shared" si="18"/>
        <v>0</v>
      </c>
      <c r="M265">
        <f t="shared" si="19"/>
        <v>0</v>
      </c>
    </row>
    <row r="266" spans="1:13" x14ac:dyDescent="0.25">
      <c r="A266" s="36">
        <f>'Incident Details EB'!B267</f>
        <v>41747</v>
      </c>
      <c r="B266" s="32">
        <f>'Incident Details EB'!Y267</f>
        <v>1</v>
      </c>
      <c r="C266" s="24">
        <f>'Incident Details EB'!M267</f>
        <v>0.69930555555555562</v>
      </c>
      <c r="D266" s="24">
        <f>'Incident Details EB'!N267</f>
        <v>0.72152777777777788</v>
      </c>
      <c r="E266">
        <f>'Incident Details EB'!AG267</f>
        <v>32</v>
      </c>
      <c r="F266">
        <f>'Incident Details EB'!P267</f>
        <v>34.200000000000003</v>
      </c>
      <c r="G266">
        <f t="shared" si="16"/>
        <v>32</v>
      </c>
      <c r="H266" t="str">
        <f t="shared" si="17"/>
        <v>15-45</v>
      </c>
      <c r="I266">
        <f>IF(F266&lt;=parameters!$B$6,IF(F266&gt;=parameters!$B$5,1,0),0)</f>
        <v>1</v>
      </c>
      <c r="J266">
        <f>IF(C266&lt;parameters!$B$2,IF(D266&gt;parameters!$B$1,1,0),0)</f>
        <v>0</v>
      </c>
      <c r="K266">
        <f>IF(C266&lt;parameters!$B$4,IF(D266&gt;parameters!$B$3,1,0),0)</f>
        <v>1</v>
      </c>
      <c r="L266">
        <f t="shared" si="18"/>
        <v>0</v>
      </c>
      <c r="M266">
        <f t="shared" si="19"/>
        <v>1</v>
      </c>
    </row>
    <row r="267" spans="1:13" x14ac:dyDescent="0.25">
      <c r="A267" s="36">
        <f>'Incident Details EB'!B268</f>
        <v>41747</v>
      </c>
      <c r="B267" s="32">
        <f>'Incident Details EB'!Y268</f>
        <v>1</v>
      </c>
      <c r="C267" s="24">
        <f>'Incident Details EB'!M268</f>
        <v>0.66527777777777775</v>
      </c>
      <c r="D267" s="24">
        <f>'Incident Details EB'!N268</f>
        <v>0.70277777777777772</v>
      </c>
      <c r="E267">
        <f>'Incident Details EB'!AG268</f>
        <v>54</v>
      </c>
      <c r="F267">
        <f>'Incident Details EB'!P268</f>
        <v>43.5</v>
      </c>
      <c r="G267">
        <f t="shared" si="16"/>
        <v>54</v>
      </c>
      <c r="H267" t="str">
        <f t="shared" si="17"/>
        <v>45-75</v>
      </c>
      <c r="I267">
        <f>IF(F267&lt;=parameters!$B$6,IF(F267&gt;=parameters!$B$5,1,0),0)</f>
        <v>0</v>
      </c>
      <c r="J267">
        <f>IF(C267&lt;parameters!$B$2,IF(D267&gt;parameters!$B$1,1,0),0)</f>
        <v>0</v>
      </c>
      <c r="K267">
        <f>IF(C267&lt;parameters!$B$4,IF(D267&gt;parameters!$B$3,1,0),0)</f>
        <v>1</v>
      </c>
      <c r="L267">
        <f t="shared" si="18"/>
        <v>0</v>
      </c>
      <c r="M267">
        <f t="shared" si="19"/>
        <v>0</v>
      </c>
    </row>
    <row r="268" spans="1:13" x14ac:dyDescent="0.25">
      <c r="A268" s="36">
        <f>'Incident Details EB'!B269</f>
        <v>41747</v>
      </c>
      <c r="B268" s="32">
        <f>'Incident Details EB'!Y269</f>
        <v>0</v>
      </c>
      <c r="C268" s="24">
        <f>'Incident Details EB'!M269</f>
        <v>0.36458333333333331</v>
      </c>
      <c r="D268" s="24">
        <f>'Incident Details EB'!N269</f>
        <v>0.37777777777777777</v>
      </c>
      <c r="E268">
        <f>'Incident Details EB'!AG269</f>
        <v>19</v>
      </c>
      <c r="F268">
        <f>'Incident Details EB'!P269</f>
        <v>34.200000000000003</v>
      </c>
      <c r="G268">
        <f t="shared" si="16"/>
        <v>0</v>
      </c>
      <c r="H268" t="str">
        <f t="shared" si="17"/>
        <v>15-45</v>
      </c>
      <c r="I268">
        <f>IF(F268&lt;=parameters!$B$6,IF(F268&gt;=parameters!$B$5,1,0),0)</f>
        <v>1</v>
      </c>
      <c r="J268">
        <f>IF(C268&lt;parameters!$B$2,IF(D268&gt;parameters!$B$1,1,0),0)</f>
        <v>1</v>
      </c>
      <c r="K268">
        <f>IF(C268&lt;parameters!$B$4,IF(D268&gt;parameters!$B$3,1,0),0)</f>
        <v>0</v>
      </c>
      <c r="L268">
        <f t="shared" si="18"/>
        <v>1</v>
      </c>
      <c r="M268">
        <f t="shared" si="19"/>
        <v>0</v>
      </c>
    </row>
    <row r="269" spans="1:13" x14ac:dyDescent="0.25">
      <c r="A269" s="36">
        <f>'Incident Details EB'!B270</f>
        <v>41747</v>
      </c>
      <c r="B269" s="32">
        <f>'Incident Details EB'!Y270</f>
        <v>1</v>
      </c>
      <c r="C269" s="24">
        <f>'Incident Details EB'!M270</f>
        <v>0.48402777777777778</v>
      </c>
      <c r="D269" s="24">
        <f>'Incident Details EB'!N270</f>
        <v>0.49444444444444446</v>
      </c>
      <c r="E269">
        <f>'Incident Details EB'!AG270</f>
        <v>15</v>
      </c>
      <c r="F269">
        <f>'Incident Details EB'!P270</f>
        <v>38.1</v>
      </c>
      <c r="G269">
        <f t="shared" si="16"/>
        <v>15</v>
      </c>
      <c r="H269" t="str">
        <f t="shared" si="17"/>
        <v>15-45</v>
      </c>
      <c r="I269">
        <f>IF(F269&lt;=parameters!$B$6,IF(F269&gt;=parameters!$B$5,1,0),0)</f>
        <v>0</v>
      </c>
      <c r="J269">
        <f>IF(C269&lt;parameters!$B$2,IF(D269&gt;parameters!$B$1,1,0),0)</f>
        <v>0</v>
      </c>
      <c r="K269">
        <f>IF(C269&lt;parameters!$B$4,IF(D269&gt;parameters!$B$3,1,0),0)</f>
        <v>0</v>
      </c>
      <c r="L269">
        <f t="shared" si="18"/>
        <v>0</v>
      </c>
      <c r="M269">
        <f t="shared" si="19"/>
        <v>0</v>
      </c>
    </row>
    <row r="270" spans="1:13" x14ac:dyDescent="0.25">
      <c r="A270" s="36">
        <f>'Incident Details EB'!B271</f>
        <v>41747</v>
      </c>
      <c r="B270" s="32">
        <f>'Incident Details EB'!Y271</f>
        <v>5</v>
      </c>
      <c r="C270" s="24">
        <f>'Incident Details EB'!M271</f>
        <v>0.89722222222222225</v>
      </c>
      <c r="D270" s="24">
        <f>'Incident Details EB'!N271</f>
        <v>0.93055555555555558</v>
      </c>
      <c r="E270">
        <f>'Incident Details EB'!AG271</f>
        <v>48</v>
      </c>
      <c r="F270">
        <f>'Incident Details EB'!P271</f>
        <v>36.5</v>
      </c>
      <c r="G270">
        <f t="shared" si="16"/>
        <v>240</v>
      </c>
      <c r="H270" t="str">
        <f t="shared" si="17"/>
        <v>45-75</v>
      </c>
      <c r="I270">
        <f>IF(F270&lt;=parameters!$B$6,IF(F270&gt;=parameters!$B$5,1,0),0)</f>
        <v>0</v>
      </c>
      <c r="J270">
        <f>IF(C270&lt;parameters!$B$2,IF(D270&gt;parameters!$B$1,1,0),0)</f>
        <v>0</v>
      </c>
      <c r="K270">
        <f>IF(C270&lt;parameters!$B$4,IF(D270&gt;parameters!$B$3,1,0),0)</f>
        <v>0</v>
      </c>
      <c r="L270">
        <f t="shared" si="18"/>
        <v>0</v>
      </c>
      <c r="M270">
        <f t="shared" si="19"/>
        <v>0</v>
      </c>
    </row>
    <row r="271" spans="1:13" x14ac:dyDescent="0.25">
      <c r="A271" s="36">
        <f>'Incident Details EB'!B272</f>
        <v>41750</v>
      </c>
      <c r="B271" s="32">
        <f>'Incident Details EB'!Y272</f>
        <v>0</v>
      </c>
      <c r="C271" s="24">
        <f>'Incident Details EB'!M272</f>
        <v>0.66111111111111109</v>
      </c>
      <c r="D271" s="24">
        <f>'Incident Details EB'!N272</f>
        <v>0.66874999999999996</v>
      </c>
      <c r="E271">
        <f>'Incident Details EB'!AG272</f>
        <v>11</v>
      </c>
      <c r="F271">
        <f>'Incident Details EB'!P272</f>
        <v>36.6</v>
      </c>
      <c r="G271">
        <f t="shared" si="16"/>
        <v>0</v>
      </c>
      <c r="H271" t="str">
        <f t="shared" si="17"/>
        <v>0-15</v>
      </c>
      <c r="I271">
        <f>IF(F271&lt;=parameters!$B$6,IF(F271&gt;=parameters!$B$5,1,0),0)</f>
        <v>0</v>
      </c>
      <c r="J271">
        <f>IF(C271&lt;parameters!$B$2,IF(D271&gt;parameters!$B$1,1,0),0)</f>
        <v>0</v>
      </c>
      <c r="K271">
        <f>IF(C271&lt;parameters!$B$4,IF(D271&gt;parameters!$B$3,1,0),0)</f>
        <v>1</v>
      </c>
      <c r="L271">
        <f t="shared" si="18"/>
        <v>0</v>
      </c>
      <c r="M271">
        <f t="shared" si="19"/>
        <v>0</v>
      </c>
    </row>
    <row r="272" spans="1:13" x14ac:dyDescent="0.25">
      <c r="A272" s="36">
        <f>'Incident Details EB'!B273</f>
        <v>41750</v>
      </c>
      <c r="B272" s="32">
        <f>'Incident Details EB'!Y273</f>
        <v>4</v>
      </c>
      <c r="C272" s="24">
        <f>'Incident Details EB'!M273</f>
        <v>0.71388888888888891</v>
      </c>
      <c r="D272" s="24">
        <f>'Incident Details EB'!N273</f>
        <v>0.74583333333333335</v>
      </c>
      <c r="E272">
        <f>'Incident Details EB'!AG273</f>
        <v>46</v>
      </c>
      <c r="F272">
        <f>'Incident Details EB'!P273</f>
        <v>38.1</v>
      </c>
      <c r="G272">
        <f t="shared" si="16"/>
        <v>184</v>
      </c>
      <c r="H272" t="str">
        <f t="shared" si="17"/>
        <v>45-75</v>
      </c>
      <c r="I272">
        <f>IF(F272&lt;=parameters!$B$6,IF(F272&gt;=parameters!$B$5,1,0),0)</f>
        <v>0</v>
      </c>
      <c r="J272">
        <f>IF(C272&lt;parameters!$B$2,IF(D272&gt;parameters!$B$1,1,0),0)</f>
        <v>0</v>
      </c>
      <c r="K272">
        <f>IF(C272&lt;parameters!$B$4,IF(D272&gt;parameters!$B$3,1,0),0)</f>
        <v>1</v>
      </c>
      <c r="L272">
        <f t="shared" si="18"/>
        <v>0</v>
      </c>
      <c r="M272">
        <f t="shared" si="19"/>
        <v>0</v>
      </c>
    </row>
    <row r="273" spans="1:13" x14ac:dyDescent="0.25">
      <c r="A273" s="36">
        <f>'Incident Details EB'!B274</f>
        <v>41750</v>
      </c>
      <c r="B273" s="32">
        <f>'Incident Details EB'!Y274</f>
        <v>4</v>
      </c>
      <c r="C273" s="24">
        <f>'Incident Details EB'!M274</f>
        <v>0.80069444444444438</v>
      </c>
      <c r="D273" s="24">
        <f>'Incident Details EB'!N274</f>
        <v>0.83680555555555547</v>
      </c>
      <c r="E273">
        <f>'Incident Details EB'!AG274</f>
        <v>52</v>
      </c>
      <c r="F273">
        <f>'Incident Details EB'!P274</f>
        <v>36.299999999999997</v>
      </c>
      <c r="G273">
        <f t="shared" si="16"/>
        <v>208</v>
      </c>
      <c r="H273" t="str">
        <f t="shared" si="17"/>
        <v>45-75</v>
      </c>
      <c r="I273">
        <f>IF(F273&lt;=parameters!$B$6,IF(F273&gt;=parameters!$B$5,1,0),0)</f>
        <v>0</v>
      </c>
      <c r="J273">
        <f>IF(C273&lt;parameters!$B$2,IF(D273&gt;parameters!$B$1,1,0),0)</f>
        <v>0</v>
      </c>
      <c r="K273">
        <f>IF(C273&lt;parameters!$B$4,IF(D273&gt;parameters!$B$3,1,0),0)</f>
        <v>1</v>
      </c>
      <c r="L273">
        <f t="shared" si="18"/>
        <v>0</v>
      </c>
      <c r="M273">
        <f t="shared" si="19"/>
        <v>0</v>
      </c>
    </row>
    <row r="274" spans="1:13" x14ac:dyDescent="0.25">
      <c r="A274" s="36">
        <f>'Incident Details EB'!B275</f>
        <v>41750</v>
      </c>
      <c r="B274" s="32">
        <f>'Incident Details EB'!Y275</f>
        <v>1</v>
      </c>
      <c r="C274" s="24">
        <f>'Incident Details EB'!M275</f>
        <v>0.33124999999999999</v>
      </c>
      <c r="D274" s="24">
        <f>'Incident Details EB'!N275</f>
        <v>0.38124999999999998</v>
      </c>
      <c r="E274">
        <f>'Incident Details EB'!AG275</f>
        <v>72</v>
      </c>
      <c r="F274">
        <f>'Incident Details EB'!P275</f>
        <v>43.5</v>
      </c>
      <c r="G274">
        <f t="shared" si="16"/>
        <v>72</v>
      </c>
      <c r="H274" t="str">
        <f t="shared" si="17"/>
        <v>45-75</v>
      </c>
      <c r="I274">
        <f>IF(F274&lt;=parameters!$B$6,IF(F274&gt;=parameters!$B$5,1,0),0)</f>
        <v>0</v>
      </c>
      <c r="J274">
        <f>IF(C274&lt;parameters!$B$2,IF(D274&gt;parameters!$B$1,1,0),0)</f>
        <v>1</v>
      </c>
      <c r="K274">
        <f>IF(C274&lt;parameters!$B$4,IF(D274&gt;parameters!$B$3,1,0),0)</f>
        <v>0</v>
      </c>
      <c r="L274">
        <f t="shared" si="18"/>
        <v>0</v>
      </c>
      <c r="M274">
        <f t="shared" si="19"/>
        <v>0</v>
      </c>
    </row>
    <row r="275" spans="1:13" x14ac:dyDescent="0.25">
      <c r="A275" s="36">
        <f>'Incident Details EB'!B276</f>
        <v>41751</v>
      </c>
      <c r="B275" s="32">
        <f>'Incident Details EB'!Y276</f>
        <v>1</v>
      </c>
      <c r="C275" s="24">
        <f>'Incident Details EB'!M276</f>
        <v>0.36319444444444443</v>
      </c>
      <c r="D275" s="24">
        <f>'Incident Details EB'!N276</f>
        <v>0.38055555555555554</v>
      </c>
      <c r="E275">
        <f>'Incident Details EB'!AG276</f>
        <v>25</v>
      </c>
      <c r="F275">
        <f>'Incident Details EB'!P276</f>
        <v>40.9</v>
      </c>
      <c r="G275">
        <f t="shared" si="16"/>
        <v>25</v>
      </c>
      <c r="H275" t="str">
        <f t="shared" si="17"/>
        <v>15-45</v>
      </c>
      <c r="I275">
        <f>IF(F275&lt;=parameters!$B$6,IF(F275&gt;=parameters!$B$5,1,0),0)</f>
        <v>0</v>
      </c>
      <c r="J275">
        <f>IF(C275&lt;parameters!$B$2,IF(D275&gt;parameters!$B$1,1,0),0)</f>
        <v>1</v>
      </c>
      <c r="K275">
        <f>IF(C275&lt;parameters!$B$4,IF(D275&gt;parameters!$B$3,1,0),0)</f>
        <v>0</v>
      </c>
      <c r="L275">
        <f t="shared" si="18"/>
        <v>0</v>
      </c>
      <c r="M275">
        <f t="shared" si="19"/>
        <v>0</v>
      </c>
    </row>
    <row r="276" spans="1:13" x14ac:dyDescent="0.25">
      <c r="A276" s="36">
        <f>'Incident Details EB'!B277</f>
        <v>41751</v>
      </c>
      <c r="B276" s="32">
        <f>'Incident Details EB'!Y277</f>
        <v>1</v>
      </c>
      <c r="C276" s="24">
        <f>'Incident Details EB'!M277</f>
        <v>0.7631944444444444</v>
      </c>
      <c r="D276" s="24">
        <f>'Incident Details EB'!N277</f>
        <v>0.77847222222222212</v>
      </c>
      <c r="E276">
        <f>'Incident Details EB'!AG277</f>
        <v>22</v>
      </c>
      <c r="F276">
        <f>'Incident Details EB'!P277</f>
        <v>39.200000000000003</v>
      </c>
      <c r="G276">
        <f t="shared" si="16"/>
        <v>22</v>
      </c>
      <c r="H276" t="str">
        <f t="shared" si="17"/>
        <v>15-45</v>
      </c>
      <c r="I276">
        <f>IF(F276&lt;=parameters!$B$6,IF(F276&gt;=parameters!$B$5,1,0),0)</f>
        <v>0</v>
      </c>
      <c r="J276">
        <f>IF(C276&lt;parameters!$B$2,IF(D276&gt;parameters!$B$1,1,0),0)</f>
        <v>0</v>
      </c>
      <c r="K276">
        <f>IF(C276&lt;parameters!$B$4,IF(D276&gt;parameters!$B$3,1,0),0)</f>
        <v>1</v>
      </c>
      <c r="L276">
        <f t="shared" si="18"/>
        <v>0</v>
      </c>
      <c r="M276">
        <f t="shared" si="19"/>
        <v>0</v>
      </c>
    </row>
    <row r="277" spans="1:13" x14ac:dyDescent="0.25">
      <c r="A277" s="36">
        <f>'Incident Details EB'!B278</f>
        <v>41752</v>
      </c>
      <c r="B277" s="32">
        <f>'Incident Details EB'!Y278</f>
        <v>1</v>
      </c>
      <c r="C277" s="24">
        <f>'Incident Details EB'!M278</f>
        <v>0.66111111111111109</v>
      </c>
      <c r="D277" s="24">
        <f>'Incident Details EB'!N278</f>
        <v>0.67847222222222225</v>
      </c>
      <c r="E277">
        <f>'Incident Details EB'!AG278</f>
        <v>25</v>
      </c>
      <c r="F277">
        <f>'Incident Details EB'!P278</f>
        <v>39.200000000000003</v>
      </c>
      <c r="G277">
        <f t="shared" si="16"/>
        <v>25</v>
      </c>
      <c r="H277" t="str">
        <f t="shared" si="17"/>
        <v>15-45</v>
      </c>
      <c r="I277">
        <f>IF(F277&lt;=parameters!$B$6,IF(F277&gt;=parameters!$B$5,1,0),0)</f>
        <v>0</v>
      </c>
      <c r="J277">
        <f>IF(C277&lt;parameters!$B$2,IF(D277&gt;parameters!$B$1,1,0),0)</f>
        <v>0</v>
      </c>
      <c r="K277">
        <f>IF(C277&lt;parameters!$B$4,IF(D277&gt;parameters!$B$3,1,0),0)</f>
        <v>1</v>
      </c>
      <c r="L277">
        <f t="shared" si="18"/>
        <v>0</v>
      </c>
      <c r="M277">
        <f t="shared" si="19"/>
        <v>0</v>
      </c>
    </row>
    <row r="278" spans="1:13" x14ac:dyDescent="0.25">
      <c r="A278" s="36">
        <f>'Incident Details EB'!B279</f>
        <v>41752</v>
      </c>
      <c r="B278" s="32">
        <f>'Incident Details EB'!Y279</f>
        <v>1</v>
      </c>
      <c r="C278" s="24">
        <f>'Incident Details EB'!M279</f>
        <v>0.67847222222222225</v>
      </c>
      <c r="D278" s="24">
        <f>'Incident Details EB'!N279</f>
        <v>0.70000000000000007</v>
      </c>
      <c r="E278">
        <f>'Incident Details EB'!AG279</f>
        <v>31</v>
      </c>
      <c r="F278">
        <f>'Incident Details EB'!P279</f>
        <v>39.9</v>
      </c>
      <c r="G278">
        <f t="shared" si="16"/>
        <v>31</v>
      </c>
      <c r="H278" t="str">
        <f t="shared" si="17"/>
        <v>15-45</v>
      </c>
      <c r="I278">
        <f>IF(F278&lt;=parameters!$B$6,IF(F278&gt;=parameters!$B$5,1,0),0)</f>
        <v>0</v>
      </c>
      <c r="J278">
        <f>IF(C278&lt;parameters!$B$2,IF(D278&gt;parameters!$B$1,1,0),0)</f>
        <v>0</v>
      </c>
      <c r="K278">
        <f>IF(C278&lt;parameters!$B$4,IF(D278&gt;parameters!$B$3,1,0),0)</f>
        <v>1</v>
      </c>
      <c r="L278">
        <f t="shared" si="18"/>
        <v>0</v>
      </c>
      <c r="M278">
        <f t="shared" si="19"/>
        <v>0</v>
      </c>
    </row>
    <row r="279" spans="1:13" x14ac:dyDescent="0.25">
      <c r="A279" s="36">
        <f>'Incident Details EB'!B280</f>
        <v>41752</v>
      </c>
      <c r="B279" s="32">
        <f>'Incident Details EB'!Y280</f>
        <v>1</v>
      </c>
      <c r="C279" s="24">
        <f>'Incident Details EB'!M280</f>
        <v>0.57152777777777775</v>
      </c>
      <c r="D279" s="24">
        <f>'Incident Details EB'!N280</f>
        <v>0.59027777777777779</v>
      </c>
      <c r="E279">
        <f>'Incident Details EB'!AG280</f>
        <v>27</v>
      </c>
      <c r="F279">
        <f>'Incident Details EB'!P280</f>
        <v>41.9</v>
      </c>
      <c r="G279">
        <f t="shared" si="16"/>
        <v>27</v>
      </c>
      <c r="H279" t="str">
        <f t="shared" si="17"/>
        <v>15-45</v>
      </c>
      <c r="I279">
        <f>IF(F279&lt;=parameters!$B$6,IF(F279&gt;=parameters!$B$5,1,0),0)</f>
        <v>0</v>
      </c>
      <c r="J279">
        <f>IF(C279&lt;parameters!$B$2,IF(D279&gt;parameters!$B$1,1,0),0)</f>
        <v>0</v>
      </c>
      <c r="K279">
        <f>IF(C279&lt;parameters!$B$4,IF(D279&gt;parameters!$B$3,1,0),0)</f>
        <v>0</v>
      </c>
      <c r="L279">
        <f t="shared" si="18"/>
        <v>0</v>
      </c>
      <c r="M279">
        <f t="shared" si="19"/>
        <v>0</v>
      </c>
    </row>
    <row r="280" spans="1:13" x14ac:dyDescent="0.25">
      <c r="A280" s="36">
        <f>'Incident Details EB'!B281</f>
        <v>41752</v>
      </c>
      <c r="B280" s="32">
        <f>'Incident Details EB'!Y281</f>
        <v>1</v>
      </c>
      <c r="C280" s="24">
        <f>'Incident Details EB'!M281</f>
        <v>0.77361111111111114</v>
      </c>
      <c r="D280" s="24">
        <f>'Incident Details EB'!N281</f>
        <v>0.83888888888888891</v>
      </c>
      <c r="E280">
        <f>'Incident Details EB'!AG281</f>
        <v>94</v>
      </c>
      <c r="F280">
        <f>'Incident Details EB'!P281</f>
        <v>34.200000000000003</v>
      </c>
      <c r="G280">
        <f t="shared" si="16"/>
        <v>94</v>
      </c>
      <c r="H280" t="str">
        <f t="shared" si="17"/>
        <v>75+</v>
      </c>
      <c r="I280">
        <f>IF(F280&lt;=parameters!$B$6,IF(F280&gt;=parameters!$B$5,1,0),0)</f>
        <v>1</v>
      </c>
      <c r="J280">
        <f>IF(C280&lt;parameters!$B$2,IF(D280&gt;parameters!$B$1,1,0),0)</f>
        <v>0</v>
      </c>
      <c r="K280">
        <f>IF(C280&lt;parameters!$B$4,IF(D280&gt;parameters!$B$3,1,0),0)</f>
        <v>1</v>
      </c>
      <c r="L280">
        <f t="shared" si="18"/>
        <v>0</v>
      </c>
      <c r="M280">
        <f t="shared" si="19"/>
        <v>1</v>
      </c>
    </row>
    <row r="281" spans="1:13" x14ac:dyDescent="0.25">
      <c r="A281" s="36">
        <f>'Incident Details EB'!B282</f>
        <v>41753</v>
      </c>
      <c r="B281" s="32">
        <f>'Incident Details EB'!Y282</f>
        <v>5</v>
      </c>
      <c r="C281" s="24">
        <f>'Incident Details EB'!M282</f>
        <v>0.53819444444444442</v>
      </c>
      <c r="D281" s="24">
        <f>'Incident Details EB'!N282</f>
        <v>1.0208333333333333</v>
      </c>
      <c r="E281">
        <f>'Incident Details EB'!AG282</f>
        <v>695</v>
      </c>
      <c r="F281">
        <f>'Incident Details EB'!P282</f>
        <v>27.4</v>
      </c>
      <c r="G281">
        <f t="shared" si="16"/>
        <v>3475</v>
      </c>
      <c r="H281" t="str">
        <f t="shared" si="17"/>
        <v>75+</v>
      </c>
      <c r="I281">
        <f>IF(F281&lt;=parameters!$B$6,IF(F281&gt;=parameters!$B$5,1,0),0)</f>
        <v>1</v>
      </c>
      <c r="J281">
        <f>IF(C281&lt;parameters!$B$2,IF(D281&gt;parameters!$B$1,1,0),0)</f>
        <v>0</v>
      </c>
      <c r="K281">
        <f>IF(C281&lt;parameters!$B$4,IF(D281&gt;parameters!$B$3,1,0),0)</f>
        <v>1</v>
      </c>
      <c r="L281">
        <f t="shared" si="18"/>
        <v>0</v>
      </c>
      <c r="M281">
        <f t="shared" si="19"/>
        <v>1</v>
      </c>
    </row>
    <row r="282" spans="1:13" x14ac:dyDescent="0.25">
      <c r="A282" s="36">
        <f>'Incident Details EB'!B283</f>
        <v>41753</v>
      </c>
      <c r="B282" s="32">
        <f>'Incident Details EB'!Y283</f>
        <v>2</v>
      </c>
      <c r="C282" s="24">
        <f>'Incident Details EB'!M283</f>
        <v>0.58888888888888891</v>
      </c>
      <c r="D282" s="24">
        <f>'Incident Details EB'!N283</f>
        <v>0.67708333333333337</v>
      </c>
      <c r="E282">
        <f>'Incident Details EB'!AG283</f>
        <v>127</v>
      </c>
      <c r="F282">
        <f>'Incident Details EB'!P283</f>
        <v>28.2</v>
      </c>
      <c r="G282">
        <f t="shared" si="16"/>
        <v>254</v>
      </c>
      <c r="H282" t="str">
        <f t="shared" si="17"/>
        <v>75+</v>
      </c>
      <c r="I282">
        <f>IF(F282&lt;=parameters!$B$6,IF(F282&gt;=parameters!$B$5,1,0),0)</f>
        <v>1</v>
      </c>
      <c r="J282">
        <f>IF(C282&lt;parameters!$B$2,IF(D282&gt;parameters!$B$1,1,0),0)</f>
        <v>0</v>
      </c>
      <c r="K282">
        <f>IF(C282&lt;parameters!$B$4,IF(D282&gt;parameters!$B$3,1,0),0)</f>
        <v>1</v>
      </c>
      <c r="L282">
        <f t="shared" si="18"/>
        <v>0</v>
      </c>
      <c r="M282">
        <f t="shared" si="19"/>
        <v>1</v>
      </c>
    </row>
    <row r="283" spans="1:13" x14ac:dyDescent="0.25">
      <c r="A283" s="36">
        <f>'Incident Details EB'!B284</f>
        <v>41753</v>
      </c>
      <c r="B283" s="32">
        <f>'Incident Details EB'!Y284</f>
        <v>2</v>
      </c>
      <c r="C283" s="24">
        <f>'Incident Details EB'!M284</f>
        <v>0.84375</v>
      </c>
      <c r="D283" s="24">
        <f>'Incident Details EB'!N284</f>
        <v>0.85902777777777772</v>
      </c>
      <c r="E283">
        <f>'Incident Details EB'!AG284</f>
        <v>22</v>
      </c>
      <c r="F283">
        <f>'Incident Details EB'!P284</f>
        <v>26.6</v>
      </c>
      <c r="G283">
        <f t="shared" si="16"/>
        <v>44</v>
      </c>
      <c r="H283" t="str">
        <f t="shared" si="17"/>
        <v>15-45</v>
      </c>
      <c r="I283">
        <f>IF(F283&lt;=parameters!$B$6,IF(F283&gt;=parameters!$B$5,1,0),0)</f>
        <v>1</v>
      </c>
      <c r="J283">
        <f>IF(C283&lt;parameters!$B$2,IF(D283&gt;parameters!$B$1,1,0),0)</f>
        <v>0</v>
      </c>
      <c r="K283">
        <f>IF(C283&lt;parameters!$B$4,IF(D283&gt;parameters!$B$3,1,0),0)</f>
        <v>0</v>
      </c>
      <c r="L283">
        <f t="shared" si="18"/>
        <v>0</v>
      </c>
      <c r="M283">
        <f t="shared" si="19"/>
        <v>0</v>
      </c>
    </row>
    <row r="284" spans="1:13" x14ac:dyDescent="0.25">
      <c r="A284" s="36">
        <f>'Incident Details EB'!B285</f>
        <v>41754</v>
      </c>
      <c r="B284" s="32">
        <f>'Incident Details EB'!Y285</f>
        <v>2</v>
      </c>
      <c r="C284" s="24">
        <f>'Incident Details EB'!M285</f>
        <v>0.74861111111111101</v>
      </c>
      <c r="D284" s="24">
        <f>'Incident Details EB'!N285</f>
        <v>0.79999999999999993</v>
      </c>
      <c r="E284">
        <f>'Incident Details EB'!AG285</f>
        <v>74</v>
      </c>
      <c r="F284">
        <f>'Incident Details EB'!P285</f>
        <v>11.1</v>
      </c>
      <c r="G284">
        <f t="shared" si="16"/>
        <v>148</v>
      </c>
      <c r="H284" t="str">
        <f t="shared" si="17"/>
        <v>45-75</v>
      </c>
      <c r="I284">
        <f>IF(F284&lt;=parameters!$B$6,IF(F284&gt;=parameters!$B$5,1,0),0)</f>
        <v>0</v>
      </c>
      <c r="J284">
        <f>IF(C284&lt;parameters!$B$2,IF(D284&gt;parameters!$B$1,1,0),0)</f>
        <v>0</v>
      </c>
      <c r="K284">
        <f>IF(C284&lt;parameters!$B$4,IF(D284&gt;parameters!$B$3,1,0),0)</f>
        <v>1</v>
      </c>
      <c r="L284">
        <f t="shared" si="18"/>
        <v>0</v>
      </c>
      <c r="M284">
        <f t="shared" si="19"/>
        <v>0</v>
      </c>
    </row>
    <row r="285" spans="1:13" x14ac:dyDescent="0.25">
      <c r="A285" s="36">
        <f>'Incident Details EB'!B286</f>
        <v>41754</v>
      </c>
      <c r="B285" s="32">
        <f>'Incident Details EB'!Y286</f>
        <v>1</v>
      </c>
      <c r="C285" s="24">
        <f>'Incident Details EB'!M286</f>
        <v>0.47361111111111115</v>
      </c>
      <c r="D285" s="24">
        <f>'Incident Details EB'!N286</f>
        <v>0.50555555555555565</v>
      </c>
      <c r="E285">
        <f>'Incident Details EB'!AG286</f>
        <v>46</v>
      </c>
      <c r="F285">
        <f>'Incident Details EB'!P286</f>
        <v>49.8</v>
      </c>
      <c r="G285">
        <f t="shared" si="16"/>
        <v>46</v>
      </c>
      <c r="H285" t="str">
        <f t="shared" si="17"/>
        <v>45-75</v>
      </c>
      <c r="I285">
        <f>IF(F285&lt;=parameters!$B$6,IF(F285&gt;=parameters!$B$5,1,0),0)</f>
        <v>0</v>
      </c>
      <c r="J285">
        <f>IF(C285&lt;parameters!$B$2,IF(D285&gt;parameters!$B$1,1,0),0)</f>
        <v>0</v>
      </c>
      <c r="K285">
        <f>IF(C285&lt;parameters!$B$4,IF(D285&gt;parameters!$B$3,1,0),0)</f>
        <v>0</v>
      </c>
      <c r="L285">
        <f t="shared" si="18"/>
        <v>0</v>
      </c>
      <c r="M285">
        <f t="shared" si="19"/>
        <v>0</v>
      </c>
    </row>
    <row r="286" spans="1:13" x14ac:dyDescent="0.25">
      <c r="A286" s="36">
        <f>'Incident Details EB'!B287</f>
        <v>41754</v>
      </c>
      <c r="B286" s="32">
        <f>'Incident Details EB'!Y287</f>
        <v>1</v>
      </c>
      <c r="C286" s="24">
        <f>'Incident Details EB'!M287</f>
        <v>0.76250000000000007</v>
      </c>
      <c r="D286" s="24">
        <f>'Incident Details EB'!N287</f>
        <v>0.77430555555555558</v>
      </c>
      <c r="E286">
        <f>'Incident Details EB'!AG287</f>
        <v>17</v>
      </c>
      <c r="F286">
        <f>'Incident Details EB'!P287</f>
        <v>14.2</v>
      </c>
      <c r="G286">
        <f t="shared" si="16"/>
        <v>17</v>
      </c>
      <c r="H286" t="str">
        <f t="shared" si="17"/>
        <v>15-45</v>
      </c>
      <c r="I286">
        <f>IF(F286&lt;=parameters!$B$6,IF(F286&gt;=parameters!$B$5,1,0),0)</f>
        <v>0</v>
      </c>
      <c r="J286">
        <f>IF(C286&lt;parameters!$B$2,IF(D286&gt;parameters!$B$1,1,0),0)</f>
        <v>0</v>
      </c>
      <c r="K286">
        <f>IF(C286&lt;parameters!$B$4,IF(D286&gt;parameters!$B$3,1,0),0)</f>
        <v>1</v>
      </c>
      <c r="L286">
        <f t="shared" si="18"/>
        <v>0</v>
      </c>
      <c r="M286">
        <f t="shared" si="19"/>
        <v>0</v>
      </c>
    </row>
    <row r="287" spans="1:13" x14ac:dyDescent="0.25">
      <c r="A287" s="36">
        <f>'Incident Details EB'!B288</f>
        <v>41754</v>
      </c>
      <c r="B287" s="32">
        <f>'Incident Details EB'!Y288</f>
        <v>4</v>
      </c>
      <c r="C287" s="24">
        <f>'Incident Details EB'!M288</f>
        <v>0.76666666666666661</v>
      </c>
      <c r="D287" s="24">
        <f>'Incident Details EB'!N288</f>
        <v>0.79166666666666663</v>
      </c>
      <c r="E287">
        <f>'Incident Details EB'!AG288</f>
        <v>36</v>
      </c>
      <c r="F287">
        <f>'Incident Details EB'!P288</f>
        <v>44</v>
      </c>
      <c r="G287">
        <f t="shared" si="16"/>
        <v>144</v>
      </c>
      <c r="H287" t="str">
        <f t="shared" si="17"/>
        <v>15-45</v>
      </c>
      <c r="I287">
        <f>IF(F287&lt;=parameters!$B$6,IF(F287&gt;=parameters!$B$5,1,0),0)</f>
        <v>0</v>
      </c>
      <c r="J287">
        <f>IF(C287&lt;parameters!$B$2,IF(D287&gt;parameters!$B$1,1,0),0)</f>
        <v>0</v>
      </c>
      <c r="K287">
        <f>IF(C287&lt;parameters!$B$4,IF(D287&gt;parameters!$B$3,1,0),0)</f>
        <v>1</v>
      </c>
      <c r="L287">
        <f t="shared" si="18"/>
        <v>0</v>
      </c>
      <c r="M287">
        <f t="shared" si="19"/>
        <v>0</v>
      </c>
    </row>
    <row r="288" spans="1:13" x14ac:dyDescent="0.25">
      <c r="A288" s="36">
        <f>'Incident Details EB'!B289</f>
        <v>41754</v>
      </c>
      <c r="B288" s="32">
        <f>'Incident Details EB'!Y289</f>
        <v>1</v>
      </c>
      <c r="C288" s="24">
        <f>'Incident Details EB'!M289</f>
        <v>0.55486111111111114</v>
      </c>
      <c r="D288" s="24">
        <f>'Incident Details EB'!N289</f>
        <v>0.57361111111111118</v>
      </c>
      <c r="E288">
        <f>'Incident Details EB'!AG289</f>
        <v>27</v>
      </c>
      <c r="F288">
        <f>'Incident Details EB'!P289</f>
        <v>44</v>
      </c>
      <c r="G288">
        <f t="shared" si="16"/>
        <v>27</v>
      </c>
      <c r="H288" t="str">
        <f t="shared" si="17"/>
        <v>15-45</v>
      </c>
      <c r="I288">
        <f>IF(F288&lt;=parameters!$B$6,IF(F288&gt;=parameters!$B$5,1,0),0)</f>
        <v>0</v>
      </c>
      <c r="J288">
        <f>IF(C288&lt;parameters!$B$2,IF(D288&gt;parameters!$B$1,1,0),0)</f>
        <v>0</v>
      </c>
      <c r="K288">
        <f>IF(C288&lt;parameters!$B$4,IF(D288&gt;parameters!$B$3,1,0),0)</f>
        <v>0</v>
      </c>
      <c r="L288">
        <f t="shared" si="18"/>
        <v>0</v>
      </c>
      <c r="M288">
        <f t="shared" si="19"/>
        <v>0</v>
      </c>
    </row>
    <row r="289" spans="1:13" x14ac:dyDescent="0.25">
      <c r="A289" s="36">
        <f>'Incident Details EB'!B290</f>
        <v>41754</v>
      </c>
      <c r="B289" s="32">
        <f>'Incident Details EB'!Y290</f>
        <v>1</v>
      </c>
      <c r="C289" s="24">
        <f>'Incident Details EB'!M290</f>
        <v>0.87222222222222223</v>
      </c>
      <c r="D289" s="24">
        <f>'Incident Details EB'!N290</f>
        <v>0.89722222222222225</v>
      </c>
      <c r="E289">
        <f>'Incident Details EB'!AG290</f>
        <v>36</v>
      </c>
      <c r="F289">
        <f>'Incident Details EB'!P290</f>
        <v>39.9</v>
      </c>
      <c r="G289">
        <f t="shared" si="16"/>
        <v>36</v>
      </c>
      <c r="H289" t="str">
        <f t="shared" si="17"/>
        <v>15-45</v>
      </c>
      <c r="I289">
        <f>IF(F289&lt;=parameters!$B$6,IF(F289&gt;=parameters!$B$5,1,0),0)</f>
        <v>0</v>
      </c>
      <c r="J289">
        <f>IF(C289&lt;parameters!$B$2,IF(D289&gt;parameters!$B$1,1,0),0)</f>
        <v>0</v>
      </c>
      <c r="K289">
        <f>IF(C289&lt;parameters!$B$4,IF(D289&gt;parameters!$B$3,1,0),0)</f>
        <v>0</v>
      </c>
      <c r="L289">
        <f t="shared" si="18"/>
        <v>0</v>
      </c>
      <c r="M289">
        <f t="shared" si="19"/>
        <v>0</v>
      </c>
    </row>
    <row r="290" spans="1:13" x14ac:dyDescent="0.25">
      <c r="A290" s="36">
        <f>'Incident Details EB'!B291</f>
        <v>41757</v>
      </c>
      <c r="B290" s="32">
        <f>'Incident Details EB'!Y291</f>
        <v>0</v>
      </c>
      <c r="C290" s="24">
        <f>'Incident Details EB'!M291</f>
        <v>0.51388888888888895</v>
      </c>
      <c r="D290" s="24">
        <f>'Incident Details EB'!N291</f>
        <v>0.53055555555555567</v>
      </c>
      <c r="E290">
        <f>'Incident Details EB'!AG291</f>
        <v>24</v>
      </c>
      <c r="F290">
        <f>'Incident Details EB'!P291</f>
        <v>45.8</v>
      </c>
      <c r="G290">
        <f t="shared" si="16"/>
        <v>0</v>
      </c>
      <c r="H290" t="str">
        <f t="shared" si="17"/>
        <v>15-45</v>
      </c>
      <c r="I290">
        <f>IF(F290&lt;=parameters!$B$6,IF(F290&gt;=parameters!$B$5,1,0),0)</f>
        <v>0</v>
      </c>
      <c r="J290">
        <f>IF(C290&lt;parameters!$B$2,IF(D290&gt;parameters!$B$1,1,0),0)</f>
        <v>0</v>
      </c>
      <c r="K290">
        <f>IF(C290&lt;parameters!$B$4,IF(D290&gt;parameters!$B$3,1,0),0)</f>
        <v>0</v>
      </c>
      <c r="L290">
        <f t="shared" si="18"/>
        <v>0</v>
      </c>
      <c r="M290">
        <f t="shared" si="19"/>
        <v>0</v>
      </c>
    </row>
    <row r="291" spans="1:13" x14ac:dyDescent="0.25">
      <c r="A291" s="36">
        <f>'Incident Details EB'!B292</f>
        <v>41757</v>
      </c>
      <c r="B291" s="32">
        <f>'Incident Details EB'!Y292</f>
        <v>1</v>
      </c>
      <c r="C291" s="24">
        <f>'Incident Details EB'!M292</f>
        <v>0.59236111111111112</v>
      </c>
      <c r="D291" s="24">
        <f>'Incident Details EB'!N292</f>
        <v>0.61319444444444449</v>
      </c>
      <c r="E291">
        <f>'Incident Details EB'!AG292</f>
        <v>30</v>
      </c>
      <c r="F291">
        <f>'Incident Details EB'!P292</f>
        <v>1.9</v>
      </c>
      <c r="G291">
        <f t="shared" si="16"/>
        <v>30</v>
      </c>
      <c r="H291" t="str">
        <f t="shared" si="17"/>
        <v>15-45</v>
      </c>
      <c r="I291">
        <f>IF(F291&lt;=parameters!$B$6,IF(F291&gt;=parameters!$B$5,1,0),0)</f>
        <v>0</v>
      </c>
      <c r="J291">
        <f>IF(C291&lt;parameters!$B$2,IF(D291&gt;parameters!$B$1,1,0),0)</f>
        <v>0</v>
      </c>
      <c r="K291">
        <f>IF(C291&lt;parameters!$B$4,IF(D291&gt;parameters!$B$3,1,0),0)</f>
        <v>0</v>
      </c>
      <c r="L291">
        <f t="shared" si="18"/>
        <v>0</v>
      </c>
      <c r="M291">
        <f t="shared" si="19"/>
        <v>0</v>
      </c>
    </row>
    <row r="292" spans="1:13" x14ac:dyDescent="0.25">
      <c r="A292" s="36">
        <f>'Incident Details EB'!B293</f>
        <v>41758</v>
      </c>
      <c r="B292" s="32">
        <f>'Incident Details EB'!Y293</f>
        <v>1</v>
      </c>
      <c r="C292" s="24">
        <f>'Incident Details EB'!M293</f>
        <v>0.76597222222222217</v>
      </c>
      <c r="D292" s="24">
        <f>'Incident Details EB'!N293</f>
        <v>0.78888888888888886</v>
      </c>
      <c r="E292">
        <f>'Incident Details EB'!AG293</f>
        <v>33</v>
      </c>
      <c r="F292">
        <f>'Incident Details EB'!P293</f>
        <v>41.9</v>
      </c>
      <c r="G292">
        <f t="shared" si="16"/>
        <v>33</v>
      </c>
      <c r="H292" t="str">
        <f t="shared" si="17"/>
        <v>15-45</v>
      </c>
      <c r="I292">
        <f>IF(F292&lt;=parameters!$B$6,IF(F292&gt;=parameters!$B$5,1,0),0)</f>
        <v>0</v>
      </c>
      <c r="J292">
        <f>IF(C292&lt;parameters!$B$2,IF(D292&gt;parameters!$B$1,1,0),0)</f>
        <v>0</v>
      </c>
      <c r="K292">
        <f>IF(C292&lt;parameters!$B$4,IF(D292&gt;parameters!$B$3,1,0),0)</f>
        <v>1</v>
      </c>
      <c r="L292">
        <f t="shared" si="18"/>
        <v>0</v>
      </c>
      <c r="M292">
        <f t="shared" si="19"/>
        <v>0</v>
      </c>
    </row>
    <row r="293" spans="1:13" x14ac:dyDescent="0.25">
      <c r="A293" s="36">
        <f>'Incident Details EB'!B294</f>
        <v>41758</v>
      </c>
      <c r="B293" s="32">
        <f>'Incident Details EB'!Y294</f>
        <v>1</v>
      </c>
      <c r="C293" s="24">
        <f>'Incident Details EB'!M294</f>
        <v>0.70000000000000007</v>
      </c>
      <c r="D293" s="24">
        <f>'Incident Details EB'!N294</f>
        <v>0.73263888888888895</v>
      </c>
      <c r="E293">
        <f>'Incident Details EB'!AG294</f>
        <v>47</v>
      </c>
      <c r="F293">
        <f>'Incident Details EB'!P294</f>
        <v>45.8</v>
      </c>
      <c r="G293">
        <f t="shared" si="16"/>
        <v>47</v>
      </c>
      <c r="H293" t="str">
        <f t="shared" si="17"/>
        <v>45-75</v>
      </c>
      <c r="I293">
        <f>IF(F293&lt;=parameters!$B$6,IF(F293&gt;=parameters!$B$5,1,0),0)</f>
        <v>0</v>
      </c>
      <c r="J293">
        <f>IF(C293&lt;parameters!$B$2,IF(D293&gt;parameters!$B$1,1,0),0)</f>
        <v>0</v>
      </c>
      <c r="K293">
        <f>IF(C293&lt;parameters!$B$4,IF(D293&gt;parameters!$B$3,1,0),0)</f>
        <v>1</v>
      </c>
      <c r="L293">
        <f t="shared" si="18"/>
        <v>0</v>
      </c>
      <c r="M293">
        <f t="shared" si="19"/>
        <v>0</v>
      </c>
    </row>
    <row r="294" spans="1:13" x14ac:dyDescent="0.25">
      <c r="A294" s="36">
        <f>'Incident Details EB'!B295</f>
        <v>41758</v>
      </c>
      <c r="B294" s="32">
        <f>'Incident Details EB'!Y295</f>
        <v>2</v>
      </c>
      <c r="C294" s="24">
        <f>'Incident Details EB'!M295</f>
        <v>0.3347222222222222</v>
      </c>
      <c r="D294" s="24">
        <f>'Incident Details EB'!N295</f>
        <v>0.37916666666666665</v>
      </c>
      <c r="E294">
        <f>'Incident Details EB'!AG295</f>
        <v>64</v>
      </c>
      <c r="F294">
        <f>'Incident Details EB'!P295</f>
        <v>24.6</v>
      </c>
      <c r="G294">
        <f t="shared" si="16"/>
        <v>128</v>
      </c>
      <c r="H294" t="str">
        <f t="shared" si="17"/>
        <v>45-75</v>
      </c>
      <c r="I294">
        <f>IF(F294&lt;=parameters!$B$6,IF(F294&gt;=parameters!$B$5,1,0),0)</f>
        <v>0</v>
      </c>
      <c r="J294">
        <f>IF(C294&lt;parameters!$B$2,IF(D294&gt;parameters!$B$1,1,0),0)</f>
        <v>1</v>
      </c>
      <c r="K294">
        <f>IF(C294&lt;parameters!$B$4,IF(D294&gt;parameters!$B$3,1,0),0)</f>
        <v>0</v>
      </c>
      <c r="L294">
        <f t="shared" si="18"/>
        <v>0</v>
      </c>
      <c r="M294">
        <f t="shared" si="19"/>
        <v>0</v>
      </c>
    </row>
    <row r="295" spans="1:13" x14ac:dyDescent="0.25">
      <c r="A295" s="36">
        <f>'Incident Details EB'!B296</f>
        <v>41758</v>
      </c>
      <c r="B295" s="32">
        <f>'Incident Details EB'!Y296</f>
        <v>0</v>
      </c>
      <c r="C295" s="24">
        <f>'Incident Details EB'!M296</f>
        <v>0.54027777777777775</v>
      </c>
      <c r="D295" s="24">
        <f>'Incident Details EB'!N296</f>
        <v>0.60486111111111107</v>
      </c>
      <c r="E295">
        <f>'Incident Details EB'!AG296</f>
        <v>93</v>
      </c>
      <c r="F295">
        <f>'Incident Details EB'!P296</f>
        <v>38.1</v>
      </c>
      <c r="G295">
        <f t="shared" si="16"/>
        <v>0</v>
      </c>
      <c r="H295" t="str">
        <f t="shared" si="17"/>
        <v>75+</v>
      </c>
      <c r="I295">
        <f>IF(F295&lt;=parameters!$B$6,IF(F295&gt;=parameters!$B$5,1,0),0)</f>
        <v>0</v>
      </c>
      <c r="J295">
        <f>IF(C295&lt;parameters!$B$2,IF(D295&gt;parameters!$B$1,1,0),0)</f>
        <v>0</v>
      </c>
      <c r="K295">
        <f>IF(C295&lt;parameters!$B$4,IF(D295&gt;parameters!$B$3,1,0),0)</f>
        <v>0</v>
      </c>
      <c r="L295">
        <f t="shared" si="18"/>
        <v>0</v>
      </c>
      <c r="M295">
        <f t="shared" si="19"/>
        <v>0</v>
      </c>
    </row>
    <row r="296" spans="1:13" x14ac:dyDescent="0.25">
      <c r="A296" s="36">
        <f>'Incident Details EB'!B297</f>
        <v>41758</v>
      </c>
      <c r="B296" s="32">
        <f>'Incident Details EB'!Y297</f>
        <v>1</v>
      </c>
      <c r="C296" s="24">
        <f>'Incident Details EB'!M297</f>
        <v>0.6381944444444444</v>
      </c>
      <c r="D296" s="24">
        <f>'Incident Details EB'!N297</f>
        <v>0.65694444444444444</v>
      </c>
      <c r="E296">
        <f>'Incident Details EB'!AG297</f>
        <v>27</v>
      </c>
      <c r="F296">
        <f>'Incident Details EB'!P297</f>
        <v>38.1</v>
      </c>
      <c r="G296">
        <f t="shared" si="16"/>
        <v>27</v>
      </c>
      <c r="H296" t="str">
        <f t="shared" si="17"/>
        <v>15-45</v>
      </c>
      <c r="I296">
        <f>IF(F296&lt;=parameters!$B$6,IF(F296&gt;=parameters!$B$5,1,0),0)</f>
        <v>0</v>
      </c>
      <c r="J296">
        <f>IF(C296&lt;parameters!$B$2,IF(D296&gt;parameters!$B$1,1,0),0)</f>
        <v>0</v>
      </c>
      <c r="K296">
        <f>IF(C296&lt;parameters!$B$4,IF(D296&gt;parameters!$B$3,1,0),0)</f>
        <v>1</v>
      </c>
      <c r="L296">
        <f t="shared" si="18"/>
        <v>0</v>
      </c>
      <c r="M296">
        <f t="shared" si="19"/>
        <v>0</v>
      </c>
    </row>
    <row r="297" spans="1:13" x14ac:dyDescent="0.25">
      <c r="A297" s="36">
        <f>'Incident Details EB'!B298</f>
        <v>41758</v>
      </c>
      <c r="B297" s="32">
        <f>'Incident Details EB'!Y298</f>
        <v>2</v>
      </c>
      <c r="C297" s="24">
        <f>'Incident Details EB'!M298</f>
        <v>0.51111111111111118</v>
      </c>
      <c r="D297" s="24">
        <f>'Incident Details EB'!N298</f>
        <v>0.53680555555555565</v>
      </c>
      <c r="E297">
        <f>'Incident Details EB'!AG298</f>
        <v>37</v>
      </c>
      <c r="F297">
        <f>'Incident Details EB'!P298</f>
        <v>18.899999999999999</v>
      </c>
      <c r="G297">
        <f t="shared" si="16"/>
        <v>74</v>
      </c>
      <c r="H297" t="str">
        <f t="shared" si="17"/>
        <v>15-45</v>
      </c>
      <c r="I297">
        <f>IF(F297&lt;=parameters!$B$6,IF(F297&gt;=parameters!$B$5,1,0),0)</f>
        <v>0</v>
      </c>
      <c r="J297">
        <f>IF(C297&lt;parameters!$B$2,IF(D297&gt;parameters!$B$1,1,0),0)</f>
        <v>0</v>
      </c>
      <c r="K297">
        <f>IF(C297&lt;parameters!$B$4,IF(D297&gt;parameters!$B$3,1,0),0)</f>
        <v>0</v>
      </c>
      <c r="L297">
        <f t="shared" si="18"/>
        <v>0</v>
      </c>
      <c r="M297">
        <f t="shared" si="19"/>
        <v>0</v>
      </c>
    </row>
    <row r="298" spans="1:13" x14ac:dyDescent="0.25">
      <c r="A298" s="36">
        <f>'Incident Details EB'!B299</f>
        <v>41759</v>
      </c>
      <c r="B298" s="32">
        <f>'Incident Details EB'!Y299</f>
        <v>1</v>
      </c>
      <c r="C298" s="24">
        <f>'Incident Details EB'!M299</f>
        <v>0.90972222222222221</v>
      </c>
      <c r="D298" s="24">
        <f>'Incident Details EB'!N299</f>
        <v>0.92708333333333337</v>
      </c>
      <c r="E298">
        <f>'Incident Details EB'!AG299</f>
        <v>25</v>
      </c>
      <c r="F298">
        <f>'Incident Details EB'!P299</f>
        <v>48.4</v>
      </c>
      <c r="G298">
        <f t="shared" si="16"/>
        <v>25</v>
      </c>
      <c r="H298" t="str">
        <f t="shared" si="17"/>
        <v>15-45</v>
      </c>
      <c r="I298">
        <f>IF(F298&lt;=parameters!$B$6,IF(F298&gt;=parameters!$B$5,1,0),0)</f>
        <v>0</v>
      </c>
      <c r="J298">
        <f>IF(C298&lt;parameters!$B$2,IF(D298&gt;parameters!$B$1,1,0),0)</f>
        <v>0</v>
      </c>
      <c r="K298">
        <f>IF(C298&lt;parameters!$B$4,IF(D298&gt;parameters!$B$3,1,0),0)</f>
        <v>0</v>
      </c>
      <c r="L298">
        <f t="shared" si="18"/>
        <v>0</v>
      </c>
      <c r="M298">
        <f t="shared" si="19"/>
        <v>0</v>
      </c>
    </row>
    <row r="299" spans="1:13" x14ac:dyDescent="0.25">
      <c r="A299" s="36">
        <f>'Incident Details EB'!B300</f>
        <v>41759</v>
      </c>
      <c r="B299" s="32">
        <f>'Incident Details EB'!Y300</f>
        <v>1</v>
      </c>
      <c r="C299" s="24">
        <f>'Incident Details EB'!M300</f>
        <v>0.72291666666666676</v>
      </c>
      <c r="D299" s="24">
        <f>'Incident Details EB'!N300</f>
        <v>0.73541666666666672</v>
      </c>
      <c r="E299">
        <f>'Incident Details EB'!AG300</f>
        <v>18</v>
      </c>
      <c r="F299">
        <f>'Incident Details EB'!P300</f>
        <v>15.6</v>
      </c>
      <c r="G299">
        <f t="shared" si="16"/>
        <v>18</v>
      </c>
      <c r="H299" t="str">
        <f t="shared" si="17"/>
        <v>15-45</v>
      </c>
      <c r="I299">
        <f>IF(F299&lt;=parameters!$B$6,IF(F299&gt;=parameters!$B$5,1,0),0)</f>
        <v>0</v>
      </c>
      <c r="J299">
        <f>IF(C299&lt;parameters!$B$2,IF(D299&gt;parameters!$B$1,1,0),0)</f>
        <v>0</v>
      </c>
      <c r="K299">
        <f>IF(C299&lt;parameters!$B$4,IF(D299&gt;parameters!$B$3,1,0),0)</f>
        <v>1</v>
      </c>
      <c r="L299">
        <f t="shared" si="18"/>
        <v>0</v>
      </c>
      <c r="M299">
        <f t="shared" si="19"/>
        <v>0</v>
      </c>
    </row>
    <row r="300" spans="1:13" x14ac:dyDescent="0.25">
      <c r="A300" s="36">
        <f>'Incident Details EB'!B301</f>
        <v>41760</v>
      </c>
      <c r="B300" s="32">
        <f>'Incident Details EB'!Y301</f>
        <v>0</v>
      </c>
      <c r="C300" s="24">
        <f>'Incident Details EB'!M301</f>
        <v>0.43472222222222223</v>
      </c>
      <c r="D300" s="24">
        <f>'Incident Details EB'!N301</f>
        <v>0.44513888888888892</v>
      </c>
      <c r="E300">
        <f>'Incident Details EB'!AG301</f>
        <v>15</v>
      </c>
      <c r="F300">
        <f>'Incident Details EB'!P301</f>
        <v>26.3</v>
      </c>
      <c r="G300">
        <f t="shared" si="16"/>
        <v>0</v>
      </c>
      <c r="H300" t="str">
        <f t="shared" si="17"/>
        <v>15-45</v>
      </c>
      <c r="I300">
        <f>IF(F300&lt;=parameters!$B$6,IF(F300&gt;=parameters!$B$5,1,0),0)</f>
        <v>1</v>
      </c>
      <c r="J300">
        <f>IF(C300&lt;parameters!$B$2,IF(D300&gt;parameters!$B$1,1,0),0)</f>
        <v>0</v>
      </c>
      <c r="K300">
        <f>IF(C300&lt;parameters!$B$4,IF(D300&gt;parameters!$B$3,1,0),0)</f>
        <v>0</v>
      </c>
      <c r="L300">
        <f t="shared" si="18"/>
        <v>0</v>
      </c>
      <c r="M300">
        <f t="shared" si="19"/>
        <v>0</v>
      </c>
    </row>
    <row r="301" spans="1:13" x14ac:dyDescent="0.25">
      <c r="A301" s="36">
        <f>'Incident Details EB'!B302</f>
        <v>41760</v>
      </c>
      <c r="B301" s="32">
        <f>'Incident Details EB'!Y302</f>
        <v>1</v>
      </c>
      <c r="C301" s="24">
        <f>'Incident Details EB'!M302</f>
        <v>0.6333333333333333</v>
      </c>
      <c r="D301" s="24">
        <f>'Incident Details EB'!N302</f>
        <v>0.67013888888888884</v>
      </c>
      <c r="E301">
        <f>'Incident Details EB'!AG302</f>
        <v>53</v>
      </c>
      <c r="F301">
        <f>'Incident Details EB'!P302</f>
        <v>45.8</v>
      </c>
      <c r="G301">
        <f t="shared" si="16"/>
        <v>53</v>
      </c>
      <c r="H301" t="str">
        <f t="shared" si="17"/>
        <v>45-75</v>
      </c>
      <c r="I301">
        <f>IF(F301&lt;=parameters!$B$6,IF(F301&gt;=parameters!$B$5,1,0),0)</f>
        <v>0</v>
      </c>
      <c r="J301">
        <f>IF(C301&lt;parameters!$B$2,IF(D301&gt;parameters!$B$1,1,0),0)</f>
        <v>0</v>
      </c>
      <c r="K301">
        <f>IF(C301&lt;parameters!$B$4,IF(D301&gt;parameters!$B$3,1,0),0)</f>
        <v>1</v>
      </c>
      <c r="L301">
        <f t="shared" si="18"/>
        <v>0</v>
      </c>
      <c r="M301">
        <f t="shared" si="19"/>
        <v>0</v>
      </c>
    </row>
    <row r="302" spans="1:13" x14ac:dyDescent="0.25">
      <c r="A302" s="36">
        <f>'Incident Details EB'!B303</f>
        <v>41760</v>
      </c>
      <c r="B302" s="32">
        <f>'Incident Details EB'!Y303</f>
        <v>1</v>
      </c>
      <c r="C302" s="24">
        <f>'Incident Details EB'!M303</f>
        <v>0.4694444444444445</v>
      </c>
      <c r="D302" s="24">
        <f>'Incident Details EB'!N303</f>
        <v>0.48541666666666672</v>
      </c>
      <c r="E302">
        <f>'Incident Details EB'!AG303</f>
        <v>23</v>
      </c>
      <c r="F302">
        <f>'Incident Details EB'!P303</f>
        <v>44.5</v>
      </c>
      <c r="G302">
        <f t="shared" si="16"/>
        <v>23</v>
      </c>
      <c r="H302" t="str">
        <f t="shared" si="17"/>
        <v>15-45</v>
      </c>
      <c r="I302">
        <f>IF(F302&lt;=parameters!$B$6,IF(F302&gt;=parameters!$B$5,1,0),0)</f>
        <v>0</v>
      </c>
      <c r="J302">
        <f>IF(C302&lt;parameters!$B$2,IF(D302&gt;parameters!$B$1,1,0),0)</f>
        <v>0</v>
      </c>
      <c r="K302">
        <f>IF(C302&lt;parameters!$B$4,IF(D302&gt;parameters!$B$3,1,0),0)</f>
        <v>0</v>
      </c>
      <c r="L302">
        <f t="shared" si="18"/>
        <v>0</v>
      </c>
      <c r="M302">
        <f t="shared" si="19"/>
        <v>0</v>
      </c>
    </row>
    <row r="303" spans="1:13" x14ac:dyDescent="0.25">
      <c r="A303" s="36">
        <f>'Incident Details EB'!B304</f>
        <v>41760</v>
      </c>
      <c r="B303" s="32">
        <f>'Incident Details EB'!Y304</f>
        <v>1</v>
      </c>
      <c r="C303" s="24">
        <f>'Incident Details EB'!M304</f>
        <v>0.75138888888888899</v>
      </c>
      <c r="D303" s="24">
        <f>'Incident Details EB'!N304</f>
        <v>0.80763888888888902</v>
      </c>
      <c r="E303">
        <f>'Incident Details EB'!AG304</f>
        <v>81</v>
      </c>
      <c r="F303">
        <f>'Incident Details EB'!P304</f>
        <v>28.2</v>
      </c>
      <c r="G303">
        <f t="shared" si="16"/>
        <v>81</v>
      </c>
      <c r="H303" t="str">
        <f t="shared" si="17"/>
        <v>75+</v>
      </c>
      <c r="I303">
        <f>IF(F303&lt;=parameters!$B$6,IF(F303&gt;=parameters!$B$5,1,0),0)</f>
        <v>1</v>
      </c>
      <c r="J303">
        <f>IF(C303&lt;parameters!$B$2,IF(D303&gt;parameters!$B$1,1,0),0)</f>
        <v>0</v>
      </c>
      <c r="K303">
        <f>IF(C303&lt;parameters!$B$4,IF(D303&gt;parameters!$B$3,1,0),0)</f>
        <v>1</v>
      </c>
      <c r="L303">
        <f t="shared" si="18"/>
        <v>0</v>
      </c>
      <c r="M303">
        <f t="shared" si="19"/>
        <v>1</v>
      </c>
    </row>
    <row r="304" spans="1:13" x14ac:dyDescent="0.25">
      <c r="A304" s="36">
        <f>'Incident Details EB'!B305</f>
        <v>41760</v>
      </c>
      <c r="B304" s="32">
        <f>'Incident Details EB'!Y305</f>
        <v>1</v>
      </c>
      <c r="C304" s="24">
        <f>'Incident Details EB'!M305</f>
        <v>0.76458333333333339</v>
      </c>
      <c r="D304" s="24">
        <f>'Incident Details EB'!N305</f>
        <v>0.80208333333333337</v>
      </c>
      <c r="E304">
        <f>'Incident Details EB'!AG305</f>
        <v>54</v>
      </c>
      <c r="F304">
        <f>'Incident Details EB'!P305</f>
        <v>16.5</v>
      </c>
      <c r="G304">
        <f t="shared" si="16"/>
        <v>54</v>
      </c>
      <c r="H304" t="str">
        <f t="shared" si="17"/>
        <v>45-75</v>
      </c>
      <c r="I304">
        <f>IF(F304&lt;=parameters!$B$6,IF(F304&gt;=parameters!$B$5,1,0),0)</f>
        <v>0</v>
      </c>
      <c r="J304">
        <f>IF(C304&lt;parameters!$B$2,IF(D304&gt;parameters!$B$1,1,0),0)</f>
        <v>0</v>
      </c>
      <c r="K304">
        <f>IF(C304&lt;parameters!$B$4,IF(D304&gt;parameters!$B$3,1,0),0)</f>
        <v>1</v>
      </c>
      <c r="L304">
        <f t="shared" si="18"/>
        <v>0</v>
      </c>
      <c r="M304">
        <f t="shared" si="19"/>
        <v>0</v>
      </c>
    </row>
    <row r="305" spans="1:13" x14ac:dyDescent="0.25">
      <c r="A305" s="36">
        <f>'Incident Details EB'!B306</f>
        <v>41760</v>
      </c>
      <c r="B305" s="32">
        <f>'Incident Details EB'!Y306</f>
        <v>0</v>
      </c>
      <c r="C305" s="24">
        <f>'Incident Details EB'!M306</f>
        <v>0.75416666666666676</v>
      </c>
      <c r="D305" s="24">
        <f>'Incident Details EB'!N306</f>
        <v>0.78680555555555565</v>
      </c>
      <c r="E305">
        <f>'Incident Details EB'!AG306</f>
        <v>47</v>
      </c>
      <c r="F305">
        <f>'Incident Details EB'!P306</f>
        <v>23.7</v>
      </c>
      <c r="G305">
        <f t="shared" si="16"/>
        <v>0</v>
      </c>
      <c r="H305" t="str">
        <f t="shared" si="17"/>
        <v>45-75</v>
      </c>
      <c r="I305">
        <f>IF(F305&lt;=parameters!$B$6,IF(F305&gt;=parameters!$B$5,1,0),0)</f>
        <v>0</v>
      </c>
      <c r="J305">
        <f>IF(C305&lt;parameters!$B$2,IF(D305&gt;parameters!$B$1,1,0),0)</f>
        <v>0</v>
      </c>
      <c r="K305">
        <f>IF(C305&lt;parameters!$B$4,IF(D305&gt;parameters!$B$3,1,0),0)</f>
        <v>1</v>
      </c>
      <c r="L305">
        <f t="shared" si="18"/>
        <v>0</v>
      </c>
      <c r="M305">
        <f t="shared" si="19"/>
        <v>0</v>
      </c>
    </row>
    <row r="306" spans="1:13" x14ac:dyDescent="0.25">
      <c r="A306" s="36">
        <f>'Incident Details EB'!B307</f>
        <v>41761</v>
      </c>
      <c r="B306" s="32">
        <f>'Incident Details EB'!Y307</f>
        <v>1</v>
      </c>
      <c r="C306" s="24">
        <f>'Incident Details EB'!M307</f>
        <v>0.37847222222222227</v>
      </c>
      <c r="D306" s="24">
        <f>'Incident Details EB'!N307</f>
        <v>0.3930555555555556</v>
      </c>
      <c r="E306">
        <f>'Incident Details EB'!AG307</f>
        <v>21</v>
      </c>
      <c r="F306">
        <f>'Incident Details EB'!P307</f>
        <v>14.2</v>
      </c>
      <c r="G306">
        <f t="shared" si="16"/>
        <v>21</v>
      </c>
      <c r="H306" t="str">
        <f t="shared" si="17"/>
        <v>15-45</v>
      </c>
      <c r="I306">
        <f>IF(F306&lt;=parameters!$B$6,IF(F306&gt;=parameters!$B$5,1,0),0)</f>
        <v>0</v>
      </c>
      <c r="J306">
        <f>IF(C306&lt;parameters!$B$2,IF(D306&gt;parameters!$B$1,1,0),0)</f>
        <v>1</v>
      </c>
      <c r="K306">
        <f>IF(C306&lt;parameters!$B$4,IF(D306&gt;parameters!$B$3,1,0),0)</f>
        <v>0</v>
      </c>
      <c r="L306">
        <f t="shared" si="18"/>
        <v>0</v>
      </c>
      <c r="M306">
        <f t="shared" si="19"/>
        <v>0</v>
      </c>
    </row>
    <row r="307" spans="1:13" x14ac:dyDescent="0.25">
      <c r="A307" s="36">
        <f>'Incident Details EB'!B308</f>
        <v>41761</v>
      </c>
      <c r="B307" s="32">
        <f>'Incident Details EB'!Y308</f>
        <v>1</v>
      </c>
      <c r="C307" s="24">
        <f>'Incident Details EB'!M308</f>
        <v>0.64652777777777781</v>
      </c>
      <c r="D307" s="24">
        <f>'Incident Details EB'!N308</f>
        <v>0.66736111111111118</v>
      </c>
      <c r="E307">
        <f>'Incident Details EB'!AG308</f>
        <v>30</v>
      </c>
      <c r="F307">
        <f>'Incident Details EB'!P308</f>
        <v>11.1</v>
      </c>
      <c r="G307">
        <f t="shared" si="16"/>
        <v>30</v>
      </c>
      <c r="H307" t="str">
        <f t="shared" si="17"/>
        <v>15-45</v>
      </c>
      <c r="I307">
        <f>IF(F307&lt;=parameters!$B$6,IF(F307&gt;=parameters!$B$5,1,0),0)</f>
        <v>0</v>
      </c>
      <c r="J307">
        <f>IF(C307&lt;parameters!$B$2,IF(D307&gt;parameters!$B$1,1,0),0)</f>
        <v>0</v>
      </c>
      <c r="K307">
        <f>IF(C307&lt;parameters!$B$4,IF(D307&gt;parameters!$B$3,1,0),0)</f>
        <v>1</v>
      </c>
      <c r="L307">
        <f t="shared" si="18"/>
        <v>0</v>
      </c>
      <c r="M307">
        <f t="shared" si="19"/>
        <v>0</v>
      </c>
    </row>
    <row r="308" spans="1:13" x14ac:dyDescent="0.25">
      <c r="A308" s="36">
        <f>'Incident Details EB'!B309</f>
        <v>41761</v>
      </c>
      <c r="B308" s="32">
        <f>'Incident Details EB'!Y309</f>
        <v>1</v>
      </c>
      <c r="C308" s="24">
        <f>'Incident Details EB'!M309</f>
        <v>0.6166666666666667</v>
      </c>
      <c r="D308" s="24">
        <f>'Incident Details EB'!N309</f>
        <v>0.6347222222222223</v>
      </c>
      <c r="E308">
        <f>'Incident Details EB'!AG309</f>
        <v>26</v>
      </c>
      <c r="F308">
        <f>'Incident Details EB'!P309</f>
        <v>28.4</v>
      </c>
      <c r="G308">
        <f t="shared" si="16"/>
        <v>26</v>
      </c>
      <c r="H308" t="str">
        <f t="shared" si="17"/>
        <v>15-45</v>
      </c>
      <c r="I308">
        <f>IF(F308&lt;=parameters!$B$6,IF(F308&gt;=parameters!$B$5,1,0),0)</f>
        <v>1</v>
      </c>
      <c r="J308">
        <f>IF(C308&lt;parameters!$B$2,IF(D308&gt;parameters!$B$1,1,0),0)</f>
        <v>0</v>
      </c>
      <c r="K308">
        <f>IF(C308&lt;parameters!$B$4,IF(D308&gt;parameters!$B$3,1,0),0)</f>
        <v>1</v>
      </c>
      <c r="L308">
        <f t="shared" si="18"/>
        <v>0</v>
      </c>
      <c r="M308">
        <f t="shared" si="19"/>
        <v>1</v>
      </c>
    </row>
    <row r="309" spans="1:13" x14ac:dyDescent="0.25">
      <c r="A309" s="36">
        <f>'Incident Details EB'!B310</f>
        <v>41761</v>
      </c>
      <c r="B309" s="32">
        <f>'Incident Details EB'!Y310</f>
        <v>1</v>
      </c>
      <c r="C309" s="24">
        <f>'Incident Details EB'!M310</f>
        <v>0.67986111111111114</v>
      </c>
      <c r="D309" s="24">
        <f>'Incident Details EB'!N310</f>
        <v>0.70069444444444451</v>
      </c>
      <c r="E309">
        <f>'Incident Details EB'!AG310</f>
        <v>30</v>
      </c>
      <c r="F309">
        <f>'Incident Details EB'!P310</f>
        <v>48.4</v>
      </c>
      <c r="G309">
        <f t="shared" si="16"/>
        <v>30</v>
      </c>
      <c r="H309" t="str">
        <f t="shared" si="17"/>
        <v>15-45</v>
      </c>
      <c r="I309">
        <f>IF(F309&lt;=parameters!$B$6,IF(F309&gt;=parameters!$B$5,1,0),0)</f>
        <v>0</v>
      </c>
      <c r="J309">
        <f>IF(C309&lt;parameters!$B$2,IF(D309&gt;parameters!$B$1,1,0),0)</f>
        <v>0</v>
      </c>
      <c r="K309">
        <f>IF(C309&lt;parameters!$B$4,IF(D309&gt;parameters!$B$3,1,0),0)</f>
        <v>1</v>
      </c>
      <c r="L309">
        <f t="shared" si="18"/>
        <v>0</v>
      </c>
      <c r="M309">
        <f t="shared" si="19"/>
        <v>0</v>
      </c>
    </row>
    <row r="310" spans="1:13" x14ac:dyDescent="0.25">
      <c r="A310" s="36">
        <f>'Incident Details EB'!B311</f>
        <v>41761</v>
      </c>
      <c r="B310" s="32">
        <f>'Incident Details EB'!Y311</f>
        <v>1</v>
      </c>
      <c r="C310" s="24">
        <f>'Incident Details EB'!M311</f>
        <v>0.70833333333333337</v>
      </c>
      <c r="D310" s="24">
        <f>'Incident Details EB'!N311</f>
        <v>0.73333333333333339</v>
      </c>
      <c r="E310">
        <f>'Incident Details EB'!AG311</f>
        <v>36</v>
      </c>
      <c r="F310">
        <f>'Incident Details EB'!P311</f>
        <v>44</v>
      </c>
      <c r="G310">
        <f t="shared" si="16"/>
        <v>36</v>
      </c>
      <c r="H310" t="str">
        <f t="shared" si="17"/>
        <v>15-45</v>
      </c>
      <c r="I310">
        <f>IF(F310&lt;=parameters!$B$6,IF(F310&gt;=parameters!$B$5,1,0),0)</f>
        <v>0</v>
      </c>
      <c r="J310">
        <f>IF(C310&lt;parameters!$B$2,IF(D310&gt;parameters!$B$1,1,0),0)</f>
        <v>0</v>
      </c>
      <c r="K310">
        <f>IF(C310&lt;parameters!$B$4,IF(D310&gt;parameters!$B$3,1,0),0)</f>
        <v>1</v>
      </c>
      <c r="L310">
        <f t="shared" si="18"/>
        <v>0</v>
      </c>
      <c r="M310">
        <f t="shared" si="19"/>
        <v>0</v>
      </c>
    </row>
    <row r="311" spans="1:13" x14ac:dyDescent="0.25">
      <c r="A311" s="36">
        <f>'Incident Details EB'!B312</f>
        <v>41761</v>
      </c>
      <c r="B311" s="32">
        <f>'Incident Details EB'!Y312</f>
        <v>1</v>
      </c>
      <c r="C311" s="24">
        <f>'Incident Details EB'!M312</f>
        <v>0.73749999999999993</v>
      </c>
      <c r="D311" s="24">
        <f>'Incident Details EB'!N312</f>
        <v>0.75972222222222219</v>
      </c>
      <c r="E311">
        <f>'Incident Details EB'!AG312</f>
        <v>32</v>
      </c>
      <c r="F311">
        <f>'Incident Details EB'!P312</f>
        <v>29.3</v>
      </c>
      <c r="G311">
        <f t="shared" si="16"/>
        <v>32</v>
      </c>
      <c r="H311" t="str">
        <f t="shared" si="17"/>
        <v>15-45</v>
      </c>
      <c r="I311">
        <f>IF(F311&lt;=parameters!$B$6,IF(F311&gt;=parameters!$B$5,1,0),0)</f>
        <v>1</v>
      </c>
      <c r="J311">
        <f>IF(C311&lt;parameters!$B$2,IF(D311&gt;parameters!$B$1,1,0),0)</f>
        <v>0</v>
      </c>
      <c r="K311">
        <f>IF(C311&lt;parameters!$B$4,IF(D311&gt;parameters!$B$3,1,0),0)</f>
        <v>1</v>
      </c>
      <c r="L311">
        <f t="shared" si="18"/>
        <v>0</v>
      </c>
      <c r="M311">
        <f t="shared" si="19"/>
        <v>1</v>
      </c>
    </row>
    <row r="312" spans="1:13" x14ac:dyDescent="0.25">
      <c r="A312" s="36">
        <f>'Incident Details EB'!B313</f>
        <v>41764</v>
      </c>
      <c r="B312" s="32">
        <f>'Incident Details EB'!Y313</f>
        <v>1</v>
      </c>
      <c r="C312" s="24">
        <f>'Incident Details EB'!M313</f>
        <v>4.9305555555555554E-2</v>
      </c>
      <c r="D312" s="24">
        <f>'Incident Details EB'!N313</f>
        <v>9.6527777777777768E-2</v>
      </c>
      <c r="E312">
        <f>'Incident Details EB'!AG313</f>
        <v>68</v>
      </c>
      <c r="F312">
        <f>'Incident Details EB'!P313</f>
        <v>14.2</v>
      </c>
      <c r="G312">
        <f t="shared" si="16"/>
        <v>68</v>
      </c>
      <c r="H312" t="str">
        <f t="shared" si="17"/>
        <v>45-75</v>
      </c>
      <c r="I312">
        <f>IF(F312&lt;=parameters!$B$6,IF(F312&gt;=parameters!$B$5,1,0),0)</f>
        <v>0</v>
      </c>
      <c r="J312">
        <f>IF(C312&lt;parameters!$B$2,IF(D312&gt;parameters!$B$1,1,0),0)</f>
        <v>0</v>
      </c>
      <c r="K312">
        <f>IF(C312&lt;parameters!$B$4,IF(D312&gt;parameters!$B$3,1,0),0)</f>
        <v>0</v>
      </c>
      <c r="L312">
        <f t="shared" si="18"/>
        <v>0</v>
      </c>
      <c r="M312">
        <f t="shared" si="19"/>
        <v>0</v>
      </c>
    </row>
    <row r="313" spans="1:13" x14ac:dyDescent="0.25">
      <c r="A313" s="36">
        <f>'Incident Details EB'!B314</f>
        <v>41764</v>
      </c>
      <c r="B313" s="32">
        <f>'Incident Details EB'!Y314</f>
        <v>2</v>
      </c>
      <c r="C313" s="24">
        <f>'Incident Details EB'!M314</f>
        <v>0.74444444444444446</v>
      </c>
      <c r="D313" s="24">
        <f>'Incident Details EB'!N314</f>
        <v>0.77361111111111114</v>
      </c>
      <c r="E313">
        <f>'Incident Details EB'!AG314</f>
        <v>42</v>
      </c>
      <c r="F313">
        <f>'Incident Details EB'!P314</f>
        <v>49.8</v>
      </c>
      <c r="G313">
        <f t="shared" si="16"/>
        <v>84</v>
      </c>
      <c r="H313" t="str">
        <f t="shared" si="17"/>
        <v>15-45</v>
      </c>
      <c r="I313">
        <f>IF(F313&lt;=parameters!$B$6,IF(F313&gt;=parameters!$B$5,1,0),0)</f>
        <v>0</v>
      </c>
      <c r="J313">
        <f>IF(C313&lt;parameters!$B$2,IF(D313&gt;parameters!$B$1,1,0),0)</f>
        <v>0</v>
      </c>
      <c r="K313">
        <f>IF(C313&lt;parameters!$B$4,IF(D313&gt;parameters!$B$3,1,0),0)</f>
        <v>1</v>
      </c>
      <c r="L313">
        <f t="shared" si="18"/>
        <v>0</v>
      </c>
      <c r="M313">
        <f t="shared" si="19"/>
        <v>0</v>
      </c>
    </row>
    <row r="314" spans="1:13" x14ac:dyDescent="0.25">
      <c r="A314" s="36">
        <f>'Incident Details EB'!B315</f>
        <v>41765</v>
      </c>
      <c r="B314" s="32">
        <f>'Incident Details EB'!Y315</f>
        <v>0</v>
      </c>
      <c r="C314" s="24">
        <f>'Incident Details EB'!M315</f>
        <v>4.9999999999999996E-2</v>
      </c>
      <c r="D314" s="24">
        <f>'Incident Details EB'!N315</f>
        <v>6.2499999999999993E-2</v>
      </c>
      <c r="E314">
        <f>'Incident Details EB'!AG315</f>
        <v>18</v>
      </c>
      <c r="F314">
        <f>'Incident Details EB'!P315</f>
        <v>23.2</v>
      </c>
      <c r="G314">
        <f t="shared" si="16"/>
        <v>0</v>
      </c>
      <c r="H314" t="str">
        <f t="shared" si="17"/>
        <v>15-45</v>
      </c>
      <c r="I314">
        <f>IF(F314&lt;=parameters!$B$6,IF(F314&gt;=parameters!$B$5,1,0),0)</f>
        <v>0</v>
      </c>
      <c r="J314">
        <f>IF(C314&lt;parameters!$B$2,IF(D314&gt;parameters!$B$1,1,0),0)</f>
        <v>0</v>
      </c>
      <c r="K314">
        <f>IF(C314&lt;parameters!$B$4,IF(D314&gt;parameters!$B$3,1,0),0)</f>
        <v>0</v>
      </c>
      <c r="L314">
        <f t="shared" si="18"/>
        <v>0</v>
      </c>
      <c r="M314">
        <f t="shared" si="19"/>
        <v>0</v>
      </c>
    </row>
    <row r="315" spans="1:13" x14ac:dyDescent="0.25">
      <c r="A315" s="36">
        <f>'Incident Details EB'!B316</f>
        <v>41765</v>
      </c>
      <c r="B315" s="32">
        <f>'Incident Details EB'!Y316</f>
        <v>5</v>
      </c>
      <c r="C315" s="24">
        <f>'Incident Details EB'!M316</f>
        <v>0.19722222222222222</v>
      </c>
      <c r="D315" s="24">
        <f>'Incident Details EB'!N316</f>
        <v>0.31111111111111112</v>
      </c>
      <c r="E315">
        <f>'Incident Details EB'!AG316</f>
        <v>164</v>
      </c>
      <c r="F315">
        <f>'Incident Details EB'!P316</f>
        <v>39.9</v>
      </c>
      <c r="G315">
        <f t="shared" si="16"/>
        <v>820</v>
      </c>
      <c r="H315" t="str">
        <f t="shared" si="17"/>
        <v>75+</v>
      </c>
      <c r="I315">
        <f>IF(F315&lt;=parameters!$B$6,IF(F315&gt;=parameters!$B$5,1,0),0)</f>
        <v>0</v>
      </c>
      <c r="J315">
        <f>IF(C315&lt;parameters!$B$2,IF(D315&gt;parameters!$B$1,1,0),0)</f>
        <v>1</v>
      </c>
      <c r="K315">
        <f>IF(C315&lt;parameters!$B$4,IF(D315&gt;parameters!$B$3,1,0),0)</f>
        <v>0</v>
      </c>
      <c r="L315">
        <f t="shared" si="18"/>
        <v>0</v>
      </c>
      <c r="M315">
        <f t="shared" si="19"/>
        <v>0</v>
      </c>
    </row>
    <row r="316" spans="1:13" x14ac:dyDescent="0.25">
      <c r="A316" s="36">
        <f>'Incident Details EB'!B317</f>
        <v>41765</v>
      </c>
      <c r="B316" s="32">
        <f>'Incident Details EB'!Y317</f>
        <v>0</v>
      </c>
      <c r="C316" s="24">
        <f>'Incident Details EB'!M317</f>
        <v>0.40347222222222223</v>
      </c>
      <c r="D316" s="24">
        <f>'Incident Details EB'!N317</f>
        <v>0.42430555555555555</v>
      </c>
      <c r="E316">
        <f>'Incident Details EB'!AG317</f>
        <v>30</v>
      </c>
      <c r="F316">
        <f>'Incident Details EB'!P317</f>
        <v>36.299999999999997</v>
      </c>
      <c r="G316">
        <f t="shared" si="16"/>
        <v>0</v>
      </c>
      <c r="H316" t="str">
        <f t="shared" si="17"/>
        <v>15-45</v>
      </c>
      <c r="I316">
        <f>IF(F316&lt;=parameters!$B$6,IF(F316&gt;=parameters!$B$5,1,0),0)</f>
        <v>0</v>
      </c>
      <c r="J316">
        <f>IF(C316&lt;parameters!$B$2,IF(D316&gt;parameters!$B$1,1,0),0)</f>
        <v>1</v>
      </c>
      <c r="K316">
        <f>IF(C316&lt;parameters!$B$4,IF(D316&gt;parameters!$B$3,1,0),0)</f>
        <v>0</v>
      </c>
      <c r="L316">
        <f t="shared" si="18"/>
        <v>0</v>
      </c>
      <c r="M316">
        <f t="shared" si="19"/>
        <v>0</v>
      </c>
    </row>
    <row r="317" spans="1:13" x14ac:dyDescent="0.25">
      <c r="A317" s="36">
        <f>'Incident Details EB'!B318</f>
        <v>41765</v>
      </c>
      <c r="B317" s="32">
        <f>'Incident Details EB'!Y318</f>
        <v>1</v>
      </c>
      <c r="C317" s="24">
        <f>'Incident Details EB'!M318</f>
        <v>0.76180555555555562</v>
      </c>
      <c r="D317" s="24">
        <f>'Incident Details EB'!N318</f>
        <v>0.79027777777777786</v>
      </c>
      <c r="E317">
        <f>'Incident Details EB'!AG318</f>
        <v>41</v>
      </c>
      <c r="F317">
        <f>'Incident Details EB'!P318</f>
        <v>29.8</v>
      </c>
      <c r="G317">
        <f t="shared" si="16"/>
        <v>41</v>
      </c>
      <c r="H317" t="str">
        <f t="shared" si="17"/>
        <v>15-45</v>
      </c>
      <c r="I317">
        <f>IF(F317&lt;=parameters!$B$6,IF(F317&gt;=parameters!$B$5,1,0),0)</f>
        <v>1</v>
      </c>
      <c r="J317">
        <f>IF(C317&lt;parameters!$B$2,IF(D317&gt;parameters!$B$1,1,0),0)</f>
        <v>0</v>
      </c>
      <c r="K317">
        <f>IF(C317&lt;parameters!$B$4,IF(D317&gt;parameters!$B$3,1,0),0)</f>
        <v>1</v>
      </c>
      <c r="L317">
        <f t="shared" si="18"/>
        <v>0</v>
      </c>
      <c r="M317">
        <f t="shared" si="19"/>
        <v>1</v>
      </c>
    </row>
    <row r="318" spans="1:13" x14ac:dyDescent="0.25">
      <c r="A318" s="36">
        <f>'Incident Details EB'!B319</f>
        <v>41766</v>
      </c>
      <c r="B318" s="32">
        <f>'Incident Details EB'!Y319</f>
        <v>0</v>
      </c>
      <c r="C318" s="24">
        <f>'Incident Details EB'!M319</f>
        <v>0.76597222222222217</v>
      </c>
      <c r="D318" s="24">
        <f>'Incident Details EB'!N319</f>
        <v>0.77986111111111101</v>
      </c>
      <c r="E318">
        <f>'Incident Details EB'!AG319</f>
        <v>20</v>
      </c>
      <c r="F318">
        <f>'Incident Details EB'!P319</f>
        <v>38.1</v>
      </c>
      <c r="G318">
        <f t="shared" si="16"/>
        <v>0</v>
      </c>
      <c r="H318" t="str">
        <f t="shared" si="17"/>
        <v>15-45</v>
      </c>
      <c r="I318">
        <f>IF(F318&lt;=parameters!$B$6,IF(F318&gt;=parameters!$B$5,1,0),0)</f>
        <v>0</v>
      </c>
      <c r="J318">
        <f>IF(C318&lt;parameters!$B$2,IF(D318&gt;parameters!$B$1,1,0),0)</f>
        <v>0</v>
      </c>
      <c r="K318">
        <f>IF(C318&lt;parameters!$B$4,IF(D318&gt;parameters!$B$3,1,0),0)</f>
        <v>1</v>
      </c>
      <c r="L318">
        <f t="shared" si="18"/>
        <v>0</v>
      </c>
      <c r="M318">
        <f t="shared" si="19"/>
        <v>0</v>
      </c>
    </row>
    <row r="319" spans="1:13" x14ac:dyDescent="0.25">
      <c r="A319" s="36">
        <f>'Incident Details EB'!B320</f>
        <v>41766</v>
      </c>
      <c r="B319" s="32">
        <f>'Incident Details EB'!Y320</f>
        <v>0</v>
      </c>
      <c r="C319" s="24">
        <f>'Incident Details EB'!M320</f>
        <v>0.60902777777777783</v>
      </c>
      <c r="D319" s="24">
        <f>'Incident Details EB'!N320</f>
        <v>0.63402777777777786</v>
      </c>
      <c r="E319">
        <f>'Incident Details EB'!AG320</f>
        <v>36</v>
      </c>
      <c r="F319">
        <f>'Incident Details EB'!P320</f>
        <v>44</v>
      </c>
      <c r="G319">
        <f t="shared" si="16"/>
        <v>0</v>
      </c>
      <c r="H319" t="str">
        <f t="shared" si="17"/>
        <v>15-45</v>
      </c>
      <c r="I319">
        <f>IF(F319&lt;=parameters!$B$6,IF(F319&gt;=parameters!$B$5,1,0),0)</f>
        <v>0</v>
      </c>
      <c r="J319">
        <f>IF(C319&lt;parameters!$B$2,IF(D319&gt;parameters!$B$1,1,0),0)</f>
        <v>0</v>
      </c>
      <c r="K319">
        <f>IF(C319&lt;parameters!$B$4,IF(D319&gt;parameters!$B$3,1,0),0)</f>
        <v>1</v>
      </c>
      <c r="L319">
        <f t="shared" si="18"/>
        <v>0</v>
      </c>
      <c r="M319">
        <f t="shared" si="19"/>
        <v>0</v>
      </c>
    </row>
    <row r="320" spans="1:13" x14ac:dyDescent="0.25">
      <c r="A320" s="36">
        <f>'Incident Details EB'!B321</f>
        <v>41766</v>
      </c>
      <c r="B320" s="32">
        <f>'Incident Details EB'!Y321</f>
        <v>2</v>
      </c>
      <c r="C320" s="24">
        <f>'Incident Details EB'!M321</f>
        <v>0.55972222222222223</v>
      </c>
      <c r="D320" s="24">
        <f>'Incident Details EB'!N321</f>
        <v>0.57777777777777783</v>
      </c>
      <c r="E320">
        <f>'Incident Details EB'!AG321</f>
        <v>26</v>
      </c>
      <c r="F320">
        <f>'Incident Details EB'!P321</f>
        <v>11.1</v>
      </c>
      <c r="G320">
        <f t="shared" si="16"/>
        <v>52</v>
      </c>
      <c r="H320" t="str">
        <f t="shared" si="17"/>
        <v>15-45</v>
      </c>
      <c r="I320">
        <f>IF(F320&lt;=parameters!$B$6,IF(F320&gt;=parameters!$B$5,1,0),0)</f>
        <v>0</v>
      </c>
      <c r="J320">
        <f>IF(C320&lt;parameters!$B$2,IF(D320&gt;parameters!$B$1,1,0),0)</f>
        <v>0</v>
      </c>
      <c r="K320">
        <f>IF(C320&lt;parameters!$B$4,IF(D320&gt;parameters!$B$3,1,0),0)</f>
        <v>0</v>
      </c>
      <c r="L320">
        <f t="shared" si="18"/>
        <v>0</v>
      </c>
      <c r="M320">
        <f t="shared" si="19"/>
        <v>0</v>
      </c>
    </row>
    <row r="321" spans="1:13" x14ac:dyDescent="0.25">
      <c r="A321" s="36">
        <f>'Incident Details EB'!B322</f>
        <v>41767</v>
      </c>
      <c r="B321" s="32">
        <f>'Incident Details EB'!Y322</f>
        <v>1</v>
      </c>
      <c r="C321" s="24">
        <f>'Incident Details EB'!M322</f>
        <v>0.61458333333333337</v>
      </c>
      <c r="D321" s="24">
        <f>'Incident Details EB'!N322</f>
        <v>0.68472222222222223</v>
      </c>
      <c r="E321">
        <f>'Incident Details EB'!AG322</f>
        <v>101</v>
      </c>
      <c r="F321">
        <f>'Incident Details EB'!P322</f>
        <v>39.200000000000003</v>
      </c>
      <c r="G321">
        <f t="shared" si="16"/>
        <v>101</v>
      </c>
      <c r="H321" t="str">
        <f t="shared" si="17"/>
        <v>75+</v>
      </c>
      <c r="I321">
        <f>IF(F321&lt;=parameters!$B$6,IF(F321&gt;=parameters!$B$5,1,0),0)</f>
        <v>0</v>
      </c>
      <c r="J321">
        <f>IF(C321&lt;parameters!$B$2,IF(D321&gt;parameters!$B$1,1,0),0)</f>
        <v>0</v>
      </c>
      <c r="K321">
        <f>IF(C321&lt;parameters!$B$4,IF(D321&gt;parameters!$B$3,1,0),0)</f>
        <v>1</v>
      </c>
      <c r="L321">
        <f t="shared" si="18"/>
        <v>0</v>
      </c>
      <c r="M321">
        <f t="shared" si="19"/>
        <v>0</v>
      </c>
    </row>
    <row r="322" spans="1:13" x14ac:dyDescent="0.25">
      <c r="A322" s="36">
        <f>'Incident Details EB'!B323</f>
        <v>41767</v>
      </c>
      <c r="B322" s="32">
        <f>'Incident Details EB'!Y323</f>
        <v>1</v>
      </c>
      <c r="C322" s="24">
        <f>'Incident Details EB'!M323</f>
        <v>0.72291666666666676</v>
      </c>
      <c r="D322" s="24">
        <f>'Incident Details EB'!N323</f>
        <v>0.73819444444444449</v>
      </c>
      <c r="E322">
        <f>'Incident Details EB'!AG323</f>
        <v>22</v>
      </c>
      <c r="F322">
        <f>'Incident Details EB'!P323</f>
        <v>44</v>
      </c>
      <c r="G322">
        <f t="shared" si="16"/>
        <v>22</v>
      </c>
      <c r="H322" t="str">
        <f t="shared" si="17"/>
        <v>15-45</v>
      </c>
      <c r="I322">
        <f>IF(F322&lt;=parameters!$B$6,IF(F322&gt;=parameters!$B$5,1,0),0)</f>
        <v>0</v>
      </c>
      <c r="J322">
        <f>IF(C322&lt;parameters!$B$2,IF(D322&gt;parameters!$B$1,1,0),0)</f>
        <v>0</v>
      </c>
      <c r="K322">
        <f>IF(C322&lt;parameters!$B$4,IF(D322&gt;parameters!$B$3,1,0),0)</f>
        <v>1</v>
      </c>
      <c r="L322">
        <f t="shared" si="18"/>
        <v>0</v>
      </c>
      <c r="M322">
        <f t="shared" si="19"/>
        <v>0</v>
      </c>
    </row>
    <row r="323" spans="1:13" x14ac:dyDescent="0.25">
      <c r="A323" s="36">
        <f>'Incident Details EB'!B324</f>
        <v>41767</v>
      </c>
      <c r="B323" s="32">
        <f>'Incident Details EB'!Y324</f>
        <v>1</v>
      </c>
      <c r="C323" s="24">
        <f>'Incident Details EB'!M324</f>
        <v>0.76527777777777783</v>
      </c>
      <c r="D323" s="24">
        <f>'Incident Details EB'!N324</f>
        <v>0.8</v>
      </c>
      <c r="E323">
        <f>'Incident Details EB'!AG324</f>
        <v>50</v>
      </c>
      <c r="F323">
        <f>'Incident Details EB'!P324</f>
        <v>33.200000000000003</v>
      </c>
      <c r="G323">
        <f t="shared" ref="G323:G384" si="20">B323*E323</f>
        <v>50</v>
      </c>
      <c r="H323" t="str">
        <f t="shared" ref="H323:H384" si="21">IF(E323&lt;15,"0-15",IF(E323&lt;45,"15-45",IF(E323&lt;75,"45-75","75+")))</f>
        <v>45-75</v>
      </c>
      <c r="I323">
        <f>IF(F323&lt;=parameters!$B$6,IF(F323&gt;=parameters!$B$5,1,0),0)</f>
        <v>1</v>
      </c>
      <c r="J323">
        <f>IF(C323&lt;parameters!$B$2,IF(D323&gt;parameters!$B$1,1,0),0)</f>
        <v>0</v>
      </c>
      <c r="K323">
        <f>IF(C323&lt;parameters!$B$4,IF(D323&gt;parameters!$B$3,1,0),0)</f>
        <v>1</v>
      </c>
      <c r="L323">
        <f t="shared" ref="L323:L384" si="22">IF(I323=1,IF(J323=1,1,0),0)</f>
        <v>0</v>
      </c>
      <c r="M323">
        <f t="shared" ref="M323:M384" si="23">IF(I323=1,IF(K323=1,1,0),0)</f>
        <v>1</v>
      </c>
    </row>
    <row r="324" spans="1:13" x14ac:dyDescent="0.25">
      <c r="A324" s="36">
        <f>'Incident Details EB'!B325</f>
        <v>41767</v>
      </c>
      <c r="B324" s="32">
        <f>'Incident Details EB'!Y325</f>
        <v>0</v>
      </c>
      <c r="C324" s="24">
        <f>'Incident Details EB'!M325</f>
        <v>0.80555555555555547</v>
      </c>
      <c r="D324" s="24">
        <f>'Incident Details EB'!N325</f>
        <v>0.93333333333333324</v>
      </c>
      <c r="E324">
        <f>'Incident Details EB'!AG325</f>
        <v>184</v>
      </c>
      <c r="F324">
        <f>'Incident Details EB'!P325</f>
        <v>51.9</v>
      </c>
      <c r="G324">
        <f t="shared" si="20"/>
        <v>0</v>
      </c>
      <c r="H324" t="str">
        <f t="shared" si="21"/>
        <v>75+</v>
      </c>
      <c r="I324">
        <f>IF(F324&lt;=parameters!$B$6,IF(F324&gt;=parameters!$B$5,1,0),0)</f>
        <v>0</v>
      </c>
      <c r="J324">
        <f>IF(C324&lt;parameters!$B$2,IF(D324&gt;parameters!$B$1,1,0),0)</f>
        <v>0</v>
      </c>
      <c r="K324">
        <f>IF(C324&lt;parameters!$B$4,IF(D324&gt;parameters!$B$3,1,0),0)</f>
        <v>1</v>
      </c>
      <c r="L324">
        <f t="shared" si="22"/>
        <v>0</v>
      </c>
      <c r="M324">
        <f t="shared" si="23"/>
        <v>0</v>
      </c>
    </row>
    <row r="325" spans="1:13" x14ac:dyDescent="0.25">
      <c r="A325" s="36">
        <f>'Incident Details EB'!B326</f>
        <v>41767</v>
      </c>
      <c r="B325" s="32">
        <f>'Incident Details EB'!Y326</f>
        <v>1</v>
      </c>
      <c r="C325" s="24">
        <f>'Incident Details EB'!M326</f>
        <v>0.63055555555555554</v>
      </c>
      <c r="D325" s="24">
        <f>'Incident Details EB'!N326</f>
        <v>0.66180555555555554</v>
      </c>
      <c r="E325">
        <f>'Incident Details EB'!AG326</f>
        <v>45</v>
      </c>
      <c r="F325">
        <f>'Incident Details EB'!P326</f>
        <v>36.200000000000003</v>
      </c>
      <c r="G325">
        <f t="shared" si="20"/>
        <v>45</v>
      </c>
      <c r="H325" t="str">
        <f t="shared" si="21"/>
        <v>45-75</v>
      </c>
      <c r="I325">
        <f>IF(F325&lt;=parameters!$B$6,IF(F325&gt;=parameters!$B$5,1,0),0)</f>
        <v>0</v>
      </c>
      <c r="J325">
        <f>IF(C325&lt;parameters!$B$2,IF(D325&gt;parameters!$B$1,1,0),0)</f>
        <v>0</v>
      </c>
      <c r="K325">
        <f>IF(C325&lt;parameters!$B$4,IF(D325&gt;parameters!$B$3,1,0),0)</f>
        <v>1</v>
      </c>
      <c r="L325">
        <f t="shared" si="22"/>
        <v>0</v>
      </c>
      <c r="M325">
        <f t="shared" si="23"/>
        <v>0</v>
      </c>
    </row>
    <row r="326" spans="1:13" x14ac:dyDescent="0.25">
      <c r="A326" s="36">
        <f>'Incident Details EB'!B327</f>
        <v>41767</v>
      </c>
      <c r="B326" s="32">
        <f>'Incident Details EB'!Y327</f>
        <v>1</v>
      </c>
      <c r="C326" s="24">
        <f>'Incident Details EB'!M327</f>
        <v>0.40972222222222227</v>
      </c>
      <c r="D326" s="24">
        <f>'Incident Details EB'!N327</f>
        <v>0.47847222222222224</v>
      </c>
      <c r="E326">
        <f>'Incident Details EB'!AG327</f>
        <v>99</v>
      </c>
      <c r="F326">
        <f>'Incident Details EB'!P327</f>
        <v>18.899999999999999</v>
      </c>
      <c r="G326">
        <f t="shared" si="20"/>
        <v>99</v>
      </c>
      <c r="H326" t="str">
        <f t="shared" si="21"/>
        <v>75+</v>
      </c>
      <c r="I326">
        <f>IF(F326&lt;=parameters!$B$6,IF(F326&gt;=parameters!$B$5,1,0),0)</f>
        <v>0</v>
      </c>
      <c r="J326">
        <f>IF(C326&lt;parameters!$B$2,IF(D326&gt;parameters!$B$1,1,0),0)</f>
        <v>1</v>
      </c>
      <c r="K326">
        <f>IF(C326&lt;parameters!$B$4,IF(D326&gt;parameters!$B$3,1,0),0)</f>
        <v>0</v>
      </c>
      <c r="L326">
        <f t="shared" si="22"/>
        <v>0</v>
      </c>
      <c r="M326">
        <f t="shared" si="23"/>
        <v>0</v>
      </c>
    </row>
    <row r="327" spans="1:13" x14ac:dyDescent="0.25">
      <c r="A327" s="36">
        <f>'Incident Details EB'!B328</f>
        <v>41768</v>
      </c>
      <c r="B327" s="32">
        <f>'Incident Details EB'!Y328</f>
        <v>1</v>
      </c>
      <c r="C327" s="24">
        <f>'Incident Details EB'!M328</f>
        <v>0.72361111111111109</v>
      </c>
      <c r="D327" s="24">
        <f>'Incident Details EB'!N328</f>
        <v>0.76041666666666663</v>
      </c>
      <c r="E327">
        <f>'Incident Details EB'!AG328</f>
        <v>53</v>
      </c>
      <c r="F327">
        <f>'Incident Details EB'!P328</f>
        <v>36.200000000000003</v>
      </c>
      <c r="G327">
        <f t="shared" si="20"/>
        <v>53</v>
      </c>
      <c r="H327" t="str">
        <f t="shared" si="21"/>
        <v>45-75</v>
      </c>
      <c r="I327">
        <f>IF(F327&lt;=parameters!$B$6,IF(F327&gt;=parameters!$B$5,1,0),0)</f>
        <v>0</v>
      </c>
      <c r="J327">
        <f>IF(C327&lt;parameters!$B$2,IF(D327&gt;parameters!$B$1,1,0),0)</f>
        <v>0</v>
      </c>
      <c r="K327">
        <f>IF(C327&lt;parameters!$B$4,IF(D327&gt;parameters!$B$3,1,0),0)</f>
        <v>1</v>
      </c>
      <c r="L327">
        <f t="shared" si="22"/>
        <v>0</v>
      </c>
      <c r="M327">
        <f t="shared" si="23"/>
        <v>0</v>
      </c>
    </row>
    <row r="328" spans="1:13" x14ac:dyDescent="0.25">
      <c r="A328" s="36">
        <f>'Incident Details EB'!B329</f>
        <v>41768</v>
      </c>
      <c r="B328" s="32">
        <f>'Incident Details EB'!Y329</f>
        <v>0</v>
      </c>
      <c r="C328" s="24">
        <f>'Incident Details EB'!M329</f>
        <v>0.64722222222222225</v>
      </c>
      <c r="D328" s="24">
        <f>'Incident Details EB'!N329</f>
        <v>0.66249999999999998</v>
      </c>
      <c r="E328">
        <f>'Incident Details EB'!AG329</f>
        <v>22</v>
      </c>
      <c r="F328">
        <f>'Incident Details EB'!P329</f>
        <v>35</v>
      </c>
      <c r="G328">
        <f t="shared" si="20"/>
        <v>0</v>
      </c>
      <c r="H328" t="str">
        <f t="shared" si="21"/>
        <v>15-45</v>
      </c>
      <c r="I328">
        <f>IF(F328&lt;=parameters!$B$6,IF(F328&gt;=parameters!$B$5,1,0),0)</f>
        <v>1</v>
      </c>
      <c r="J328">
        <f>IF(C328&lt;parameters!$B$2,IF(D328&gt;parameters!$B$1,1,0),0)</f>
        <v>0</v>
      </c>
      <c r="K328">
        <f>IF(C328&lt;parameters!$B$4,IF(D328&gt;parameters!$B$3,1,0),0)</f>
        <v>1</v>
      </c>
      <c r="L328">
        <f t="shared" si="22"/>
        <v>0</v>
      </c>
      <c r="M328">
        <f t="shared" si="23"/>
        <v>1</v>
      </c>
    </row>
    <row r="329" spans="1:13" x14ac:dyDescent="0.25">
      <c r="A329" s="36">
        <f>'Incident Details EB'!B330</f>
        <v>41771</v>
      </c>
      <c r="B329" s="32">
        <f>'Incident Details EB'!Y330</f>
        <v>1</v>
      </c>
      <c r="C329" s="24">
        <f>'Incident Details EB'!M330</f>
        <v>0.68125000000000002</v>
      </c>
      <c r="D329" s="24">
        <f>'Incident Details EB'!N330</f>
        <v>0.70000000000000007</v>
      </c>
      <c r="E329">
        <f>'Incident Details EB'!AG330</f>
        <v>27</v>
      </c>
      <c r="F329">
        <f>'Incident Details EB'!P330</f>
        <v>34.200000000000003</v>
      </c>
      <c r="G329">
        <f t="shared" si="20"/>
        <v>27</v>
      </c>
      <c r="H329" t="str">
        <f t="shared" si="21"/>
        <v>15-45</v>
      </c>
      <c r="I329">
        <f>IF(F329&lt;=parameters!$B$6,IF(F329&gt;=parameters!$B$5,1,0),0)</f>
        <v>1</v>
      </c>
      <c r="J329">
        <f>IF(C329&lt;parameters!$B$2,IF(D329&gt;parameters!$B$1,1,0),0)</f>
        <v>0</v>
      </c>
      <c r="K329">
        <f>IF(C329&lt;parameters!$B$4,IF(D329&gt;parameters!$B$3,1,0),0)</f>
        <v>1</v>
      </c>
      <c r="L329">
        <f t="shared" si="22"/>
        <v>0</v>
      </c>
      <c r="M329">
        <f t="shared" si="23"/>
        <v>1</v>
      </c>
    </row>
    <row r="330" spans="1:13" x14ac:dyDescent="0.25">
      <c r="A330" s="36">
        <f>'Incident Details EB'!B331</f>
        <v>41772</v>
      </c>
      <c r="B330" s="32">
        <f>'Incident Details EB'!Y331</f>
        <v>1</v>
      </c>
      <c r="C330" s="24">
        <f>'Incident Details EB'!M331</f>
        <v>0.23333333333333331</v>
      </c>
      <c r="D330" s="24">
        <f>'Incident Details EB'!N331</f>
        <v>0.2673611111111111</v>
      </c>
      <c r="E330">
        <f>'Incident Details EB'!AG331</f>
        <v>49</v>
      </c>
      <c r="F330">
        <f>'Incident Details EB'!P331</f>
        <v>39.9</v>
      </c>
      <c r="G330">
        <f t="shared" si="20"/>
        <v>49</v>
      </c>
      <c r="H330" t="str">
        <f t="shared" si="21"/>
        <v>45-75</v>
      </c>
      <c r="I330">
        <f>IF(F330&lt;=parameters!$B$6,IF(F330&gt;=parameters!$B$5,1,0),0)</f>
        <v>0</v>
      </c>
      <c r="J330">
        <f>IF(C330&lt;parameters!$B$2,IF(D330&gt;parameters!$B$1,1,0),0)</f>
        <v>1</v>
      </c>
      <c r="K330">
        <f>IF(C330&lt;parameters!$B$4,IF(D330&gt;parameters!$B$3,1,0),0)</f>
        <v>0</v>
      </c>
      <c r="L330">
        <f t="shared" si="22"/>
        <v>0</v>
      </c>
      <c r="M330">
        <f t="shared" si="23"/>
        <v>0</v>
      </c>
    </row>
    <row r="331" spans="1:13" x14ac:dyDescent="0.25">
      <c r="A331" s="36">
        <f>'Incident Details EB'!B332</f>
        <v>41772</v>
      </c>
      <c r="B331" s="32">
        <f>'Incident Details EB'!Y332</f>
        <v>1</v>
      </c>
      <c r="C331" s="24">
        <f>'Incident Details EB'!M332</f>
        <v>0.62291666666666667</v>
      </c>
      <c r="D331" s="24">
        <f>'Incident Details EB'!N332</f>
        <v>0.64166666666666672</v>
      </c>
      <c r="E331">
        <f>'Incident Details EB'!AG332</f>
        <v>27</v>
      </c>
      <c r="F331">
        <f>'Incident Details EB'!P332</f>
        <v>51.9</v>
      </c>
      <c r="G331">
        <f t="shared" si="20"/>
        <v>27</v>
      </c>
      <c r="H331" t="str">
        <f t="shared" si="21"/>
        <v>15-45</v>
      </c>
      <c r="I331">
        <f>IF(F331&lt;=parameters!$B$6,IF(F331&gt;=parameters!$B$5,1,0),0)</f>
        <v>0</v>
      </c>
      <c r="J331">
        <f>IF(C331&lt;parameters!$B$2,IF(D331&gt;parameters!$B$1,1,0),0)</f>
        <v>0</v>
      </c>
      <c r="K331">
        <f>IF(C331&lt;parameters!$B$4,IF(D331&gt;parameters!$B$3,1,0),0)</f>
        <v>1</v>
      </c>
      <c r="L331">
        <f t="shared" si="22"/>
        <v>0</v>
      </c>
      <c r="M331">
        <f t="shared" si="23"/>
        <v>0</v>
      </c>
    </row>
    <row r="332" spans="1:13" x14ac:dyDescent="0.25">
      <c r="A332" s="36">
        <f>'Incident Details EB'!B333</f>
        <v>41772</v>
      </c>
      <c r="B332" s="32">
        <f>'Incident Details EB'!Y333</f>
        <v>1</v>
      </c>
      <c r="C332" s="24">
        <f>'Incident Details EB'!M333</f>
        <v>0.21041666666666667</v>
      </c>
      <c r="D332" s="24">
        <f>'Incident Details EB'!N333</f>
        <v>0.27013888888888887</v>
      </c>
      <c r="E332">
        <f>'Incident Details EB'!AG333</f>
        <v>86</v>
      </c>
      <c r="F332">
        <f>'Incident Details EB'!P333</f>
        <v>41.9</v>
      </c>
      <c r="G332">
        <f t="shared" si="20"/>
        <v>86</v>
      </c>
      <c r="H332" t="str">
        <f t="shared" si="21"/>
        <v>75+</v>
      </c>
      <c r="I332">
        <f>IF(F332&lt;=parameters!$B$6,IF(F332&gt;=parameters!$B$5,1,0),0)</f>
        <v>0</v>
      </c>
      <c r="J332">
        <f>IF(C332&lt;parameters!$B$2,IF(D332&gt;parameters!$B$1,1,0),0)</f>
        <v>1</v>
      </c>
      <c r="K332">
        <f>IF(C332&lt;parameters!$B$4,IF(D332&gt;parameters!$B$3,1,0),0)</f>
        <v>0</v>
      </c>
      <c r="L332">
        <f t="shared" si="22"/>
        <v>0</v>
      </c>
      <c r="M332">
        <f t="shared" si="23"/>
        <v>0</v>
      </c>
    </row>
    <row r="333" spans="1:13" x14ac:dyDescent="0.25">
      <c r="A333" s="36">
        <f>'Incident Details EB'!B334</f>
        <v>41772</v>
      </c>
      <c r="B333" s="32">
        <f>'Incident Details EB'!Y334</f>
        <v>1</v>
      </c>
      <c r="C333" s="24">
        <f>'Incident Details EB'!M334</f>
        <v>0.64374999999999993</v>
      </c>
      <c r="D333" s="24">
        <f>'Incident Details EB'!N334</f>
        <v>0.70555555555555549</v>
      </c>
      <c r="E333">
        <f>'Incident Details EB'!AG334</f>
        <v>89</v>
      </c>
      <c r="F333">
        <f>'Incident Details EB'!P334</f>
        <v>29.3</v>
      </c>
      <c r="G333">
        <f t="shared" si="20"/>
        <v>89</v>
      </c>
      <c r="H333" t="str">
        <f t="shared" si="21"/>
        <v>75+</v>
      </c>
      <c r="I333">
        <f>IF(F333&lt;=parameters!$B$6,IF(F333&gt;=parameters!$B$5,1,0),0)</f>
        <v>1</v>
      </c>
      <c r="J333">
        <f>IF(C333&lt;parameters!$B$2,IF(D333&gt;parameters!$B$1,1,0),0)</f>
        <v>0</v>
      </c>
      <c r="K333">
        <f>IF(C333&lt;parameters!$B$4,IF(D333&gt;parameters!$B$3,1,0),0)</f>
        <v>1</v>
      </c>
      <c r="L333">
        <f t="shared" si="22"/>
        <v>0</v>
      </c>
      <c r="M333">
        <f t="shared" si="23"/>
        <v>1</v>
      </c>
    </row>
    <row r="334" spans="1:13" x14ac:dyDescent="0.25">
      <c r="A334" s="36">
        <f>'Incident Details EB'!B335</f>
        <v>41772</v>
      </c>
      <c r="B334" s="32">
        <f>'Incident Details EB'!Y335</f>
        <v>2</v>
      </c>
      <c r="C334" s="24">
        <f>'Incident Details EB'!M335</f>
        <v>0.43888888888888888</v>
      </c>
      <c r="D334" s="24">
        <f>'Incident Details EB'!N335</f>
        <v>0.45763888888888887</v>
      </c>
      <c r="E334">
        <f>'Incident Details EB'!AG335</f>
        <v>27</v>
      </c>
      <c r="F334">
        <f>'Incident Details EB'!P335</f>
        <v>25.2</v>
      </c>
      <c r="G334">
        <f t="shared" si="20"/>
        <v>54</v>
      </c>
      <c r="H334" t="str">
        <f t="shared" si="21"/>
        <v>15-45</v>
      </c>
      <c r="I334">
        <f>IF(F334&lt;=parameters!$B$6,IF(F334&gt;=parameters!$B$5,1,0),0)</f>
        <v>1</v>
      </c>
      <c r="J334">
        <f>IF(C334&lt;parameters!$B$2,IF(D334&gt;parameters!$B$1,1,0),0)</f>
        <v>0</v>
      </c>
      <c r="K334">
        <f>IF(C334&lt;parameters!$B$4,IF(D334&gt;parameters!$B$3,1,0),0)</f>
        <v>0</v>
      </c>
      <c r="L334">
        <f t="shared" si="22"/>
        <v>0</v>
      </c>
      <c r="M334">
        <f t="shared" si="23"/>
        <v>0</v>
      </c>
    </row>
    <row r="335" spans="1:13" x14ac:dyDescent="0.25">
      <c r="A335" s="36">
        <f>'Incident Details EB'!B336</f>
        <v>41773</v>
      </c>
      <c r="B335" s="32">
        <f>'Incident Details EB'!Y336</f>
        <v>1</v>
      </c>
      <c r="C335" s="24">
        <f>'Incident Details EB'!M336</f>
        <v>0.68680555555555556</v>
      </c>
      <c r="D335" s="24">
        <f>'Incident Details EB'!N336</f>
        <v>0.72291666666666665</v>
      </c>
      <c r="E335">
        <f>'Incident Details EB'!AG336</f>
        <v>52</v>
      </c>
      <c r="F335">
        <f>'Incident Details EB'!P336</f>
        <v>39.9</v>
      </c>
      <c r="G335">
        <f t="shared" si="20"/>
        <v>52</v>
      </c>
      <c r="H335" t="str">
        <f t="shared" si="21"/>
        <v>45-75</v>
      </c>
      <c r="I335">
        <f>IF(F335&lt;=parameters!$B$6,IF(F335&gt;=parameters!$B$5,1,0),0)</f>
        <v>0</v>
      </c>
      <c r="J335">
        <f>IF(C335&lt;parameters!$B$2,IF(D335&gt;parameters!$B$1,1,0),0)</f>
        <v>0</v>
      </c>
      <c r="K335">
        <f>IF(C335&lt;parameters!$B$4,IF(D335&gt;parameters!$B$3,1,0),0)</f>
        <v>1</v>
      </c>
      <c r="L335">
        <f t="shared" si="22"/>
        <v>0</v>
      </c>
      <c r="M335">
        <f t="shared" si="23"/>
        <v>0</v>
      </c>
    </row>
    <row r="336" spans="1:13" x14ac:dyDescent="0.25">
      <c r="A336" s="36">
        <f>'Incident Details EB'!B337</f>
        <v>41773</v>
      </c>
      <c r="B336" s="32">
        <f>'Incident Details EB'!Y337</f>
        <v>1</v>
      </c>
      <c r="C336" s="24">
        <f>'Incident Details EB'!M337</f>
        <v>0.23124999999999998</v>
      </c>
      <c r="D336" s="24">
        <f>'Incident Details EB'!N337</f>
        <v>0.24236111111111108</v>
      </c>
      <c r="E336">
        <f>'Incident Details EB'!AG337</f>
        <v>16</v>
      </c>
      <c r="F336">
        <f>'Incident Details EB'!P337</f>
        <v>11.1</v>
      </c>
      <c r="G336">
        <f t="shared" si="20"/>
        <v>16</v>
      </c>
      <c r="H336" t="str">
        <f t="shared" si="21"/>
        <v>15-45</v>
      </c>
      <c r="I336">
        <f>IF(F336&lt;=parameters!$B$6,IF(F336&gt;=parameters!$B$5,1,0),0)</f>
        <v>0</v>
      </c>
      <c r="J336">
        <f>IF(C336&lt;parameters!$B$2,IF(D336&gt;parameters!$B$1,1,0),0)</f>
        <v>1</v>
      </c>
      <c r="K336">
        <f>IF(C336&lt;parameters!$B$4,IF(D336&gt;parameters!$B$3,1,0),0)</f>
        <v>0</v>
      </c>
      <c r="L336">
        <f t="shared" si="22"/>
        <v>0</v>
      </c>
      <c r="M336">
        <f t="shared" si="23"/>
        <v>0</v>
      </c>
    </row>
    <row r="337" spans="1:13" x14ac:dyDescent="0.25">
      <c r="A337" s="36">
        <f>'Incident Details EB'!B338</f>
        <v>41773</v>
      </c>
      <c r="B337" s="32">
        <f>'Incident Details EB'!Y338</f>
        <v>0</v>
      </c>
      <c r="C337" s="24">
        <f>'Incident Details EB'!M338</f>
        <v>0.36319444444444443</v>
      </c>
      <c r="D337" s="24">
        <f>'Incident Details EB'!N338</f>
        <v>0.40833333333333333</v>
      </c>
      <c r="E337">
        <f>'Incident Details EB'!AG338</f>
        <v>65</v>
      </c>
      <c r="F337">
        <f>'Incident Details EB'!P338</f>
        <v>32.9</v>
      </c>
      <c r="G337">
        <f t="shared" si="20"/>
        <v>0</v>
      </c>
      <c r="H337" t="str">
        <f t="shared" si="21"/>
        <v>45-75</v>
      </c>
      <c r="I337">
        <f>IF(F337&lt;=parameters!$B$6,IF(F337&gt;=parameters!$B$5,1,0),0)</f>
        <v>1</v>
      </c>
      <c r="J337">
        <f>IF(C337&lt;parameters!$B$2,IF(D337&gt;parameters!$B$1,1,0),0)</f>
        <v>1</v>
      </c>
      <c r="K337">
        <f>IF(C337&lt;parameters!$B$4,IF(D337&gt;parameters!$B$3,1,0),0)</f>
        <v>0</v>
      </c>
      <c r="L337">
        <f t="shared" si="22"/>
        <v>1</v>
      </c>
      <c r="M337">
        <f t="shared" si="23"/>
        <v>0</v>
      </c>
    </row>
    <row r="338" spans="1:13" x14ac:dyDescent="0.25">
      <c r="A338" s="36">
        <f>'Incident Details EB'!B339</f>
        <v>41773</v>
      </c>
      <c r="B338" s="32">
        <f>'Incident Details EB'!Y339</f>
        <v>0</v>
      </c>
      <c r="C338" s="24">
        <f>'Incident Details EB'!M339</f>
        <v>0.91388888888888886</v>
      </c>
      <c r="D338" s="24">
        <f>'Incident Details EB'!N339</f>
        <v>1.0888888888888888</v>
      </c>
      <c r="E338">
        <f>'Incident Details EB'!AG339</f>
        <v>252</v>
      </c>
      <c r="F338">
        <f>'Incident Details EB'!P339</f>
        <v>20.3</v>
      </c>
      <c r="G338">
        <f t="shared" si="20"/>
        <v>0</v>
      </c>
      <c r="H338" t="str">
        <f t="shared" si="21"/>
        <v>75+</v>
      </c>
      <c r="I338">
        <f>IF(F338&lt;=parameters!$B$6,IF(F338&gt;=parameters!$B$5,1,0),0)</f>
        <v>0</v>
      </c>
      <c r="J338">
        <f>IF(C338&lt;parameters!$B$2,IF(D338&gt;parameters!$B$1,1,0),0)</f>
        <v>0</v>
      </c>
      <c r="K338">
        <f>IF(C338&lt;parameters!$B$4,IF(D338&gt;parameters!$B$3,1,0),0)</f>
        <v>0</v>
      </c>
      <c r="L338">
        <f t="shared" si="22"/>
        <v>0</v>
      </c>
      <c r="M338">
        <f t="shared" si="23"/>
        <v>0</v>
      </c>
    </row>
    <row r="339" spans="1:13" x14ac:dyDescent="0.25">
      <c r="A339" s="36">
        <f>'Incident Details EB'!B340</f>
        <v>41773</v>
      </c>
      <c r="B339" s="32">
        <f>'Incident Details EB'!Y340</f>
        <v>1</v>
      </c>
      <c r="C339" s="24">
        <f>'Incident Details EB'!M340</f>
        <v>0.72152777777777777</v>
      </c>
      <c r="D339" s="24">
        <f>'Incident Details EB'!N340</f>
        <v>0.74375000000000002</v>
      </c>
      <c r="E339">
        <f>'Incident Details EB'!AG340</f>
        <v>32</v>
      </c>
      <c r="F339">
        <f>'Incident Details EB'!P340</f>
        <v>38.1</v>
      </c>
      <c r="G339">
        <f t="shared" si="20"/>
        <v>32</v>
      </c>
      <c r="H339" t="str">
        <f t="shared" si="21"/>
        <v>15-45</v>
      </c>
      <c r="I339">
        <f>IF(F339&lt;=parameters!$B$6,IF(F339&gt;=parameters!$B$5,1,0),0)</f>
        <v>0</v>
      </c>
      <c r="J339">
        <f>IF(C339&lt;parameters!$B$2,IF(D339&gt;parameters!$B$1,1,0),0)</f>
        <v>0</v>
      </c>
      <c r="K339">
        <f>IF(C339&lt;parameters!$B$4,IF(D339&gt;parameters!$B$3,1,0),0)</f>
        <v>1</v>
      </c>
      <c r="L339">
        <f t="shared" si="22"/>
        <v>0</v>
      </c>
      <c r="M339">
        <f t="shared" si="23"/>
        <v>0</v>
      </c>
    </row>
    <row r="340" spans="1:13" x14ac:dyDescent="0.25">
      <c r="A340" s="36">
        <f>'Incident Details EB'!B341</f>
        <v>41773</v>
      </c>
      <c r="B340" s="32">
        <f>'Incident Details EB'!Y341</f>
        <v>1</v>
      </c>
      <c r="C340" s="24">
        <f>'Incident Details EB'!M341</f>
        <v>0.73055555555555562</v>
      </c>
      <c r="D340" s="24">
        <f>'Incident Details EB'!N341</f>
        <v>0.79027777777777786</v>
      </c>
      <c r="E340">
        <f>'Incident Details EB'!AG341</f>
        <v>86</v>
      </c>
      <c r="F340">
        <f>'Incident Details EB'!P341</f>
        <v>44</v>
      </c>
      <c r="G340">
        <f t="shared" si="20"/>
        <v>86</v>
      </c>
      <c r="H340" t="str">
        <f t="shared" si="21"/>
        <v>75+</v>
      </c>
      <c r="I340">
        <f>IF(F340&lt;=parameters!$B$6,IF(F340&gt;=parameters!$B$5,1,0),0)</f>
        <v>0</v>
      </c>
      <c r="J340">
        <f>IF(C340&lt;parameters!$B$2,IF(D340&gt;parameters!$B$1,1,0),0)</f>
        <v>0</v>
      </c>
      <c r="K340">
        <f>IF(C340&lt;parameters!$B$4,IF(D340&gt;parameters!$B$3,1,0),0)</f>
        <v>1</v>
      </c>
      <c r="L340">
        <f t="shared" si="22"/>
        <v>0</v>
      </c>
      <c r="M340">
        <f t="shared" si="23"/>
        <v>0</v>
      </c>
    </row>
    <row r="341" spans="1:13" x14ac:dyDescent="0.25">
      <c r="A341" s="36">
        <f>'Incident Details EB'!B342</f>
        <v>41773</v>
      </c>
      <c r="B341" s="32">
        <f>'Incident Details EB'!Y342</f>
        <v>1</v>
      </c>
      <c r="C341" s="24">
        <f>'Incident Details EB'!M342</f>
        <v>0.24583333333333335</v>
      </c>
      <c r="D341" s="24">
        <f>'Incident Details EB'!N342</f>
        <v>0.28680555555555559</v>
      </c>
      <c r="E341">
        <f>'Incident Details EB'!AG342</f>
        <v>59</v>
      </c>
      <c r="F341">
        <f>'Incident Details EB'!P342</f>
        <v>44.5</v>
      </c>
      <c r="G341">
        <f t="shared" si="20"/>
        <v>59</v>
      </c>
      <c r="H341" t="str">
        <f t="shared" si="21"/>
        <v>45-75</v>
      </c>
      <c r="I341">
        <f>IF(F341&lt;=parameters!$B$6,IF(F341&gt;=parameters!$B$5,1,0),0)</f>
        <v>0</v>
      </c>
      <c r="J341">
        <f>IF(C341&lt;parameters!$B$2,IF(D341&gt;parameters!$B$1,1,0),0)</f>
        <v>1</v>
      </c>
      <c r="K341">
        <f>IF(C341&lt;parameters!$B$4,IF(D341&gt;parameters!$B$3,1,0),0)</f>
        <v>0</v>
      </c>
      <c r="L341">
        <f t="shared" si="22"/>
        <v>0</v>
      </c>
      <c r="M341">
        <f t="shared" si="23"/>
        <v>0</v>
      </c>
    </row>
    <row r="342" spans="1:13" x14ac:dyDescent="0.25">
      <c r="A342" s="36">
        <f>'Incident Details EB'!B343</f>
        <v>41774</v>
      </c>
      <c r="B342" s="32">
        <f>'Incident Details EB'!Y343</f>
        <v>1</v>
      </c>
      <c r="C342" s="24">
        <f>'Incident Details EB'!M343</f>
        <v>0.71805555555555556</v>
      </c>
      <c r="D342" s="24">
        <f>'Incident Details EB'!N343</f>
        <v>0.84513888888888888</v>
      </c>
      <c r="E342">
        <f>'Incident Details EB'!AG343</f>
        <v>183</v>
      </c>
      <c r="F342">
        <f>'Incident Details EB'!P343</f>
        <v>34.200000000000003</v>
      </c>
      <c r="G342">
        <f t="shared" si="20"/>
        <v>183</v>
      </c>
      <c r="H342" t="str">
        <f t="shared" si="21"/>
        <v>75+</v>
      </c>
      <c r="I342">
        <f>IF(F342&lt;=parameters!$B$6,IF(F342&gt;=parameters!$B$5,1,0),0)</f>
        <v>1</v>
      </c>
      <c r="J342">
        <f>IF(C342&lt;parameters!$B$2,IF(D342&gt;parameters!$B$1,1,0),0)</f>
        <v>0</v>
      </c>
      <c r="K342">
        <f>IF(C342&lt;parameters!$B$4,IF(D342&gt;parameters!$B$3,1,0),0)</f>
        <v>1</v>
      </c>
      <c r="L342">
        <f t="shared" si="22"/>
        <v>0</v>
      </c>
      <c r="M342">
        <f t="shared" si="23"/>
        <v>1</v>
      </c>
    </row>
    <row r="343" spans="1:13" x14ac:dyDescent="0.25">
      <c r="A343" s="36">
        <f>'Incident Details EB'!B344</f>
        <v>41774</v>
      </c>
      <c r="B343" s="32">
        <f>'Incident Details EB'!Y344</f>
        <v>1</v>
      </c>
      <c r="C343" s="24">
        <f>'Incident Details EB'!M344</f>
        <v>0.76874999999999993</v>
      </c>
      <c r="D343" s="24">
        <f>'Incident Details EB'!N344</f>
        <v>0.79027777777777775</v>
      </c>
      <c r="E343">
        <f>'Incident Details EB'!AG344</f>
        <v>31</v>
      </c>
      <c r="F343">
        <f>'Incident Details EB'!P344</f>
        <v>45.8</v>
      </c>
      <c r="G343">
        <f t="shared" si="20"/>
        <v>31</v>
      </c>
      <c r="H343" t="str">
        <f t="shared" si="21"/>
        <v>15-45</v>
      </c>
      <c r="I343">
        <f>IF(F343&lt;=parameters!$B$6,IF(F343&gt;=parameters!$B$5,1,0),0)</f>
        <v>0</v>
      </c>
      <c r="J343">
        <f>IF(C343&lt;parameters!$B$2,IF(D343&gt;parameters!$B$1,1,0),0)</f>
        <v>0</v>
      </c>
      <c r="K343">
        <f>IF(C343&lt;parameters!$B$4,IF(D343&gt;parameters!$B$3,1,0),0)</f>
        <v>1</v>
      </c>
      <c r="L343">
        <f t="shared" si="22"/>
        <v>0</v>
      </c>
      <c r="M343">
        <f t="shared" si="23"/>
        <v>0</v>
      </c>
    </row>
    <row r="344" spans="1:13" x14ac:dyDescent="0.25">
      <c r="A344" s="36">
        <f>'Incident Details EB'!B345</f>
        <v>41774</v>
      </c>
      <c r="B344" s="32">
        <f>'Incident Details EB'!Y345</f>
        <v>1</v>
      </c>
      <c r="C344" s="24">
        <f>'Incident Details EB'!M345</f>
        <v>0.73402777777777783</v>
      </c>
      <c r="D344" s="24">
        <f>'Incident Details EB'!N345</f>
        <v>0.74791666666666667</v>
      </c>
      <c r="E344">
        <f>'Incident Details EB'!AG345</f>
        <v>20</v>
      </c>
      <c r="F344">
        <f>'Incident Details EB'!P345</f>
        <v>36.799999999999997</v>
      </c>
      <c r="G344">
        <f t="shared" si="20"/>
        <v>20</v>
      </c>
      <c r="H344" t="str">
        <f t="shared" si="21"/>
        <v>15-45</v>
      </c>
      <c r="I344">
        <f>IF(F344&lt;=parameters!$B$6,IF(F344&gt;=parameters!$B$5,1,0),0)</f>
        <v>0</v>
      </c>
      <c r="J344">
        <f>IF(C344&lt;parameters!$B$2,IF(D344&gt;parameters!$B$1,1,0),0)</f>
        <v>0</v>
      </c>
      <c r="K344">
        <f>IF(C344&lt;parameters!$B$4,IF(D344&gt;parameters!$B$3,1,0),0)</f>
        <v>1</v>
      </c>
      <c r="L344">
        <f t="shared" si="22"/>
        <v>0</v>
      </c>
      <c r="M344">
        <f t="shared" si="23"/>
        <v>0</v>
      </c>
    </row>
    <row r="345" spans="1:13" x14ac:dyDescent="0.25">
      <c r="A345" s="36">
        <f>'Incident Details EB'!B346</f>
        <v>41774</v>
      </c>
      <c r="B345" s="32">
        <f>'Incident Details EB'!Y346</f>
        <v>1</v>
      </c>
      <c r="C345" s="24">
        <f>'Incident Details EB'!M346</f>
        <v>0.62847222222222221</v>
      </c>
      <c r="D345" s="24">
        <f>'Incident Details EB'!N346</f>
        <v>0.65069444444444446</v>
      </c>
      <c r="E345">
        <f>'Incident Details EB'!AG346</f>
        <v>32</v>
      </c>
      <c r="F345">
        <f>'Incident Details EB'!P346</f>
        <v>29.8</v>
      </c>
      <c r="G345">
        <f t="shared" si="20"/>
        <v>32</v>
      </c>
      <c r="H345" t="str">
        <f t="shared" si="21"/>
        <v>15-45</v>
      </c>
      <c r="I345">
        <f>IF(F345&lt;=parameters!$B$6,IF(F345&gt;=parameters!$B$5,1,0),0)</f>
        <v>1</v>
      </c>
      <c r="J345">
        <f>IF(C345&lt;parameters!$B$2,IF(D345&gt;parameters!$B$1,1,0),0)</f>
        <v>0</v>
      </c>
      <c r="K345">
        <f>IF(C345&lt;parameters!$B$4,IF(D345&gt;parameters!$B$3,1,0),0)</f>
        <v>1</v>
      </c>
      <c r="L345">
        <f t="shared" si="22"/>
        <v>0</v>
      </c>
      <c r="M345">
        <f t="shared" si="23"/>
        <v>1</v>
      </c>
    </row>
    <row r="346" spans="1:13" x14ac:dyDescent="0.25">
      <c r="A346" s="36">
        <f>'Incident Details EB'!B347</f>
        <v>41774</v>
      </c>
      <c r="B346" s="32">
        <f>'Incident Details EB'!Y347</f>
        <v>1</v>
      </c>
      <c r="C346" s="24">
        <f>'Incident Details EB'!M347</f>
        <v>0.28888888888888892</v>
      </c>
      <c r="D346" s="24">
        <f>'Incident Details EB'!N347</f>
        <v>0.32777777777777783</v>
      </c>
      <c r="E346">
        <f>'Incident Details EB'!AG347</f>
        <v>56</v>
      </c>
      <c r="F346">
        <f>'Incident Details EB'!P347</f>
        <v>11.1</v>
      </c>
      <c r="G346">
        <f t="shared" si="20"/>
        <v>56</v>
      </c>
      <c r="H346" t="str">
        <f t="shared" si="21"/>
        <v>45-75</v>
      </c>
      <c r="I346">
        <f>IF(F346&lt;=parameters!$B$6,IF(F346&gt;=parameters!$B$5,1,0),0)</f>
        <v>0</v>
      </c>
      <c r="J346">
        <f>IF(C346&lt;parameters!$B$2,IF(D346&gt;parameters!$B$1,1,0),0)</f>
        <v>1</v>
      </c>
      <c r="K346">
        <f>IF(C346&lt;parameters!$B$4,IF(D346&gt;parameters!$B$3,1,0),0)</f>
        <v>0</v>
      </c>
      <c r="L346">
        <f t="shared" si="22"/>
        <v>0</v>
      </c>
      <c r="M346">
        <f t="shared" si="23"/>
        <v>0</v>
      </c>
    </row>
    <row r="347" spans="1:13" x14ac:dyDescent="0.25">
      <c r="A347" s="36">
        <f>'Incident Details EB'!B348</f>
        <v>41774</v>
      </c>
      <c r="B347" s="32">
        <f>'Incident Details EB'!Y348</f>
        <v>1</v>
      </c>
      <c r="C347" s="24">
        <f>'Incident Details EB'!M348</f>
        <v>0.59861111111111109</v>
      </c>
      <c r="D347" s="24">
        <f>'Incident Details EB'!N348</f>
        <v>0.76736111111111105</v>
      </c>
      <c r="E347">
        <f>'Incident Details EB'!AG348</f>
        <v>243</v>
      </c>
      <c r="F347">
        <f>'Incident Details EB'!P348</f>
        <v>48.4</v>
      </c>
      <c r="G347">
        <f t="shared" si="20"/>
        <v>243</v>
      </c>
      <c r="H347" t="str">
        <f t="shared" si="21"/>
        <v>75+</v>
      </c>
      <c r="I347">
        <f>IF(F347&lt;=parameters!$B$6,IF(F347&gt;=parameters!$B$5,1,0),0)</f>
        <v>0</v>
      </c>
      <c r="J347">
        <f>IF(C347&lt;parameters!$B$2,IF(D347&gt;parameters!$B$1,1,0),0)</f>
        <v>0</v>
      </c>
      <c r="K347">
        <f>IF(C347&lt;parameters!$B$4,IF(D347&gt;parameters!$B$3,1,0),0)</f>
        <v>1</v>
      </c>
      <c r="L347">
        <f t="shared" si="22"/>
        <v>0</v>
      </c>
      <c r="M347">
        <f t="shared" si="23"/>
        <v>0</v>
      </c>
    </row>
    <row r="348" spans="1:13" x14ac:dyDescent="0.25">
      <c r="A348" s="36">
        <f>'Incident Details EB'!B349</f>
        <v>41775</v>
      </c>
      <c r="B348" s="32">
        <f>'Incident Details EB'!Y349</f>
        <v>1</v>
      </c>
      <c r="C348" s="24">
        <f>'Incident Details EB'!M349</f>
        <v>0.7729166666666667</v>
      </c>
      <c r="D348" s="24">
        <f>'Incident Details EB'!N349</f>
        <v>0.8305555555555556</v>
      </c>
      <c r="E348">
        <f>'Incident Details EB'!AG349</f>
        <v>83</v>
      </c>
      <c r="F348">
        <f>'Incident Details EB'!P349</f>
        <v>39.9</v>
      </c>
      <c r="G348">
        <f t="shared" si="20"/>
        <v>83</v>
      </c>
      <c r="H348" t="str">
        <f t="shared" si="21"/>
        <v>75+</v>
      </c>
      <c r="I348">
        <f>IF(F348&lt;=parameters!$B$6,IF(F348&gt;=parameters!$B$5,1,0),0)</f>
        <v>0</v>
      </c>
      <c r="J348">
        <f>IF(C348&lt;parameters!$B$2,IF(D348&gt;parameters!$B$1,1,0),0)</f>
        <v>0</v>
      </c>
      <c r="K348">
        <f>IF(C348&lt;parameters!$B$4,IF(D348&gt;parameters!$B$3,1,0),0)</f>
        <v>1</v>
      </c>
      <c r="L348">
        <f t="shared" si="22"/>
        <v>0</v>
      </c>
      <c r="M348">
        <f t="shared" si="23"/>
        <v>0</v>
      </c>
    </row>
    <row r="349" spans="1:13" x14ac:dyDescent="0.25">
      <c r="A349" s="36">
        <f>'Incident Details EB'!B350</f>
        <v>41775</v>
      </c>
      <c r="B349" s="32">
        <f>'Incident Details EB'!Y350</f>
        <v>0</v>
      </c>
      <c r="C349" s="24" t="str">
        <f>'Incident Details EB'!M350</f>
        <v>Not found</v>
      </c>
      <c r="D349" s="24"/>
      <c r="G349">
        <f t="shared" si="20"/>
        <v>0</v>
      </c>
      <c r="H349" t="str">
        <f t="shared" si="21"/>
        <v>0-15</v>
      </c>
      <c r="I349">
        <f>IF(F349&lt;=parameters!$B$6,IF(F349&gt;=parameters!$B$5,1,0),0)</f>
        <v>0</v>
      </c>
      <c r="J349">
        <f>IF(C349&lt;parameters!$B$2,IF(D349&gt;parameters!$B$1,1,0),0)</f>
        <v>0</v>
      </c>
      <c r="K349">
        <f>IF(C349&lt;parameters!$B$4,IF(D349&gt;parameters!$B$3,1,0),0)</f>
        <v>0</v>
      </c>
      <c r="L349">
        <f t="shared" si="22"/>
        <v>0</v>
      </c>
      <c r="M349">
        <f t="shared" si="23"/>
        <v>0</v>
      </c>
    </row>
    <row r="350" spans="1:13" x14ac:dyDescent="0.25">
      <c r="A350" s="36">
        <f>'Incident Details EB'!B351</f>
        <v>41775</v>
      </c>
      <c r="B350" s="32">
        <f>'Incident Details EB'!Y351</f>
        <v>0</v>
      </c>
      <c r="C350" s="24">
        <f>'Incident Details EB'!M351</f>
        <v>0.32847222222222222</v>
      </c>
      <c r="D350" s="24">
        <f>'Incident Details EB'!N351</f>
        <v>0.34791666666666665</v>
      </c>
      <c r="E350">
        <f>'Incident Details EB'!AG351</f>
        <v>28</v>
      </c>
      <c r="F350">
        <f>'Incident Details EB'!P351</f>
        <v>28.5</v>
      </c>
      <c r="G350">
        <f t="shared" si="20"/>
        <v>0</v>
      </c>
      <c r="H350" t="str">
        <f t="shared" si="21"/>
        <v>15-45</v>
      </c>
      <c r="I350">
        <f>IF(F350&lt;=parameters!$B$6,IF(F350&gt;=parameters!$B$5,1,0),0)</f>
        <v>1</v>
      </c>
      <c r="J350">
        <f>IF(C350&lt;parameters!$B$2,IF(D350&gt;parameters!$B$1,1,0),0)</f>
        <v>1</v>
      </c>
      <c r="K350">
        <f>IF(C350&lt;parameters!$B$4,IF(D350&gt;parameters!$B$3,1,0),0)</f>
        <v>0</v>
      </c>
      <c r="L350">
        <f t="shared" si="22"/>
        <v>1</v>
      </c>
      <c r="M350">
        <f t="shared" si="23"/>
        <v>0</v>
      </c>
    </row>
    <row r="351" spans="1:13" x14ac:dyDescent="0.25">
      <c r="A351" s="36">
        <f>'Incident Details EB'!B352</f>
        <v>41775</v>
      </c>
      <c r="B351" s="32">
        <f>'Incident Details EB'!Y352</f>
        <v>1</v>
      </c>
      <c r="C351" s="24">
        <f>'Incident Details EB'!M352</f>
        <v>0.7729166666666667</v>
      </c>
      <c r="D351" s="24">
        <f>'Incident Details EB'!N352</f>
        <v>0.8305555555555556</v>
      </c>
      <c r="E351">
        <f>'Incident Details EB'!AG352</f>
        <v>83</v>
      </c>
      <c r="F351">
        <f>'Incident Details EB'!P352</f>
        <v>39.9</v>
      </c>
      <c r="G351">
        <f t="shared" si="20"/>
        <v>83</v>
      </c>
      <c r="H351" t="str">
        <f t="shared" si="21"/>
        <v>75+</v>
      </c>
      <c r="I351">
        <f>IF(F351&lt;=parameters!$B$6,IF(F351&gt;=parameters!$B$5,1,0),0)</f>
        <v>0</v>
      </c>
      <c r="J351">
        <f>IF(C351&lt;parameters!$B$2,IF(D351&gt;parameters!$B$1,1,0),0)</f>
        <v>0</v>
      </c>
      <c r="K351">
        <f>IF(C351&lt;parameters!$B$4,IF(D351&gt;parameters!$B$3,1,0),0)</f>
        <v>1</v>
      </c>
      <c r="L351">
        <f t="shared" si="22"/>
        <v>0</v>
      </c>
      <c r="M351">
        <f t="shared" si="23"/>
        <v>0</v>
      </c>
    </row>
    <row r="352" spans="1:13" x14ac:dyDescent="0.25">
      <c r="A352" s="36">
        <f>'Incident Details EB'!B353</f>
        <v>41778</v>
      </c>
      <c r="B352" s="32">
        <f>'Incident Details EB'!Y353</f>
        <v>5</v>
      </c>
      <c r="C352" s="24">
        <f>'Incident Details EB'!M353</f>
        <v>0.56805555555555554</v>
      </c>
      <c r="D352" s="24">
        <f>'Incident Details EB'!N353</f>
        <v>0.64722222222222214</v>
      </c>
      <c r="E352">
        <f>'Incident Details EB'!AG353</f>
        <v>114</v>
      </c>
      <c r="F352">
        <f>'Incident Details EB'!P353</f>
        <v>14.2</v>
      </c>
      <c r="G352">
        <f t="shared" si="20"/>
        <v>570</v>
      </c>
      <c r="H352" t="str">
        <f t="shared" si="21"/>
        <v>75+</v>
      </c>
      <c r="I352">
        <f>IF(F352&lt;=parameters!$B$6,IF(F352&gt;=parameters!$B$5,1,0),0)</f>
        <v>0</v>
      </c>
      <c r="J352">
        <f>IF(C352&lt;parameters!$B$2,IF(D352&gt;parameters!$B$1,1,0),0)</f>
        <v>0</v>
      </c>
      <c r="K352">
        <f>IF(C352&lt;parameters!$B$4,IF(D352&gt;parameters!$B$3,1,0),0)</f>
        <v>1</v>
      </c>
      <c r="L352">
        <f t="shared" si="22"/>
        <v>0</v>
      </c>
      <c r="M352">
        <f t="shared" si="23"/>
        <v>0</v>
      </c>
    </row>
    <row r="353" spans="1:13" x14ac:dyDescent="0.25">
      <c r="A353" s="36">
        <f>'Incident Details EB'!B354</f>
        <v>41778</v>
      </c>
      <c r="B353" s="32">
        <f>'Incident Details EB'!Y354</f>
        <v>3</v>
      </c>
      <c r="C353" s="24">
        <f>'Incident Details EB'!M354</f>
        <v>0.61388888888888882</v>
      </c>
      <c r="D353" s="24">
        <f>'Incident Details EB'!N354</f>
        <v>0.64861111111111103</v>
      </c>
      <c r="E353">
        <f>'Incident Details EB'!AG354</f>
        <v>50</v>
      </c>
      <c r="F353">
        <f>'Incident Details EB'!P354</f>
        <v>35</v>
      </c>
      <c r="G353">
        <f t="shared" si="20"/>
        <v>150</v>
      </c>
      <c r="H353" t="str">
        <f t="shared" si="21"/>
        <v>45-75</v>
      </c>
      <c r="I353">
        <f>IF(F353&lt;=parameters!$B$6,IF(F353&gt;=parameters!$B$5,1,0),0)</f>
        <v>1</v>
      </c>
      <c r="J353">
        <f>IF(C353&lt;parameters!$B$2,IF(D353&gt;parameters!$B$1,1,0),0)</f>
        <v>0</v>
      </c>
      <c r="K353">
        <f>IF(C353&lt;parameters!$B$4,IF(D353&gt;parameters!$B$3,1,0),0)</f>
        <v>1</v>
      </c>
      <c r="L353">
        <f t="shared" si="22"/>
        <v>0</v>
      </c>
      <c r="M353">
        <f t="shared" si="23"/>
        <v>1</v>
      </c>
    </row>
    <row r="354" spans="1:13" x14ac:dyDescent="0.25">
      <c r="A354" s="36">
        <f>'Incident Details EB'!B355</f>
        <v>41778</v>
      </c>
      <c r="B354" s="32">
        <f>'Incident Details EB'!Y355</f>
        <v>2</v>
      </c>
      <c r="C354" s="24">
        <f>'Incident Details EB'!M355</f>
        <v>0.73819444444444438</v>
      </c>
      <c r="D354" s="24">
        <f>'Incident Details EB'!N355</f>
        <v>0.75138888888888877</v>
      </c>
      <c r="E354">
        <f>'Incident Details EB'!AG355</f>
        <v>19</v>
      </c>
      <c r="F354">
        <f>'Incident Details EB'!P355</f>
        <v>15.6</v>
      </c>
      <c r="G354">
        <f t="shared" si="20"/>
        <v>38</v>
      </c>
      <c r="H354" t="str">
        <f t="shared" si="21"/>
        <v>15-45</v>
      </c>
      <c r="I354">
        <f>IF(F354&lt;=parameters!$B$6,IF(F354&gt;=parameters!$B$5,1,0),0)</f>
        <v>0</v>
      </c>
      <c r="J354">
        <f>IF(C354&lt;parameters!$B$2,IF(D354&gt;parameters!$B$1,1,0),0)</f>
        <v>0</v>
      </c>
      <c r="K354">
        <f>IF(C354&lt;parameters!$B$4,IF(D354&gt;parameters!$B$3,1,0),0)</f>
        <v>1</v>
      </c>
      <c r="L354">
        <f t="shared" si="22"/>
        <v>0</v>
      </c>
      <c r="M354">
        <f t="shared" si="23"/>
        <v>0</v>
      </c>
    </row>
    <row r="355" spans="1:13" x14ac:dyDescent="0.25">
      <c r="A355" s="36">
        <f>'Incident Details EB'!B356</f>
        <v>41779</v>
      </c>
      <c r="B355" s="32">
        <f>'Incident Details EB'!Y356</f>
        <v>2</v>
      </c>
      <c r="C355" s="24">
        <f>'Incident Details EB'!M356</f>
        <v>0.24374999999999999</v>
      </c>
      <c r="D355" s="24">
        <f>'Incident Details EB'!N356</f>
        <v>0.25972222222222224</v>
      </c>
      <c r="E355">
        <f>'Incident Details EB'!AG356</f>
        <v>23</v>
      </c>
      <c r="F355">
        <f>'Incident Details EB'!P356</f>
        <v>25.8</v>
      </c>
      <c r="G355">
        <f t="shared" si="20"/>
        <v>46</v>
      </c>
      <c r="H355" t="str">
        <f t="shared" si="21"/>
        <v>15-45</v>
      </c>
      <c r="I355">
        <f>IF(F355&lt;=parameters!$B$6,IF(F355&gt;=parameters!$B$5,1,0),0)</f>
        <v>1</v>
      </c>
      <c r="J355">
        <f>IF(C355&lt;parameters!$B$2,IF(D355&gt;parameters!$B$1,1,0),0)</f>
        <v>1</v>
      </c>
      <c r="K355">
        <f>IF(C355&lt;parameters!$B$4,IF(D355&gt;parameters!$B$3,1,0),0)</f>
        <v>0</v>
      </c>
      <c r="L355">
        <f t="shared" si="22"/>
        <v>1</v>
      </c>
      <c r="M355">
        <f t="shared" si="23"/>
        <v>0</v>
      </c>
    </row>
    <row r="356" spans="1:13" x14ac:dyDescent="0.25">
      <c r="A356" s="36">
        <f>'Incident Details EB'!B357</f>
        <v>41779</v>
      </c>
      <c r="B356" s="32">
        <f>'Incident Details EB'!Y357</f>
        <v>1</v>
      </c>
      <c r="C356" s="24">
        <f>'Incident Details EB'!M357</f>
        <v>0.74444444444444446</v>
      </c>
      <c r="D356" s="24">
        <f>'Incident Details EB'!N357</f>
        <v>0.76875000000000004</v>
      </c>
      <c r="E356">
        <f>'Incident Details EB'!AG357</f>
        <v>35</v>
      </c>
      <c r="F356">
        <f>'Incident Details EB'!P357</f>
        <v>38.1</v>
      </c>
      <c r="G356">
        <f t="shared" si="20"/>
        <v>35</v>
      </c>
      <c r="H356" t="str">
        <f t="shared" si="21"/>
        <v>15-45</v>
      </c>
      <c r="I356">
        <f>IF(F356&lt;=parameters!$B$6,IF(F356&gt;=parameters!$B$5,1,0),0)</f>
        <v>0</v>
      </c>
      <c r="J356">
        <f>IF(C356&lt;parameters!$B$2,IF(D356&gt;parameters!$B$1,1,0),0)</f>
        <v>0</v>
      </c>
      <c r="K356">
        <f>IF(C356&lt;parameters!$B$4,IF(D356&gt;parameters!$B$3,1,0),0)</f>
        <v>1</v>
      </c>
      <c r="L356">
        <f t="shared" si="22"/>
        <v>0</v>
      </c>
      <c r="M356">
        <f t="shared" si="23"/>
        <v>0</v>
      </c>
    </row>
    <row r="357" spans="1:13" x14ac:dyDescent="0.25">
      <c r="A357" s="36">
        <f>'Incident Details EB'!B358</f>
        <v>41779</v>
      </c>
      <c r="B357" s="32">
        <f>'Incident Details EB'!Y358</f>
        <v>1</v>
      </c>
      <c r="C357" s="24">
        <f>'Incident Details EB'!M358</f>
        <v>0.72430555555555554</v>
      </c>
      <c r="D357" s="24">
        <f>'Incident Details EB'!N358</f>
        <v>0.75138888888888888</v>
      </c>
      <c r="E357">
        <f>'Incident Details EB'!AG358</f>
        <v>39</v>
      </c>
      <c r="F357">
        <f>'Incident Details EB'!P358</f>
        <v>44.5</v>
      </c>
      <c r="G357">
        <f t="shared" si="20"/>
        <v>39</v>
      </c>
      <c r="H357" t="str">
        <f t="shared" si="21"/>
        <v>15-45</v>
      </c>
      <c r="I357">
        <f>IF(F357&lt;=parameters!$B$6,IF(F357&gt;=parameters!$B$5,1,0),0)</f>
        <v>0</v>
      </c>
      <c r="J357">
        <f>IF(C357&lt;parameters!$B$2,IF(D357&gt;parameters!$B$1,1,0),0)</f>
        <v>0</v>
      </c>
      <c r="K357">
        <f>IF(C357&lt;parameters!$B$4,IF(D357&gt;parameters!$B$3,1,0),0)</f>
        <v>1</v>
      </c>
      <c r="L357">
        <f t="shared" si="22"/>
        <v>0</v>
      </c>
      <c r="M357">
        <f t="shared" si="23"/>
        <v>0</v>
      </c>
    </row>
    <row r="358" spans="1:13" x14ac:dyDescent="0.25">
      <c r="A358" s="36">
        <f>'Incident Details EB'!B359</f>
        <v>41779</v>
      </c>
      <c r="B358" s="32">
        <f>'Incident Details EB'!Y359</f>
        <v>0</v>
      </c>
      <c r="C358" s="24">
        <f>'Incident Details EB'!M359</f>
        <v>0.54791666666666672</v>
      </c>
      <c r="D358" s="24">
        <f>'Incident Details EB'!N359</f>
        <v>0.56458333333333344</v>
      </c>
      <c r="E358">
        <f>'Incident Details EB'!AG359</f>
        <v>24</v>
      </c>
      <c r="F358">
        <f>'Incident Details EB'!P359</f>
        <v>30</v>
      </c>
      <c r="G358">
        <f t="shared" si="20"/>
        <v>0</v>
      </c>
      <c r="H358" t="str">
        <f t="shared" si="21"/>
        <v>15-45</v>
      </c>
      <c r="I358">
        <f>IF(F358&lt;=parameters!$B$6,IF(F358&gt;=parameters!$B$5,1,0),0)</f>
        <v>1</v>
      </c>
      <c r="J358">
        <f>IF(C358&lt;parameters!$B$2,IF(D358&gt;parameters!$B$1,1,0),0)</f>
        <v>0</v>
      </c>
      <c r="K358">
        <f>IF(C358&lt;parameters!$B$4,IF(D358&gt;parameters!$B$3,1,0),0)</f>
        <v>0</v>
      </c>
      <c r="L358">
        <f t="shared" si="22"/>
        <v>0</v>
      </c>
      <c r="M358">
        <f t="shared" si="23"/>
        <v>0</v>
      </c>
    </row>
    <row r="359" spans="1:13" x14ac:dyDescent="0.25">
      <c r="A359" s="36">
        <f>'Incident Details EB'!B360</f>
        <v>41780</v>
      </c>
      <c r="B359" s="32">
        <f>'Incident Details EB'!Y360</f>
        <v>1</v>
      </c>
      <c r="C359" s="24">
        <f>'Incident Details EB'!M360</f>
        <v>0.4916666666666667</v>
      </c>
      <c r="D359" s="24">
        <f>'Incident Details EB'!N360</f>
        <v>0.5229166666666667</v>
      </c>
      <c r="E359">
        <f>'Incident Details EB'!AG360</f>
        <v>45</v>
      </c>
      <c r="F359">
        <f>'Incident Details EB'!P360</f>
        <v>35.5</v>
      </c>
      <c r="G359">
        <f t="shared" si="20"/>
        <v>45</v>
      </c>
      <c r="H359" t="str">
        <f t="shared" si="21"/>
        <v>45-75</v>
      </c>
      <c r="I359">
        <f>IF(F359&lt;=parameters!$B$6,IF(F359&gt;=parameters!$B$5,1,0),0)</f>
        <v>1</v>
      </c>
      <c r="J359">
        <f>IF(C359&lt;parameters!$B$2,IF(D359&gt;parameters!$B$1,1,0),0)</f>
        <v>0</v>
      </c>
      <c r="K359">
        <f>IF(C359&lt;parameters!$B$4,IF(D359&gt;parameters!$B$3,1,0),0)</f>
        <v>0</v>
      </c>
      <c r="L359">
        <f t="shared" si="22"/>
        <v>0</v>
      </c>
      <c r="M359">
        <f t="shared" si="23"/>
        <v>0</v>
      </c>
    </row>
    <row r="360" spans="1:13" x14ac:dyDescent="0.25">
      <c r="A360" s="36">
        <f>'Incident Details EB'!B361</f>
        <v>41780</v>
      </c>
      <c r="B360" s="32">
        <f>'Incident Details EB'!Y361</f>
        <v>1</v>
      </c>
      <c r="C360" s="24">
        <f>'Incident Details EB'!M361</f>
        <v>0.69166666666666676</v>
      </c>
      <c r="D360" s="24">
        <f>'Incident Details EB'!N361</f>
        <v>0.73125000000000007</v>
      </c>
      <c r="E360">
        <f>'Incident Details EB'!AG361</f>
        <v>57</v>
      </c>
      <c r="F360">
        <f>'Incident Details EB'!P361</f>
        <v>34.200000000000003</v>
      </c>
      <c r="G360">
        <f t="shared" si="20"/>
        <v>57</v>
      </c>
      <c r="H360" t="str">
        <f t="shared" si="21"/>
        <v>45-75</v>
      </c>
      <c r="I360">
        <f>IF(F360&lt;=parameters!$B$6,IF(F360&gt;=parameters!$B$5,1,0),0)</f>
        <v>1</v>
      </c>
      <c r="J360">
        <f>IF(C360&lt;parameters!$B$2,IF(D360&gt;parameters!$B$1,1,0),0)</f>
        <v>0</v>
      </c>
      <c r="K360">
        <f>IF(C360&lt;parameters!$B$4,IF(D360&gt;parameters!$B$3,1,0),0)</f>
        <v>1</v>
      </c>
      <c r="L360">
        <f t="shared" si="22"/>
        <v>0</v>
      </c>
      <c r="M360">
        <f t="shared" si="23"/>
        <v>1</v>
      </c>
    </row>
    <row r="361" spans="1:13" x14ac:dyDescent="0.25">
      <c r="A361" s="36">
        <f>'Incident Details EB'!B362</f>
        <v>41781</v>
      </c>
      <c r="B361" s="32">
        <f>'Incident Details EB'!Y362</f>
        <v>1</v>
      </c>
      <c r="C361" s="24">
        <f>'Incident Details EB'!M362</f>
        <v>0.77569444444444446</v>
      </c>
      <c r="D361" s="24">
        <f>'Incident Details EB'!N362</f>
        <v>0.8520833333333333</v>
      </c>
      <c r="E361">
        <f>'Incident Details EB'!AG362</f>
        <v>110</v>
      </c>
      <c r="F361">
        <f>'Incident Details EB'!P362</f>
        <v>44</v>
      </c>
      <c r="G361">
        <f t="shared" si="20"/>
        <v>110</v>
      </c>
      <c r="H361" t="str">
        <f t="shared" si="21"/>
        <v>75+</v>
      </c>
      <c r="I361">
        <f>IF(F361&lt;=parameters!$B$6,IF(F361&gt;=parameters!$B$5,1,0),0)</f>
        <v>0</v>
      </c>
      <c r="J361">
        <f>IF(C361&lt;parameters!$B$2,IF(D361&gt;parameters!$B$1,1,0),0)</f>
        <v>0</v>
      </c>
      <c r="K361">
        <f>IF(C361&lt;parameters!$B$4,IF(D361&gt;parameters!$B$3,1,0),0)</f>
        <v>1</v>
      </c>
      <c r="L361">
        <f t="shared" si="22"/>
        <v>0</v>
      </c>
      <c r="M361">
        <f t="shared" si="23"/>
        <v>0</v>
      </c>
    </row>
    <row r="362" spans="1:13" x14ac:dyDescent="0.25">
      <c r="A362" s="36">
        <f>'Incident Details EB'!B363</f>
        <v>41781</v>
      </c>
      <c r="B362" s="32">
        <f>'Incident Details EB'!Y363</f>
        <v>2</v>
      </c>
      <c r="C362" s="24">
        <f>'Incident Details EB'!M363</f>
        <v>0.7055555555555556</v>
      </c>
      <c r="D362" s="24">
        <f>'Incident Details EB'!N363</f>
        <v>0.7416666666666667</v>
      </c>
      <c r="E362">
        <f>'Incident Details EB'!AG363</f>
        <v>52</v>
      </c>
      <c r="F362">
        <f>'Incident Details EB'!P363</f>
        <v>14.2</v>
      </c>
      <c r="G362">
        <f t="shared" si="20"/>
        <v>104</v>
      </c>
      <c r="H362" t="str">
        <f t="shared" si="21"/>
        <v>45-75</v>
      </c>
      <c r="I362">
        <f>IF(F362&lt;=parameters!$B$6,IF(F362&gt;=parameters!$B$5,1,0),0)</f>
        <v>0</v>
      </c>
      <c r="J362">
        <f>IF(C362&lt;parameters!$B$2,IF(D362&gt;parameters!$B$1,1,0),0)</f>
        <v>0</v>
      </c>
      <c r="K362">
        <f>IF(C362&lt;parameters!$B$4,IF(D362&gt;parameters!$B$3,1,0),0)</f>
        <v>1</v>
      </c>
      <c r="L362">
        <f t="shared" si="22"/>
        <v>0</v>
      </c>
      <c r="M362">
        <f t="shared" si="23"/>
        <v>0</v>
      </c>
    </row>
    <row r="363" spans="1:13" x14ac:dyDescent="0.25">
      <c r="A363" s="36">
        <f>'Incident Details EB'!B364</f>
        <v>41782</v>
      </c>
      <c r="B363" s="32">
        <f>'Incident Details EB'!Y364</f>
        <v>0</v>
      </c>
      <c r="C363" s="24"/>
      <c r="D363" s="24"/>
      <c r="G363">
        <f t="shared" si="20"/>
        <v>0</v>
      </c>
      <c r="H363" t="str">
        <f t="shared" si="21"/>
        <v>0-15</v>
      </c>
      <c r="I363">
        <f>IF(F363&lt;=parameters!$B$6,IF(F363&gt;=parameters!$B$5,1,0),0)</f>
        <v>0</v>
      </c>
      <c r="J363">
        <f>IF(C363&lt;parameters!$B$2,IF(D363&gt;parameters!$B$1,1,0),0)</f>
        <v>0</v>
      </c>
      <c r="K363">
        <f>IF(C363&lt;parameters!$B$4,IF(D363&gt;parameters!$B$3,1,0),0)</f>
        <v>0</v>
      </c>
      <c r="L363">
        <f t="shared" si="22"/>
        <v>0</v>
      </c>
      <c r="M363">
        <f t="shared" si="23"/>
        <v>0</v>
      </c>
    </row>
    <row r="364" spans="1:13" x14ac:dyDescent="0.25">
      <c r="A364" s="36">
        <f>'Incident Details EB'!B365</f>
        <v>41782</v>
      </c>
      <c r="B364" s="32">
        <f>'Incident Details EB'!Y365</f>
        <v>1</v>
      </c>
      <c r="C364" s="24">
        <f>'Incident Details EB'!M365</f>
        <v>0.59791666666666665</v>
      </c>
      <c r="D364" s="24">
        <f>'Incident Details EB'!N365</f>
        <v>0.6166666666666667</v>
      </c>
      <c r="E364">
        <f>'Incident Details EB'!AG365</f>
        <v>27</v>
      </c>
      <c r="F364">
        <f>'Incident Details EB'!P365</f>
        <v>51.9</v>
      </c>
      <c r="G364">
        <f t="shared" si="20"/>
        <v>27</v>
      </c>
      <c r="H364" t="str">
        <f t="shared" si="21"/>
        <v>15-45</v>
      </c>
      <c r="I364">
        <f>IF(F364&lt;=parameters!$B$6,IF(F364&gt;=parameters!$B$5,1,0),0)</f>
        <v>0</v>
      </c>
      <c r="J364">
        <f>IF(C364&lt;parameters!$B$2,IF(D364&gt;parameters!$B$1,1,0),0)</f>
        <v>0</v>
      </c>
      <c r="K364">
        <f>IF(C364&lt;parameters!$B$4,IF(D364&gt;parameters!$B$3,1,0),0)</f>
        <v>0</v>
      </c>
      <c r="L364">
        <f t="shared" si="22"/>
        <v>0</v>
      </c>
      <c r="M364">
        <f t="shared" si="23"/>
        <v>0</v>
      </c>
    </row>
    <row r="365" spans="1:13" x14ac:dyDescent="0.25">
      <c r="A365" s="36">
        <f>'Incident Details EB'!B366</f>
        <v>41782</v>
      </c>
      <c r="B365" s="32">
        <f>'Incident Details EB'!Y366</f>
        <v>0</v>
      </c>
      <c r="C365" s="24">
        <f>'Incident Details EB'!M366</f>
        <v>0.6875</v>
      </c>
      <c r="D365" s="24">
        <f>'Incident Details EB'!N366</f>
        <v>0.7</v>
      </c>
      <c r="E365">
        <f>'Incident Details EB'!AG366</f>
        <v>18</v>
      </c>
      <c r="F365">
        <f>'Incident Details EB'!P366</f>
        <v>22.5</v>
      </c>
      <c r="G365">
        <f t="shared" si="20"/>
        <v>0</v>
      </c>
      <c r="H365" t="str">
        <f t="shared" si="21"/>
        <v>15-45</v>
      </c>
      <c r="I365">
        <f>IF(F365&lt;=parameters!$B$6,IF(F365&gt;=parameters!$B$5,1,0),0)</f>
        <v>0</v>
      </c>
      <c r="J365">
        <f>IF(C365&lt;parameters!$B$2,IF(D365&gt;parameters!$B$1,1,0),0)</f>
        <v>0</v>
      </c>
      <c r="K365">
        <f>IF(C365&lt;parameters!$B$4,IF(D365&gt;parameters!$B$3,1,0),0)</f>
        <v>1</v>
      </c>
      <c r="L365">
        <f t="shared" si="22"/>
        <v>0</v>
      </c>
      <c r="M365">
        <f t="shared" si="23"/>
        <v>0</v>
      </c>
    </row>
    <row r="366" spans="1:13" x14ac:dyDescent="0.25">
      <c r="A366" s="36">
        <f>'Incident Details EB'!B367</f>
        <v>41782</v>
      </c>
      <c r="B366" s="32">
        <f>'Incident Details EB'!Y367</f>
        <v>1</v>
      </c>
      <c r="C366" s="24">
        <f>'Incident Details EB'!M367</f>
        <v>0.7729166666666667</v>
      </c>
      <c r="D366" s="24">
        <f>'Incident Details EB'!N367</f>
        <v>0.79236111111111118</v>
      </c>
      <c r="E366">
        <f>'Incident Details EB'!AG367</f>
        <v>28</v>
      </c>
      <c r="F366">
        <f>'Incident Details EB'!P367</f>
        <v>29.8</v>
      </c>
      <c r="G366">
        <f t="shared" si="20"/>
        <v>28</v>
      </c>
      <c r="H366" t="str">
        <f t="shared" si="21"/>
        <v>15-45</v>
      </c>
      <c r="I366">
        <f>IF(F366&lt;=parameters!$B$6,IF(F366&gt;=parameters!$B$5,1,0),0)</f>
        <v>1</v>
      </c>
      <c r="J366">
        <f>IF(C366&lt;parameters!$B$2,IF(D366&gt;parameters!$B$1,1,0),0)</f>
        <v>0</v>
      </c>
      <c r="K366">
        <f>IF(C366&lt;parameters!$B$4,IF(D366&gt;parameters!$B$3,1,0),0)</f>
        <v>1</v>
      </c>
      <c r="L366">
        <f t="shared" si="22"/>
        <v>0</v>
      </c>
      <c r="M366">
        <f t="shared" si="23"/>
        <v>1</v>
      </c>
    </row>
    <row r="367" spans="1:13" x14ac:dyDescent="0.25">
      <c r="A367" s="36">
        <f>'Incident Details EB'!B368</f>
        <v>41782</v>
      </c>
      <c r="B367" s="32">
        <f>'Incident Details EB'!Y368</f>
        <v>2</v>
      </c>
      <c r="C367" s="24">
        <f>'Incident Details EB'!M368</f>
        <v>0.78263888888888899</v>
      </c>
      <c r="D367" s="24">
        <f>'Incident Details EB'!N368</f>
        <v>0.83472222222222237</v>
      </c>
      <c r="E367">
        <f>'Incident Details EB'!AG368</f>
        <v>75</v>
      </c>
      <c r="F367">
        <f>'Incident Details EB'!P368</f>
        <v>52</v>
      </c>
      <c r="G367">
        <f t="shared" si="20"/>
        <v>150</v>
      </c>
      <c r="H367" t="str">
        <f t="shared" si="21"/>
        <v>75+</v>
      </c>
      <c r="I367">
        <f>IF(F367&lt;=parameters!$B$6,IF(F367&gt;=parameters!$B$5,1,0),0)</f>
        <v>0</v>
      </c>
      <c r="J367">
        <f>IF(C367&lt;parameters!$B$2,IF(D367&gt;parameters!$B$1,1,0),0)</f>
        <v>0</v>
      </c>
      <c r="K367">
        <f>IF(C367&lt;parameters!$B$4,IF(D367&gt;parameters!$B$3,1,0),0)</f>
        <v>1</v>
      </c>
      <c r="L367">
        <f t="shared" si="22"/>
        <v>0</v>
      </c>
      <c r="M367">
        <f t="shared" si="23"/>
        <v>0</v>
      </c>
    </row>
    <row r="368" spans="1:13" x14ac:dyDescent="0.25">
      <c r="A368" s="36">
        <f>'Incident Details EB'!B369</f>
        <v>41785</v>
      </c>
      <c r="B368" s="32">
        <f>'Incident Details EB'!Y369</f>
        <v>1</v>
      </c>
      <c r="C368" s="24">
        <f>'Incident Details EB'!M369</f>
        <v>0.35625000000000001</v>
      </c>
      <c r="D368" s="24">
        <f>'Incident Details EB'!N369</f>
        <v>0.37152777777777779</v>
      </c>
      <c r="E368">
        <f>'Incident Details EB'!AG369</f>
        <v>22</v>
      </c>
      <c r="F368">
        <f>'Incident Details EB'!P369</f>
        <v>48.4</v>
      </c>
      <c r="G368">
        <f t="shared" si="20"/>
        <v>22</v>
      </c>
      <c r="H368" t="str">
        <f t="shared" si="21"/>
        <v>15-45</v>
      </c>
      <c r="I368">
        <f>IF(F368&lt;=parameters!$B$6,IF(F368&gt;=parameters!$B$5,1,0),0)</f>
        <v>0</v>
      </c>
      <c r="J368">
        <f>IF(C368&lt;parameters!$B$2,IF(D368&gt;parameters!$B$1,1,0),0)</f>
        <v>1</v>
      </c>
      <c r="K368">
        <f>IF(C368&lt;parameters!$B$4,IF(D368&gt;parameters!$B$3,1,0),0)</f>
        <v>0</v>
      </c>
      <c r="L368">
        <f t="shared" si="22"/>
        <v>0</v>
      </c>
      <c r="M368">
        <f t="shared" si="23"/>
        <v>0</v>
      </c>
    </row>
    <row r="369" spans="1:13" x14ac:dyDescent="0.25">
      <c r="A369" s="36">
        <f>'Incident Details EB'!B370</f>
        <v>41785</v>
      </c>
      <c r="B369" s="32">
        <f>'Incident Details EB'!Y370</f>
        <v>1</v>
      </c>
      <c r="C369" s="24">
        <f>'Incident Details EB'!M370</f>
        <v>0.16944444444444443</v>
      </c>
      <c r="D369" s="24">
        <f>'Incident Details EB'!N370</f>
        <v>0.22222222222222221</v>
      </c>
      <c r="E369">
        <f>'Incident Details EB'!AG370</f>
        <v>76</v>
      </c>
      <c r="F369">
        <f>'Incident Details EB'!P370</f>
        <v>26.9</v>
      </c>
      <c r="G369">
        <f t="shared" si="20"/>
        <v>76</v>
      </c>
      <c r="H369" t="str">
        <f t="shared" si="21"/>
        <v>75+</v>
      </c>
      <c r="I369">
        <f>IF(F369&lt;=parameters!$B$6,IF(F369&gt;=parameters!$B$5,1,0),0)</f>
        <v>1</v>
      </c>
      <c r="J369">
        <f>IF(C369&lt;parameters!$B$2,IF(D369&gt;parameters!$B$1,1,0),0)</f>
        <v>1</v>
      </c>
      <c r="K369">
        <f>IF(C369&lt;parameters!$B$4,IF(D369&gt;parameters!$B$3,1,0),0)</f>
        <v>0</v>
      </c>
      <c r="L369">
        <f t="shared" si="22"/>
        <v>1</v>
      </c>
      <c r="M369">
        <f t="shared" si="23"/>
        <v>0</v>
      </c>
    </row>
    <row r="370" spans="1:13" x14ac:dyDescent="0.25">
      <c r="A370" s="36">
        <f>'Incident Details EB'!B371</f>
        <v>41786</v>
      </c>
      <c r="B370" s="32">
        <f>'Incident Details EB'!Y371</f>
        <v>2</v>
      </c>
      <c r="C370" s="24">
        <f>'Incident Details EB'!M371</f>
        <v>0.75694444444444453</v>
      </c>
      <c r="D370" s="24">
        <f>'Incident Details EB'!N371</f>
        <v>0.83750000000000013</v>
      </c>
      <c r="E370">
        <f>'Incident Details EB'!AG371</f>
        <v>116</v>
      </c>
      <c r="F370">
        <f>'Incident Details EB'!P371</f>
        <v>33.200000000000003</v>
      </c>
      <c r="G370">
        <f t="shared" si="20"/>
        <v>232</v>
      </c>
      <c r="H370" t="str">
        <f t="shared" si="21"/>
        <v>75+</v>
      </c>
      <c r="I370">
        <f>IF(F370&lt;=parameters!$B$6,IF(F370&gt;=parameters!$B$5,1,0),0)</f>
        <v>1</v>
      </c>
      <c r="J370">
        <f>IF(C370&lt;parameters!$B$2,IF(D370&gt;parameters!$B$1,1,0),0)</f>
        <v>0</v>
      </c>
      <c r="K370">
        <f>IF(C370&lt;parameters!$B$4,IF(D370&gt;parameters!$B$3,1,0),0)</f>
        <v>1</v>
      </c>
      <c r="L370">
        <f t="shared" si="22"/>
        <v>0</v>
      </c>
      <c r="M370">
        <f t="shared" si="23"/>
        <v>1</v>
      </c>
    </row>
    <row r="371" spans="1:13" x14ac:dyDescent="0.25">
      <c r="A371" s="36">
        <f>'Incident Details EB'!B372</f>
        <v>41786</v>
      </c>
      <c r="B371" s="32">
        <f>'Incident Details EB'!Y372</f>
        <v>1</v>
      </c>
      <c r="C371" s="24">
        <f>'Incident Details EB'!M372</f>
        <v>2.5694444444444447E-2</v>
      </c>
      <c r="D371" s="24">
        <f>'Incident Details EB'!N372</f>
        <v>3.888888888888889E-2</v>
      </c>
      <c r="E371">
        <f>'Incident Details EB'!AG372</f>
        <v>19</v>
      </c>
      <c r="F371">
        <f>'Incident Details EB'!P372</f>
        <v>39.200000000000003</v>
      </c>
      <c r="G371">
        <f t="shared" si="20"/>
        <v>19</v>
      </c>
      <c r="H371" t="str">
        <f t="shared" si="21"/>
        <v>15-45</v>
      </c>
      <c r="I371">
        <f>IF(F371&lt;=parameters!$B$6,IF(F371&gt;=parameters!$B$5,1,0),0)</f>
        <v>0</v>
      </c>
      <c r="J371">
        <f>IF(C371&lt;parameters!$B$2,IF(D371&gt;parameters!$B$1,1,0),0)</f>
        <v>0</v>
      </c>
      <c r="K371">
        <f>IF(C371&lt;parameters!$B$4,IF(D371&gt;parameters!$B$3,1,0),0)</f>
        <v>0</v>
      </c>
      <c r="L371">
        <f t="shared" si="22"/>
        <v>0</v>
      </c>
      <c r="M371">
        <f t="shared" si="23"/>
        <v>0</v>
      </c>
    </row>
    <row r="372" spans="1:13" x14ac:dyDescent="0.25">
      <c r="A372" s="36">
        <f>'Incident Details EB'!B373</f>
        <v>41786</v>
      </c>
      <c r="B372" s="32">
        <f>'Incident Details EB'!Y373</f>
        <v>1</v>
      </c>
      <c r="C372" s="24">
        <f>'Incident Details EB'!M373</f>
        <v>0.39097222222222222</v>
      </c>
      <c r="D372" s="24">
        <f>'Incident Details EB'!N373</f>
        <v>0.41041666666666665</v>
      </c>
      <c r="E372">
        <f>'Incident Details EB'!AG373</f>
        <v>28</v>
      </c>
      <c r="F372">
        <f>'Incident Details EB'!P373</f>
        <v>16.8</v>
      </c>
      <c r="G372">
        <f t="shared" si="20"/>
        <v>28</v>
      </c>
      <c r="H372" t="str">
        <f t="shared" si="21"/>
        <v>15-45</v>
      </c>
      <c r="I372">
        <f>IF(F372&lt;=parameters!$B$6,IF(F372&gt;=parameters!$B$5,1,0),0)</f>
        <v>0</v>
      </c>
      <c r="J372">
        <f>IF(C372&lt;parameters!$B$2,IF(D372&gt;parameters!$B$1,1,0),0)</f>
        <v>1</v>
      </c>
      <c r="K372">
        <f>IF(C372&lt;parameters!$B$4,IF(D372&gt;parameters!$B$3,1,0),0)</f>
        <v>0</v>
      </c>
      <c r="L372">
        <f t="shared" si="22"/>
        <v>0</v>
      </c>
      <c r="M372">
        <f t="shared" si="23"/>
        <v>0</v>
      </c>
    </row>
    <row r="373" spans="1:13" x14ac:dyDescent="0.25">
      <c r="A373" s="36">
        <f>'Incident Details EB'!B374</f>
        <v>41786</v>
      </c>
      <c r="B373" s="32">
        <f>'Incident Details EB'!Y374</f>
        <v>1</v>
      </c>
      <c r="C373" s="24">
        <f>'Incident Details EB'!M374</f>
        <v>0.3611111111111111</v>
      </c>
      <c r="D373" s="24">
        <f>'Incident Details EB'!N374</f>
        <v>0.38611111111111113</v>
      </c>
      <c r="E373">
        <f>'Incident Details EB'!AG374</f>
        <v>36</v>
      </c>
      <c r="F373">
        <f>'Incident Details EB'!P374</f>
        <v>44</v>
      </c>
      <c r="G373">
        <f t="shared" si="20"/>
        <v>36</v>
      </c>
      <c r="H373" t="str">
        <f t="shared" si="21"/>
        <v>15-45</v>
      </c>
      <c r="I373">
        <f>IF(F373&lt;=parameters!$B$6,IF(F373&gt;=parameters!$B$5,1,0),0)</f>
        <v>0</v>
      </c>
      <c r="J373">
        <f>IF(C373&lt;parameters!$B$2,IF(D373&gt;parameters!$B$1,1,0),0)</f>
        <v>1</v>
      </c>
      <c r="K373">
        <f>IF(C373&lt;parameters!$B$4,IF(D373&gt;parameters!$B$3,1,0),0)</f>
        <v>0</v>
      </c>
      <c r="L373">
        <f t="shared" si="22"/>
        <v>0</v>
      </c>
      <c r="M373">
        <f t="shared" si="23"/>
        <v>0</v>
      </c>
    </row>
    <row r="374" spans="1:13" x14ac:dyDescent="0.25">
      <c r="A374" s="36">
        <f>'Incident Details EB'!B375</f>
        <v>41786</v>
      </c>
      <c r="B374" s="32">
        <f>'Incident Details EB'!Y375</f>
        <v>1</v>
      </c>
      <c r="C374" s="24">
        <f>'Incident Details EB'!M375</f>
        <v>0.5541666666666667</v>
      </c>
      <c r="D374" s="24">
        <f>'Incident Details EB'!N375</f>
        <v>0.59166666666666667</v>
      </c>
      <c r="E374">
        <f>'Incident Details EB'!AG375</f>
        <v>54</v>
      </c>
      <c r="F374">
        <f>'Incident Details EB'!P375</f>
        <v>45.8</v>
      </c>
      <c r="G374">
        <f t="shared" si="20"/>
        <v>54</v>
      </c>
      <c r="H374" t="str">
        <f t="shared" si="21"/>
        <v>45-75</v>
      </c>
      <c r="I374">
        <f>IF(F374&lt;=parameters!$B$6,IF(F374&gt;=parameters!$B$5,1,0),0)</f>
        <v>0</v>
      </c>
      <c r="J374">
        <f>IF(C374&lt;parameters!$B$2,IF(D374&gt;parameters!$B$1,1,0),0)</f>
        <v>0</v>
      </c>
      <c r="K374">
        <f>IF(C374&lt;parameters!$B$4,IF(D374&gt;parameters!$B$3,1,0),0)</f>
        <v>0</v>
      </c>
      <c r="L374">
        <f t="shared" si="22"/>
        <v>0</v>
      </c>
      <c r="M374">
        <f t="shared" si="23"/>
        <v>0</v>
      </c>
    </row>
    <row r="375" spans="1:13" x14ac:dyDescent="0.25">
      <c r="A375" s="36">
        <f>'Incident Details EB'!B376</f>
        <v>41786</v>
      </c>
      <c r="B375" s="32">
        <f>'Incident Details EB'!Y376</f>
        <v>1</v>
      </c>
      <c r="C375" s="24">
        <f>'Incident Details EB'!M376</f>
        <v>0.39583333333333331</v>
      </c>
      <c r="D375" s="24">
        <f>'Incident Details EB'!N376</f>
        <v>0.41527777777777775</v>
      </c>
      <c r="E375">
        <f>'Incident Details EB'!AG376</f>
        <v>28</v>
      </c>
      <c r="F375">
        <f>'Incident Details EB'!P376</f>
        <v>16.8</v>
      </c>
      <c r="G375">
        <f t="shared" si="20"/>
        <v>28</v>
      </c>
      <c r="H375" t="str">
        <f t="shared" si="21"/>
        <v>15-45</v>
      </c>
      <c r="I375">
        <f>IF(F375&lt;=parameters!$B$6,IF(F375&gt;=parameters!$B$5,1,0),0)</f>
        <v>0</v>
      </c>
      <c r="J375">
        <f>IF(C375&lt;parameters!$B$2,IF(D375&gt;parameters!$B$1,1,0),0)</f>
        <v>1</v>
      </c>
      <c r="K375">
        <f>IF(C375&lt;parameters!$B$4,IF(D375&gt;parameters!$B$3,1,0),0)</f>
        <v>0</v>
      </c>
      <c r="L375">
        <f t="shared" si="22"/>
        <v>0</v>
      </c>
      <c r="M375">
        <f t="shared" si="23"/>
        <v>0</v>
      </c>
    </row>
    <row r="376" spans="1:13" x14ac:dyDescent="0.25">
      <c r="A376" s="36">
        <f>'Incident Details EB'!B377</f>
        <v>41786</v>
      </c>
      <c r="B376" s="32">
        <f>'Incident Details EB'!Y377</f>
        <v>1</v>
      </c>
      <c r="C376" s="24">
        <f>'Incident Details EB'!M377</f>
        <v>0.35902777777777778</v>
      </c>
      <c r="D376" s="24">
        <f>'Incident Details EB'!N377</f>
        <v>0.43472222222222223</v>
      </c>
      <c r="E376">
        <f>'Incident Details EB'!AG377</f>
        <v>109</v>
      </c>
      <c r="F376">
        <f>'Incident Details EB'!P377</f>
        <v>44</v>
      </c>
      <c r="G376">
        <f t="shared" si="20"/>
        <v>109</v>
      </c>
      <c r="H376" t="str">
        <f t="shared" si="21"/>
        <v>75+</v>
      </c>
      <c r="I376">
        <f>IF(F376&lt;=parameters!$B$6,IF(F376&gt;=parameters!$B$5,1,0),0)</f>
        <v>0</v>
      </c>
      <c r="J376">
        <f>IF(C376&lt;parameters!$B$2,IF(D376&gt;parameters!$B$1,1,0),0)</f>
        <v>1</v>
      </c>
      <c r="K376">
        <f>IF(C376&lt;parameters!$B$4,IF(D376&gt;parameters!$B$3,1,0),0)</f>
        <v>0</v>
      </c>
      <c r="L376">
        <f t="shared" si="22"/>
        <v>0</v>
      </c>
      <c r="M376">
        <f t="shared" si="23"/>
        <v>0</v>
      </c>
    </row>
    <row r="377" spans="1:13" x14ac:dyDescent="0.25">
      <c r="A377" s="36">
        <f>'Incident Details EB'!B378</f>
        <v>41787</v>
      </c>
      <c r="B377" s="32">
        <f>'Incident Details EB'!Y378</f>
        <v>1</v>
      </c>
      <c r="C377" s="24">
        <f>'Incident Details EB'!M378</f>
        <v>0.77986111111111101</v>
      </c>
      <c r="D377" s="24">
        <f>'Incident Details EB'!N378</f>
        <v>0.80902777777777768</v>
      </c>
      <c r="E377">
        <f>'Incident Details EB'!AG378</f>
        <v>42</v>
      </c>
      <c r="F377">
        <f>'Incident Details EB'!P378</f>
        <v>34.200000000000003</v>
      </c>
      <c r="G377">
        <f t="shared" si="20"/>
        <v>42</v>
      </c>
      <c r="H377" t="str">
        <f t="shared" si="21"/>
        <v>15-45</v>
      </c>
      <c r="I377">
        <f>IF(F377&lt;=parameters!$B$6,IF(F377&gt;=parameters!$B$5,1,0),0)</f>
        <v>1</v>
      </c>
      <c r="J377">
        <f>IF(C377&lt;parameters!$B$2,IF(D377&gt;parameters!$B$1,1,0),0)</f>
        <v>0</v>
      </c>
      <c r="K377">
        <f>IF(C377&lt;parameters!$B$4,IF(D377&gt;parameters!$B$3,1,0),0)</f>
        <v>1</v>
      </c>
      <c r="L377">
        <f t="shared" si="22"/>
        <v>0</v>
      </c>
      <c r="M377">
        <f t="shared" si="23"/>
        <v>1</v>
      </c>
    </row>
    <row r="378" spans="1:13" x14ac:dyDescent="0.25">
      <c r="A378" s="36">
        <f>'Incident Details EB'!B379</f>
        <v>41788</v>
      </c>
      <c r="B378" s="32">
        <f>'Incident Details EB'!Y379</f>
        <v>0</v>
      </c>
      <c r="C378" s="24">
        <f>'Incident Details EB'!M379</f>
        <v>0.60277777777777775</v>
      </c>
      <c r="D378" s="24">
        <f>'Incident Details EB'!N379</f>
        <v>0.60624999999999996</v>
      </c>
      <c r="E378">
        <f>'Incident Details EB'!AG379</f>
        <v>5</v>
      </c>
      <c r="F378">
        <f>'Incident Details EB'!P379</f>
        <v>36.200000000000003</v>
      </c>
      <c r="G378">
        <f t="shared" si="20"/>
        <v>0</v>
      </c>
      <c r="H378" t="str">
        <f t="shared" si="21"/>
        <v>0-15</v>
      </c>
      <c r="I378">
        <f>IF(F378&lt;=parameters!$B$6,IF(F378&gt;=parameters!$B$5,1,0),0)</f>
        <v>0</v>
      </c>
      <c r="J378">
        <f>IF(C378&lt;parameters!$B$2,IF(D378&gt;parameters!$B$1,1,0),0)</f>
        <v>0</v>
      </c>
      <c r="K378">
        <f>IF(C378&lt;parameters!$B$4,IF(D378&gt;parameters!$B$3,1,0),0)</f>
        <v>0</v>
      </c>
      <c r="L378">
        <f t="shared" si="22"/>
        <v>0</v>
      </c>
      <c r="M378">
        <f t="shared" si="23"/>
        <v>0</v>
      </c>
    </row>
    <row r="379" spans="1:13" x14ac:dyDescent="0.25">
      <c r="A379" s="36">
        <f>'Incident Details EB'!B380</f>
        <v>41788</v>
      </c>
      <c r="B379" s="32">
        <f>'Incident Details EB'!Y380</f>
        <v>0</v>
      </c>
      <c r="C379" s="24">
        <f>'Incident Details EB'!M380</f>
        <v>0.59444444444444444</v>
      </c>
      <c r="D379" s="24">
        <f>'Incident Details EB'!N380</f>
        <v>0.61805555555555558</v>
      </c>
      <c r="E379">
        <f>'Incident Details EB'!AG380</f>
        <v>34</v>
      </c>
      <c r="F379">
        <f>'Incident Details EB'!P380</f>
        <v>39.200000000000003</v>
      </c>
      <c r="G379">
        <f t="shared" si="20"/>
        <v>0</v>
      </c>
      <c r="H379" t="str">
        <f t="shared" si="21"/>
        <v>15-45</v>
      </c>
      <c r="I379">
        <f>IF(F379&lt;=parameters!$B$6,IF(F379&gt;=parameters!$B$5,1,0),0)</f>
        <v>0</v>
      </c>
      <c r="J379">
        <f>IF(C379&lt;parameters!$B$2,IF(D379&gt;parameters!$B$1,1,0),0)</f>
        <v>0</v>
      </c>
      <c r="K379">
        <f>IF(C379&lt;parameters!$B$4,IF(D379&gt;parameters!$B$3,1,0),0)</f>
        <v>0</v>
      </c>
      <c r="L379">
        <f t="shared" si="22"/>
        <v>0</v>
      </c>
      <c r="M379">
        <f t="shared" si="23"/>
        <v>0</v>
      </c>
    </row>
    <row r="380" spans="1:13" x14ac:dyDescent="0.25">
      <c r="A380" s="36">
        <f>'Incident Details EB'!B381</f>
        <v>41788</v>
      </c>
      <c r="B380" s="32">
        <f>'Incident Details EB'!Y381</f>
        <v>1</v>
      </c>
      <c r="C380" s="24">
        <f>'Incident Details EB'!M381</f>
        <v>0.70972222222222225</v>
      </c>
      <c r="D380" s="24">
        <f>'Incident Details EB'!N381</f>
        <v>0.75486111111111109</v>
      </c>
      <c r="E380">
        <f>'Incident Details EB'!AG381</f>
        <v>65</v>
      </c>
      <c r="F380">
        <f>'Incident Details EB'!P381</f>
        <v>45.8</v>
      </c>
      <c r="G380">
        <f t="shared" si="20"/>
        <v>65</v>
      </c>
      <c r="H380" t="str">
        <f t="shared" si="21"/>
        <v>45-75</v>
      </c>
      <c r="I380">
        <f>IF(F380&lt;=parameters!$B$6,IF(F380&gt;=parameters!$B$5,1,0),0)</f>
        <v>0</v>
      </c>
      <c r="J380">
        <f>IF(C380&lt;parameters!$B$2,IF(D380&gt;parameters!$B$1,1,0),0)</f>
        <v>0</v>
      </c>
      <c r="K380">
        <f>IF(C380&lt;parameters!$B$4,IF(D380&gt;parameters!$B$3,1,0),0)</f>
        <v>1</v>
      </c>
      <c r="L380">
        <f t="shared" si="22"/>
        <v>0</v>
      </c>
      <c r="M380">
        <f t="shared" si="23"/>
        <v>0</v>
      </c>
    </row>
    <row r="381" spans="1:13" x14ac:dyDescent="0.25">
      <c r="A381" s="36">
        <f>'Incident Details EB'!B382</f>
        <v>41789</v>
      </c>
      <c r="B381" s="32">
        <f>'Incident Details EB'!Y382</f>
        <v>2</v>
      </c>
      <c r="C381" s="24">
        <f>'Incident Details EB'!M382</f>
        <v>0.81805555555555554</v>
      </c>
      <c r="D381" s="24">
        <f>'Incident Details EB'!N382</f>
        <v>0.84444444444444444</v>
      </c>
      <c r="E381">
        <f>'Incident Details EB'!AG382</f>
        <v>38</v>
      </c>
      <c r="F381">
        <f>'Incident Details EB'!P382</f>
        <v>41.1</v>
      </c>
      <c r="G381">
        <f t="shared" si="20"/>
        <v>76</v>
      </c>
      <c r="H381" t="str">
        <f t="shared" si="21"/>
        <v>15-45</v>
      </c>
      <c r="I381">
        <f>IF(F381&lt;=parameters!$B$6,IF(F381&gt;=parameters!$B$5,1,0),0)</f>
        <v>0</v>
      </c>
      <c r="J381">
        <f>IF(C381&lt;parameters!$B$2,IF(D381&gt;parameters!$B$1,1,0),0)</f>
        <v>0</v>
      </c>
      <c r="K381">
        <f>IF(C381&lt;parameters!$B$4,IF(D381&gt;parameters!$B$3,1,0),0)</f>
        <v>1</v>
      </c>
      <c r="L381">
        <f t="shared" si="22"/>
        <v>0</v>
      </c>
      <c r="M381">
        <f t="shared" si="23"/>
        <v>0</v>
      </c>
    </row>
    <row r="382" spans="1:13" x14ac:dyDescent="0.25">
      <c r="A382" s="36">
        <f>'Incident Details EB'!B383</f>
        <v>41789</v>
      </c>
      <c r="B382" s="32">
        <f>'Incident Details EB'!Y383</f>
        <v>1</v>
      </c>
      <c r="C382" s="24">
        <f>'Incident Details EB'!M383</f>
        <v>0.73055555555555562</v>
      </c>
      <c r="D382" s="24">
        <f>'Incident Details EB'!N383</f>
        <v>0.74791666666666679</v>
      </c>
      <c r="E382">
        <f>'Incident Details EB'!AG383</f>
        <v>25</v>
      </c>
      <c r="F382">
        <f>'Incident Details EB'!P383</f>
        <v>32.200000000000003</v>
      </c>
      <c r="G382">
        <f t="shared" si="20"/>
        <v>25</v>
      </c>
      <c r="H382" t="str">
        <f t="shared" si="21"/>
        <v>15-45</v>
      </c>
      <c r="I382">
        <f>IF(F382&lt;=parameters!$B$6,IF(F382&gt;=parameters!$B$5,1,0),0)</f>
        <v>1</v>
      </c>
      <c r="J382">
        <f>IF(C382&lt;parameters!$B$2,IF(D382&gt;parameters!$B$1,1,0),0)</f>
        <v>0</v>
      </c>
      <c r="K382">
        <f>IF(C382&lt;parameters!$B$4,IF(D382&gt;parameters!$B$3,1,0),0)</f>
        <v>1</v>
      </c>
      <c r="L382">
        <f t="shared" si="22"/>
        <v>0</v>
      </c>
      <c r="M382">
        <f t="shared" si="23"/>
        <v>1</v>
      </c>
    </row>
    <row r="383" spans="1:13" x14ac:dyDescent="0.25">
      <c r="A383" s="36">
        <f>'Incident Details EB'!B384</f>
        <v>41789</v>
      </c>
      <c r="B383" s="32">
        <f>'Incident Details EB'!Y384</f>
        <v>1</v>
      </c>
      <c r="C383" s="24">
        <f>'Incident Details EB'!M384</f>
        <v>0.61805555555555558</v>
      </c>
      <c r="D383" s="24">
        <f>'Incident Details EB'!N384</f>
        <v>0.63055555555555554</v>
      </c>
      <c r="E383">
        <f>'Incident Details EB'!AG384</f>
        <v>18</v>
      </c>
      <c r="F383">
        <f>'Incident Details EB'!P384</f>
        <v>31.1</v>
      </c>
      <c r="G383">
        <f t="shared" si="20"/>
        <v>18</v>
      </c>
      <c r="H383" t="str">
        <f t="shared" si="21"/>
        <v>15-45</v>
      </c>
      <c r="I383">
        <f>IF(F383&lt;=parameters!$B$6,IF(F383&gt;=parameters!$B$5,1,0),0)</f>
        <v>1</v>
      </c>
      <c r="J383">
        <f>IF(C383&lt;parameters!$B$2,IF(D383&gt;parameters!$B$1,1,0),0)</f>
        <v>0</v>
      </c>
      <c r="K383">
        <f>IF(C383&lt;parameters!$B$4,IF(D383&gt;parameters!$B$3,1,0),0)</f>
        <v>1</v>
      </c>
      <c r="L383">
        <f t="shared" si="22"/>
        <v>0</v>
      </c>
      <c r="M383">
        <f t="shared" si="23"/>
        <v>1</v>
      </c>
    </row>
    <row r="384" spans="1:13" x14ac:dyDescent="0.25">
      <c r="A384" s="36">
        <f>'Incident Details EB'!B385</f>
        <v>41789</v>
      </c>
      <c r="B384" s="32">
        <f>'Incident Details EB'!Y385</f>
        <v>2</v>
      </c>
      <c r="C384" s="24">
        <f>'Incident Details EB'!M385</f>
        <v>4.5833333333333337E-2</v>
      </c>
      <c r="D384" s="24">
        <f>'Incident Details EB'!N385</f>
        <v>6.458333333333334E-2</v>
      </c>
      <c r="E384">
        <f>'Incident Details EB'!AG385</f>
        <v>27</v>
      </c>
      <c r="F384">
        <f>'Incident Details EB'!P385</f>
        <v>16</v>
      </c>
      <c r="G384">
        <f t="shared" si="20"/>
        <v>54</v>
      </c>
      <c r="H384" t="str">
        <f t="shared" si="21"/>
        <v>15-45</v>
      </c>
      <c r="I384">
        <f>IF(F384&lt;=parameters!$B$6,IF(F384&gt;=parameters!$B$5,1,0),0)</f>
        <v>0</v>
      </c>
      <c r="J384">
        <f>IF(C384&lt;parameters!$B$2,IF(D384&gt;parameters!$B$1,1,0),0)</f>
        <v>0</v>
      </c>
      <c r="K384">
        <f>IF(C384&lt;parameters!$B$4,IF(D384&gt;parameters!$B$3,1,0),0)</f>
        <v>0</v>
      </c>
      <c r="L384">
        <f t="shared" si="22"/>
        <v>0</v>
      </c>
      <c r="M384">
        <f t="shared" si="23"/>
        <v>0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3"/>
  <sheetViews>
    <sheetView topLeftCell="C1" workbookViewId="0">
      <pane ySplit="1" topLeftCell="A9" activePane="bottomLeft" state="frozen"/>
      <selection pane="bottomLeft" activeCell="P3" sqref="P3"/>
    </sheetView>
  </sheetViews>
  <sheetFormatPr defaultRowHeight="15" x14ac:dyDescent="0.25"/>
  <cols>
    <col min="2" max="2" width="9.7109375" bestFit="1" customWidth="1"/>
    <col min="17" max="17" width="19.7109375" bestFit="1" customWidth="1"/>
    <col min="18" max="18" width="17.85546875" bestFit="1" customWidth="1"/>
    <col min="19" max="19" width="2" customWidth="1"/>
    <col min="20" max="20" width="3" customWidth="1"/>
    <col min="21" max="22" width="4" customWidth="1"/>
    <col min="23" max="23" width="3" customWidth="1"/>
    <col min="24" max="24" width="11.28515625" customWidth="1"/>
    <col min="25" max="25" width="11.28515625" bestFit="1" customWidth="1"/>
  </cols>
  <sheetData>
    <row r="1" spans="1:24" x14ac:dyDescent="0.25">
      <c r="A1" s="41" t="s">
        <v>306</v>
      </c>
      <c r="B1" s="41" t="str">
        <f>'CHP WB'!A1</f>
        <v>Date</v>
      </c>
      <c r="C1" s="41" t="str">
        <f>'CHP WB'!B1</f>
        <v>ML Lanes Blocked</v>
      </c>
      <c r="D1" s="41" t="str">
        <f>'CHP WB'!C1</f>
        <v>Start Time</v>
      </c>
      <c r="E1" s="41" t="str">
        <f>'CHP WB'!D1</f>
        <v>End Time</v>
      </c>
      <c r="F1" s="41" t="str">
        <f>'CHP WB'!E1</f>
        <v>Duration [min]</v>
      </c>
      <c r="G1" s="41" t="str">
        <f>'CHP WB'!F1</f>
        <v>Location [mile]</v>
      </c>
      <c r="H1" s="41" t="str">
        <f>'CHP WB'!G1</f>
        <v>Lanes * Duration</v>
      </c>
      <c r="I1" s="41" t="str">
        <f>'CHP WB'!H1</f>
        <v>Duration Bin</v>
      </c>
      <c r="J1" s="41" t="str">
        <f>'CHP WB'!I1</f>
        <v>flag_InZone</v>
      </c>
      <c r="K1" s="41" t="str">
        <f>'CHP WB'!J1</f>
        <v>flag_AM</v>
      </c>
      <c r="L1" s="41" t="str">
        <f>'CHP WB'!K1</f>
        <v>flag_PM</v>
      </c>
      <c r="M1" s="41" t="str">
        <f>'CHP WB'!L1</f>
        <v>flag_AM_InZone</v>
      </c>
      <c r="N1" s="41" t="str">
        <f>'CHP WB'!M1</f>
        <v>flag_PM_InZone</v>
      </c>
      <c r="Q1" s="56" t="s">
        <v>279</v>
      </c>
      <c r="R1" t="s">
        <v>299</v>
      </c>
    </row>
    <row r="2" spans="1:24" x14ac:dyDescent="0.25">
      <c r="A2" t="s">
        <v>246</v>
      </c>
      <c r="B2" s="36">
        <f>'CHP WB'!A2</f>
        <v>41640</v>
      </c>
      <c r="C2">
        <f>'CHP WB'!B2</f>
        <v>0</v>
      </c>
      <c r="D2" s="33">
        <f>'CHP WB'!C2</f>
        <v>0.4597222222222222</v>
      </c>
      <c r="E2" s="33">
        <f>'CHP WB'!D2</f>
        <v>0.49305555555555552</v>
      </c>
      <c r="F2">
        <f>'CHP WB'!E2</f>
        <v>48</v>
      </c>
      <c r="G2">
        <f>'CHP WB'!F2</f>
        <v>25.6</v>
      </c>
      <c r="H2">
        <f>'CHP WB'!G2</f>
        <v>0</v>
      </c>
      <c r="I2" t="str">
        <f>'CHP WB'!H2</f>
        <v>45-75</v>
      </c>
      <c r="J2">
        <f>'CHP WB'!I2</f>
        <v>1</v>
      </c>
      <c r="K2">
        <f>'CHP WB'!J2</f>
        <v>0</v>
      </c>
      <c r="L2">
        <f>'CHP WB'!K2</f>
        <v>0</v>
      </c>
      <c r="M2">
        <f>'CHP WB'!L2</f>
        <v>0</v>
      </c>
      <c r="N2">
        <f>'CHP WB'!M2</f>
        <v>0</v>
      </c>
      <c r="Q2" s="56" t="s">
        <v>280</v>
      </c>
      <c r="R2" t="s">
        <v>299</v>
      </c>
    </row>
    <row r="3" spans="1:24" x14ac:dyDescent="0.25">
      <c r="A3" t="s">
        <v>246</v>
      </c>
      <c r="B3" s="36">
        <f>'CHP WB'!A3</f>
        <v>41640</v>
      </c>
      <c r="C3">
        <f>'CHP WB'!B3</f>
        <v>1</v>
      </c>
      <c r="D3" s="33">
        <f>'CHP WB'!C3</f>
        <v>0.52222222222222225</v>
      </c>
      <c r="E3" s="33">
        <f>'CHP WB'!D3</f>
        <v>0.56388888888888888</v>
      </c>
      <c r="F3">
        <f>'CHP WB'!E3</f>
        <v>60</v>
      </c>
      <c r="G3">
        <f>'CHP WB'!F3</f>
        <v>36.700000000000003</v>
      </c>
      <c r="H3">
        <f>'CHP WB'!G3</f>
        <v>60</v>
      </c>
      <c r="I3" t="str">
        <f>'CHP WB'!H3</f>
        <v>45-75</v>
      </c>
      <c r="J3">
        <f>'CHP WB'!I3</f>
        <v>0</v>
      </c>
      <c r="K3">
        <f>'CHP WB'!J3</f>
        <v>0</v>
      </c>
      <c r="L3">
        <f>'CHP WB'!K3</f>
        <v>0</v>
      </c>
      <c r="M3">
        <f>'CHP WB'!L3</f>
        <v>0</v>
      </c>
      <c r="N3">
        <f>'CHP WB'!M3</f>
        <v>0</v>
      </c>
      <c r="Q3" s="56" t="s">
        <v>273</v>
      </c>
      <c r="R3" t="s">
        <v>305</v>
      </c>
    </row>
    <row r="4" spans="1:24" x14ac:dyDescent="0.25">
      <c r="A4" t="s">
        <v>246</v>
      </c>
      <c r="B4" s="36">
        <f>'CHP WB'!A4</f>
        <v>41640</v>
      </c>
      <c r="C4">
        <f>'CHP WB'!B4</f>
        <v>1</v>
      </c>
      <c r="D4" s="33">
        <f>'CHP WB'!C4</f>
        <v>0.57986111111111105</v>
      </c>
      <c r="E4" s="33">
        <f>'CHP WB'!D4</f>
        <v>0.62291666666666656</v>
      </c>
      <c r="F4">
        <f>'CHP WB'!E4</f>
        <v>62</v>
      </c>
      <c r="G4">
        <f>'CHP WB'!F4</f>
        <v>43.5</v>
      </c>
      <c r="H4">
        <f>'CHP WB'!G4</f>
        <v>62</v>
      </c>
      <c r="I4" t="str">
        <f>'CHP WB'!H4</f>
        <v>45-75</v>
      </c>
      <c r="J4">
        <f>'CHP WB'!I4</f>
        <v>0</v>
      </c>
      <c r="K4">
        <f>'CHP WB'!J4</f>
        <v>0</v>
      </c>
      <c r="L4">
        <f>'CHP WB'!K4</f>
        <v>0</v>
      </c>
      <c r="M4">
        <f>'CHP WB'!L4</f>
        <v>0</v>
      </c>
      <c r="N4">
        <f>'CHP WB'!M4</f>
        <v>0</v>
      </c>
    </row>
    <row r="5" spans="1:24" x14ac:dyDescent="0.25">
      <c r="A5" t="s">
        <v>246</v>
      </c>
      <c r="B5" s="36">
        <f>'CHP WB'!A5</f>
        <v>41640</v>
      </c>
      <c r="C5">
        <f>'CHP WB'!B5</f>
        <v>2</v>
      </c>
      <c r="D5" s="33">
        <f>'CHP WB'!C5</f>
        <v>0.25833333333333336</v>
      </c>
      <c r="E5" s="33">
        <f>'CHP WB'!D5</f>
        <v>0.28402777777777782</v>
      </c>
      <c r="F5">
        <f>'CHP WB'!E5</f>
        <v>37</v>
      </c>
      <c r="G5">
        <f>'CHP WB'!F5</f>
        <v>0</v>
      </c>
      <c r="H5">
        <f>'CHP WB'!G5</f>
        <v>74</v>
      </c>
      <c r="I5" t="str">
        <f>'CHP WB'!H5</f>
        <v>15-45</v>
      </c>
      <c r="J5">
        <f>'CHP WB'!I5</f>
        <v>0</v>
      </c>
      <c r="K5">
        <f>'CHP WB'!J5</f>
        <v>1</v>
      </c>
      <c r="L5">
        <f>'CHP WB'!K5</f>
        <v>0</v>
      </c>
      <c r="M5">
        <f>'CHP WB'!L5</f>
        <v>0</v>
      </c>
      <c r="N5">
        <f>'CHP WB'!M5</f>
        <v>0</v>
      </c>
      <c r="Q5" s="56" t="s">
        <v>307</v>
      </c>
      <c r="R5" s="56" t="s">
        <v>290</v>
      </c>
    </row>
    <row r="6" spans="1:24" x14ac:dyDescent="0.25">
      <c r="A6" t="s">
        <v>246</v>
      </c>
      <c r="B6" s="36">
        <f>'CHP WB'!A6</f>
        <v>41641</v>
      </c>
      <c r="C6">
        <f>'CHP WB'!B6</f>
        <v>1</v>
      </c>
      <c r="D6" s="33">
        <f>'CHP WB'!C6</f>
        <v>0.60069444444444442</v>
      </c>
      <c r="E6" s="33">
        <f>'CHP WB'!D6</f>
        <v>0.62847222222222221</v>
      </c>
      <c r="F6">
        <f>'CHP WB'!E6</f>
        <v>40</v>
      </c>
      <c r="G6">
        <f>'CHP WB'!F6</f>
        <v>38.1</v>
      </c>
      <c r="H6">
        <f>'CHP WB'!G6</f>
        <v>40</v>
      </c>
      <c r="I6" t="str">
        <f>'CHP WB'!H6</f>
        <v>15-45</v>
      </c>
      <c r="J6">
        <f>'CHP WB'!I6</f>
        <v>0</v>
      </c>
      <c r="K6">
        <f>'CHP WB'!J6</f>
        <v>0</v>
      </c>
      <c r="L6">
        <f>'CHP WB'!K6</f>
        <v>1</v>
      </c>
      <c r="M6">
        <f>'CHP WB'!L6</f>
        <v>0</v>
      </c>
      <c r="N6">
        <f>'CHP WB'!M6</f>
        <v>0</v>
      </c>
      <c r="Q6" s="56" t="s">
        <v>288</v>
      </c>
      <c r="R6">
        <v>5</v>
      </c>
      <c r="S6">
        <v>4</v>
      </c>
      <c r="T6">
        <v>3</v>
      </c>
      <c r="U6">
        <v>2</v>
      </c>
      <c r="V6">
        <v>1</v>
      </c>
      <c r="W6">
        <v>0</v>
      </c>
      <c r="X6" t="s">
        <v>289</v>
      </c>
    </row>
    <row r="7" spans="1:24" x14ac:dyDescent="0.25">
      <c r="A7" t="s">
        <v>246</v>
      </c>
      <c r="B7" s="36">
        <f>'CHP WB'!A7</f>
        <v>41641</v>
      </c>
      <c r="C7">
        <f>'CHP WB'!B7</f>
        <v>2</v>
      </c>
      <c r="D7" s="33">
        <f>'CHP WB'!C7</f>
        <v>0.4770833333333333</v>
      </c>
      <c r="E7" s="33">
        <f>'CHP WB'!D7</f>
        <v>0.51666666666666661</v>
      </c>
      <c r="F7">
        <f>'CHP WB'!E7</f>
        <v>57</v>
      </c>
      <c r="G7">
        <f>'CHP WB'!F7</f>
        <v>33.200000000000003</v>
      </c>
      <c r="H7">
        <f>'CHP WB'!G7</f>
        <v>114</v>
      </c>
      <c r="I7" t="str">
        <f>'CHP WB'!H7</f>
        <v>45-75</v>
      </c>
      <c r="J7">
        <f>'CHP WB'!I7</f>
        <v>1</v>
      </c>
      <c r="K7">
        <f>'CHP WB'!J7</f>
        <v>0</v>
      </c>
      <c r="L7">
        <f>'CHP WB'!K7</f>
        <v>0</v>
      </c>
      <c r="M7">
        <f>'CHP WB'!L7</f>
        <v>0</v>
      </c>
      <c r="N7">
        <f>'CHP WB'!M7</f>
        <v>0</v>
      </c>
      <c r="Q7" s="27" t="s">
        <v>294</v>
      </c>
      <c r="R7" s="55"/>
      <c r="S7" s="55"/>
      <c r="T7" s="55"/>
      <c r="U7" s="55"/>
      <c r="V7" s="55">
        <v>3</v>
      </c>
      <c r="W7" s="55">
        <v>10</v>
      </c>
      <c r="X7" s="55">
        <v>13</v>
      </c>
    </row>
    <row r="8" spans="1:24" x14ac:dyDescent="0.25">
      <c r="A8" t="s">
        <v>246</v>
      </c>
      <c r="B8" s="36">
        <f>'CHP WB'!A8</f>
        <v>41641</v>
      </c>
      <c r="C8">
        <f>'CHP WB'!B8</f>
        <v>1</v>
      </c>
      <c r="D8" s="33">
        <f>'CHP WB'!C8</f>
        <v>0.625</v>
      </c>
      <c r="E8" s="33">
        <f>'CHP WB'!D8</f>
        <v>0.66319444444444442</v>
      </c>
      <c r="F8">
        <f>'CHP WB'!E8</f>
        <v>55</v>
      </c>
      <c r="G8">
        <f>'CHP WB'!F8</f>
        <v>41.9</v>
      </c>
      <c r="H8">
        <f>'CHP WB'!G8</f>
        <v>55</v>
      </c>
      <c r="I8" t="str">
        <f>'CHP WB'!H8</f>
        <v>45-75</v>
      </c>
      <c r="J8">
        <f>'CHP WB'!I8</f>
        <v>0</v>
      </c>
      <c r="K8">
        <f>'CHP WB'!J8</f>
        <v>0</v>
      </c>
      <c r="L8">
        <f>'CHP WB'!K8</f>
        <v>1</v>
      </c>
      <c r="M8">
        <f>'CHP WB'!L8</f>
        <v>0</v>
      </c>
      <c r="N8">
        <f>'CHP WB'!M8</f>
        <v>0</v>
      </c>
      <c r="Q8" s="27" t="s">
        <v>295</v>
      </c>
      <c r="R8" s="55">
        <v>3</v>
      </c>
      <c r="S8" s="55">
        <v>3</v>
      </c>
      <c r="T8" s="55">
        <v>5</v>
      </c>
      <c r="U8" s="55">
        <v>63</v>
      </c>
      <c r="V8" s="55">
        <v>336</v>
      </c>
      <c r="W8" s="55">
        <v>44</v>
      </c>
      <c r="X8" s="55">
        <v>454</v>
      </c>
    </row>
    <row r="9" spans="1:24" x14ac:dyDescent="0.25">
      <c r="A9" t="s">
        <v>246</v>
      </c>
      <c r="B9" s="36">
        <f>'CHP WB'!A9</f>
        <v>41641</v>
      </c>
      <c r="C9">
        <f>'CHP WB'!B9</f>
        <v>1</v>
      </c>
      <c r="D9" s="33">
        <f>'CHP WB'!C9</f>
        <v>0.59236111111111112</v>
      </c>
      <c r="E9" s="33">
        <f>'CHP WB'!D9</f>
        <v>0.65</v>
      </c>
      <c r="F9">
        <f>'CHP WB'!E9</f>
        <v>83</v>
      </c>
      <c r="G9">
        <f>'CHP WB'!F9</f>
        <v>25.3</v>
      </c>
      <c r="H9">
        <f>'CHP WB'!G9</f>
        <v>83</v>
      </c>
      <c r="I9" t="str">
        <f>'CHP WB'!H9</f>
        <v>75+</v>
      </c>
      <c r="J9">
        <f>'CHP WB'!I9</f>
        <v>1</v>
      </c>
      <c r="K9">
        <f>'CHP WB'!J9</f>
        <v>0</v>
      </c>
      <c r="L9">
        <f>'CHP WB'!K9</f>
        <v>1</v>
      </c>
      <c r="M9">
        <f>'CHP WB'!L9</f>
        <v>0</v>
      </c>
      <c r="N9">
        <f>'CHP WB'!M9</f>
        <v>1</v>
      </c>
      <c r="Q9" s="27" t="s">
        <v>296</v>
      </c>
      <c r="R9" s="55">
        <v>3</v>
      </c>
      <c r="S9" s="55">
        <v>3</v>
      </c>
      <c r="T9" s="55">
        <v>8</v>
      </c>
      <c r="U9" s="55">
        <v>38</v>
      </c>
      <c r="V9" s="55">
        <v>127</v>
      </c>
      <c r="W9" s="55">
        <v>10</v>
      </c>
      <c r="X9" s="55">
        <v>189</v>
      </c>
    </row>
    <row r="10" spans="1:24" x14ac:dyDescent="0.25">
      <c r="A10" t="s">
        <v>246</v>
      </c>
      <c r="B10" s="36">
        <f>'CHP WB'!A10</f>
        <v>41641</v>
      </c>
      <c r="C10">
        <f>'CHP WB'!B10</f>
        <v>1</v>
      </c>
      <c r="D10" s="33">
        <f>'CHP WB'!C10</f>
        <v>0.24930555555555556</v>
      </c>
      <c r="E10" s="33">
        <f>'CHP WB'!D10</f>
        <v>0.27083333333333331</v>
      </c>
      <c r="F10">
        <f>'CHP WB'!E10</f>
        <v>31</v>
      </c>
      <c r="G10">
        <f>'CHP WB'!F10</f>
        <v>34.200000000000003</v>
      </c>
      <c r="H10">
        <f>'CHP WB'!G10</f>
        <v>31</v>
      </c>
      <c r="I10" t="str">
        <f>'CHP WB'!H10</f>
        <v>15-45</v>
      </c>
      <c r="J10">
        <f>'CHP WB'!I10</f>
        <v>1</v>
      </c>
      <c r="K10">
        <f>'CHP WB'!J10</f>
        <v>1</v>
      </c>
      <c r="L10">
        <f>'CHP WB'!K10</f>
        <v>0</v>
      </c>
      <c r="M10">
        <f>'CHP WB'!L10</f>
        <v>1</v>
      </c>
      <c r="N10">
        <f>'CHP WB'!M10</f>
        <v>0</v>
      </c>
      <c r="Q10" s="27" t="s">
        <v>297</v>
      </c>
      <c r="R10" s="55">
        <v>8</v>
      </c>
      <c r="S10" s="55">
        <v>2</v>
      </c>
      <c r="T10" s="55">
        <v>7</v>
      </c>
      <c r="U10" s="55">
        <v>30</v>
      </c>
      <c r="V10" s="55">
        <v>92</v>
      </c>
      <c r="W10" s="55">
        <v>14</v>
      </c>
      <c r="X10" s="55">
        <v>153</v>
      </c>
    </row>
    <row r="11" spans="1:24" x14ac:dyDescent="0.25">
      <c r="A11" t="s">
        <v>246</v>
      </c>
      <c r="B11" s="36">
        <f>'CHP WB'!A11</f>
        <v>41642</v>
      </c>
      <c r="C11">
        <f>'CHP WB'!B11</f>
        <v>1</v>
      </c>
      <c r="D11" s="33">
        <f>'CHP WB'!C11</f>
        <v>0.70416666666666661</v>
      </c>
      <c r="E11" s="33">
        <f>'CHP WB'!D11</f>
        <v>0.7270833333333333</v>
      </c>
      <c r="F11">
        <f>'CHP WB'!E11</f>
        <v>33</v>
      </c>
      <c r="G11">
        <f>'CHP WB'!F11</f>
        <v>18.899999999999999</v>
      </c>
      <c r="H11">
        <f>'CHP WB'!G11</f>
        <v>33</v>
      </c>
      <c r="I11" t="str">
        <f>'CHP WB'!H11</f>
        <v>15-45</v>
      </c>
      <c r="J11">
        <f>'CHP WB'!I11</f>
        <v>0</v>
      </c>
      <c r="K11">
        <f>'CHP WB'!J11</f>
        <v>0</v>
      </c>
      <c r="L11">
        <f>'CHP WB'!K11</f>
        <v>1</v>
      </c>
      <c r="M11">
        <f>'CHP WB'!L11</f>
        <v>0</v>
      </c>
      <c r="N11">
        <f>'CHP WB'!M11</f>
        <v>0</v>
      </c>
      <c r="Q11" s="27" t="s">
        <v>289</v>
      </c>
      <c r="R11" s="55">
        <v>14</v>
      </c>
      <c r="S11" s="55">
        <v>8</v>
      </c>
      <c r="T11" s="55">
        <v>20</v>
      </c>
      <c r="U11" s="55">
        <v>131</v>
      </c>
      <c r="V11" s="55">
        <v>558</v>
      </c>
      <c r="W11" s="55">
        <v>78</v>
      </c>
      <c r="X11" s="55">
        <v>809</v>
      </c>
    </row>
    <row r="12" spans="1:24" x14ac:dyDescent="0.25">
      <c r="A12" t="s">
        <v>246</v>
      </c>
      <c r="B12" s="36">
        <f>'CHP WB'!A12</f>
        <v>41642</v>
      </c>
      <c r="C12">
        <f>'CHP WB'!B12</f>
        <v>2</v>
      </c>
      <c r="D12" s="33">
        <f>'CHP WB'!C12</f>
        <v>9.3055555555555558E-2</v>
      </c>
      <c r="E12" s="33">
        <f>'CHP WB'!D12</f>
        <v>0.11944444444444445</v>
      </c>
      <c r="F12">
        <f>'CHP WB'!E12</f>
        <v>38</v>
      </c>
      <c r="G12">
        <f>'CHP WB'!F12</f>
        <v>32.9</v>
      </c>
      <c r="H12">
        <f>'CHP WB'!G12</f>
        <v>76</v>
      </c>
      <c r="I12" t="str">
        <f>'CHP WB'!H12</f>
        <v>15-45</v>
      </c>
      <c r="J12">
        <f>'CHP WB'!I12</f>
        <v>1</v>
      </c>
      <c r="K12">
        <f>'CHP WB'!J12</f>
        <v>0</v>
      </c>
      <c r="L12">
        <f>'CHP WB'!K12</f>
        <v>0</v>
      </c>
      <c r="M12">
        <f>'CHP WB'!L12</f>
        <v>0</v>
      </c>
      <c r="N12">
        <f>'CHP WB'!M12</f>
        <v>0</v>
      </c>
    </row>
    <row r="13" spans="1:24" x14ac:dyDescent="0.25">
      <c r="A13" t="s">
        <v>246</v>
      </c>
      <c r="B13" s="36">
        <f>'CHP WB'!A13</f>
        <v>41642</v>
      </c>
      <c r="C13">
        <f>'CHP WB'!B13</f>
        <v>1</v>
      </c>
      <c r="D13" s="33">
        <f>'CHP WB'!C13</f>
        <v>8.819444444444445E-2</v>
      </c>
      <c r="E13" s="33">
        <f>'CHP WB'!D13</f>
        <v>0.10486111111111111</v>
      </c>
      <c r="F13">
        <f>'CHP WB'!E13</f>
        <v>24</v>
      </c>
      <c r="G13">
        <f>'CHP WB'!F13</f>
        <v>11.1</v>
      </c>
      <c r="H13">
        <f>'CHP WB'!G13</f>
        <v>24</v>
      </c>
      <c r="I13" t="str">
        <f>'CHP WB'!H13</f>
        <v>15-45</v>
      </c>
      <c r="J13">
        <f>'CHP WB'!I13</f>
        <v>0</v>
      </c>
      <c r="K13">
        <f>'CHP WB'!J13</f>
        <v>0</v>
      </c>
      <c r="L13">
        <f>'CHP WB'!K13</f>
        <v>0</v>
      </c>
      <c r="M13">
        <f>'CHP WB'!L13</f>
        <v>0</v>
      </c>
      <c r="N13">
        <f>'CHP WB'!M13</f>
        <v>0</v>
      </c>
    </row>
    <row r="14" spans="1:24" x14ac:dyDescent="0.25">
      <c r="A14" t="s">
        <v>246</v>
      </c>
      <c r="B14" s="36">
        <f>'CHP WB'!A14</f>
        <v>41642</v>
      </c>
      <c r="C14">
        <f>'CHP WB'!B14</f>
        <v>1</v>
      </c>
      <c r="D14" s="33">
        <f>'CHP WB'!C14</f>
        <v>0.47500000000000003</v>
      </c>
      <c r="E14" s="33">
        <f>'CHP WB'!D14</f>
        <v>0.50486111111111109</v>
      </c>
      <c r="F14">
        <f>'CHP WB'!E14</f>
        <v>43</v>
      </c>
      <c r="G14">
        <f>'CHP WB'!F14</f>
        <v>14.2</v>
      </c>
      <c r="H14">
        <f>'CHP WB'!G14</f>
        <v>43</v>
      </c>
      <c r="I14" t="str">
        <f>'CHP WB'!H14</f>
        <v>15-45</v>
      </c>
      <c r="J14">
        <f>'CHP WB'!I14</f>
        <v>0</v>
      </c>
      <c r="K14">
        <f>'CHP WB'!J14</f>
        <v>0</v>
      </c>
      <c r="L14">
        <f>'CHP WB'!K14</f>
        <v>0</v>
      </c>
      <c r="M14">
        <f>'CHP WB'!L14</f>
        <v>0</v>
      </c>
      <c r="N14">
        <f>'CHP WB'!M14</f>
        <v>0</v>
      </c>
    </row>
    <row r="15" spans="1:24" x14ac:dyDescent="0.25">
      <c r="A15" t="s">
        <v>246</v>
      </c>
      <c r="B15" s="36">
        <f>'CHP WB'!A15</f>
        <v>41643</v>
      </c>
      <c r="C15">
        <f>'CHP WB'!B15</f>
        <v>2</v>
      </c>
      <c r="D15" s="33">
        <f>'CHP WB'!C15</f>
        <v>0.72083333333333333</v>
      </c>
      <c r="E15" s="33">
        <f>'CHP WB'!D15</f>
        <v>0.74097222222222225</v>
      </c>
      <c r="F15">
        <f>'CHP WB'!E15</f>
        <v>29</v>
      </c>
      <c r="G15">
        <f>'CHP WB'!F15</f>
        <v>41.9</v>
      </c>
      <c r="H15">
        <f>'CHP WB'!G15</f>
        <v>58</v>
      </c>
      <c r="I15" t="str">
        <f>'CHP WB'!H15</f>
        <v>15-45</v>
      </c>
      <c r="J15">
        <f>'CHP WB'!I15</f>
        <v>0</v>
      </c>
      <c r="K15">
        <f>'CHP WB'!J15</f>
        <v>0</v>
      </c>
      <c r="L15">
        <f>'CHP WB'!K15</f>
        <v>1</v>
      </c>
      <c r="M15">
        <f>'CHP WB'!L15</f>
        <v>0</v>
      </c>
      <c r="N15">
        <f>'CHP WB'!M15</f>
        <v>0</v>
      </c>
    </row>
    <row r="16" spans="1:24" x14ac:dyDescent="0.25">
      <c r="A16" t="s">
        <v>246</v>
      </c>
      <c r="B16" s="36">
        <f>'CHP WB'!A16</f>
        <v>41645</v>
      </c>
      <c r="C16">
        <f>'CHP WB'!B16</f>
        <v>1</v>
      </c>
      <c r="D16" s="33">
        <f>'CHP WB'!C16</f>
        <v>0.3527777777777778</v>
      </c>
      <c r="E16" s="33">
        <f>'CHP WB'!D16</f>
        <v>0.37916666666666671</v>
      </c>
      <c r="F16">
        <f>'CHP WB'!E16</f>
        <v>38</v>
      </c>
      <c r="G16">
        <f>'CHP WB'!F16</f>
        <v>29.8</v>
      </c>
      <c r="H16">
        <f>'CHP WB'!G16</f>
        <v>38</v>
      </c>
      <c r="I16" t="str">
        <f>'CHP WB'!H16</f>
        <v>15-45</v>
      </c>
      <c r="J16">
        <f>'CHP WB'!I16</f>
        <v>1</v>
      </c>
      <c r="K16">
        <f>'CHP WB'!J16</f>
        <v>1</v>
      </c>
      <c r="L16">
        <f>'CHP WB'!K16</f>
        <v>0</v>
      </c>
      <c r="M16">
        <f>'CHP WB'!L16</f>
        <v>1</v>
      </c>
      <c r="N16">
        <f>'CHP WB'!M16</f>
        <v>0</v>
      </c>
    </row>
    <row r="17" spans="1:14" x14ac:dyDescent="0.25">
      <c r="A17" t="s">
        <v>246</v>
      </c>
      <c r="B17" s="36">
        <f>'CHP WB'!A17</f>
        <v>41645</v>
      </c>
      <c r="C17">
        <f>'CHP WB'!B17</f>
        <v>0</v>
      </c>
      <c r="D17" s="33">
        <f>'CHP WB'!C17</f>
        <v>0.83819444444444446</v>
      </c>
      <c r="E17" s="33">
        <f>'CHP WB'!D17</f>
        <v>0.93055555555555558</v>
      </c>
      <c r="F17">
        <f>'CHP WB'!E17</f>
        <v>133</v>
      </c>
      <c r="G17">
        <f>'CHP WB'!F17</f>
        <v>22.5</v>
      </c>
      <c r="H17">
        <f>'CHP WB'!G17</f>
        <v>0</v>
      </c>
      <c r="I17" t="str">
        <f>'CHP WB'!H17</f>
        <v>75+</v>
      </c>
      <c r="J17">
        <f>'CHP WB'!I17</f>
        <v>0</v>
      </c>
      <c r="K17">
        <f>'CHP WB'!J17</f>
        <v>0</v>
      </c>
      <c r="L17">
        <f>'CHP WB'!K17</f>
        <v>0</v>
      </c>
      <c r="M17">
        <f>'CHP WB'!L17</f>
        <v>0</v>
      </c>
      <c r="N17">
        <f>'CHP WB'!M17</f>
        <v>0</v>
      </c>
    </row>
    <row r="18" spans="1:14" x14ac:dyDescent="0.25">
      <c r="A18" t="s">
        <v>246</v>
      </c>
      <c r="B18" s="36">
        <f>'CHP WB'!A18</f>
        <v>41645</v>
      </c>
      <c r="C18">
        <f>'CHP WB'!B18</f>
        <v>1</v>
      </c>
      <c r="D18" s="33">
        <f>'CHP WB'!C18</f>
        <v>0.42152777777777778</v>
      </c>
      <c r="E18" s="33">
        <f>'CHP WB'!D18</f>
        <v>0.44861111111111113</v>
      </c>
      <c r="F18">
        <f>'CHP WB'!E18</f>
        <v>39</v>
      </c>
      <c r="G18">
        <f>'CHP WB'!F18</f>
        <v>32.200000000000003</v>
      </c>
      <c r="H18">
        <f>'CHP WB'!G18</f>
        <v>39</v>
      </c>
      <c r="I18" t="str">
        <f>'CHP WB'!H18</f>
        <v>15-45</v>
      </c>
      <c r="J18">
        <f>'CHP WB'!I18</f>
        <v>1</v>
      </c>
      <c r="K18">
        <f>'CHP WB'!J18</f>
        <v>0</v>
      </c>
      <c r="L18">
        <f>'CHP WB'!K18</f>
        <v>0</v>
      </c>
      <c r="M18">
        <f>'CHP WB'!L18</f>
        <v>0</v>
      </c>
      <c r="N18">
        <f>'CHP WB'!M18</f>
        <v>0</v>
      </c>
    </row>
    <row r="19" spans="1:14" x14ac:dyDescent="0.25">
      <c r="A19" t="s">
        <v>246</v>
      </c>
      <c r="B19" s="36">
        <f>'CHP WB'!A19</f>
        <v>41648</v>
      </c>
      <c r="C19">
        <f>'CHP WB'!B19</f>
        <v>1</v>
      </c>
      <c r="D19" s="33">
        <f>'CHP WB'!C19</f>
        <v>0.58611111111111114</v>
      </c>
      <c r="E19" s="33">
        <f>'CHP WB'!D19</f>
        <v>0.60277777777777786</v>
      </c>
      <c r="F19">
        <f>'CHP WB'!E19</f>
        <v>24</v>
      </c>
      <c r="G19">
        <f>'CHP WB'!F19</f>
        <v>35.200000000000003</v>
      </c>
      <c r="H19">
        <f>'CHP WB'!G19</f>
        <v>24</v>
      </c>
      <c r="I19" t="str">
        <f>'CHP WB'!H19</f>
        <v>15-45</v>
      </c>
      <c r="J19">
        <f>'CHP WB'!I19</f>
        <v>1</v>
      </c>
      <c r="K19">
        <f>'CHP WB'!J19</f>
        <v>0</v>
      </c>
      <c r="L19">
        <f>'CHP WB'!K19</f>
        <v>0</v>
      </c>
      <c r="M19">
        <f>'CHP WB'!L19</f>
        <v>0</v>
      </c>
      <c r="N19">
        <f>'CHP WB'!M19</f>
        <v>0</v>
      </c>
    </row>
    <row r="20" spans="1:14" x14ac:dyDescent="0.25">
      <c r="A20" t="s">
        <v>246</v>
      </c>
      <c r="B20" s="36">
        <f>'CHP WB'!A20</f>
        <v>41649</v>
      </c>
      <c r="C20">
        <f>'CHP WB'!B20</f>
        <v>1</v>
      </c>
      <c r="D20" s="33">
        <f>'CHP WB'!C20</f>
        <v>0.37013888888888885</v>
      </c>
      <c r="E20" s="33">
        <f>'CHP WB'!D20</f>
        <v>0.38680555555555551</v>
      </c>
      <c r="F20">
        <f>'CHP WB'!E20</f>
        <v>24</v>
      </c>
      <c r="G20">
        <f>'CHP WB'!F20</f>
        <v>39.9</v>
      </c>
      <c r="H20">
        <f>'CHP WB'!G20</f>
        <v>24</v>
      </c>
      <c r="I20" t="str">
        <f>'CHP WB'!H20</f>
        <v>15-45</v>
      </c>
      <c r="J20">
        <f>'CHP WB'!I20</f>
        <v>0</v>
      </c>
      <c r="K20">
        <f>'CHP WB'!J20</f>
        <v>1</v>
      </c>
      <c r="L20">
        <f>'CHP WB'!K20</f>
        <v>0</v>
      </c>
      <c r="M20">
        <f>'CHP WB'!L20</f>
        <v>0</v>
      </c>
      <c r="N20">
        <f>'CHP WB'!M20</f>
        <v>0</v>
      </c>
    </row>
    <row r="21" spans="1:14" x14ac:dyDescent="0.25">
      <c r="A21" t="s">
        <v>246</v>
      </c>
      <c r="B21" s="36">
        <f>'CHP WB'!A21</f>
        <v>41650</v>
      </c>
      <c r="C21">
        <f>'CHP WB'!B21</f>
        <v>1</v>
      </c>
      <c r="D21" s="33">
        <f>'CHP WB'!C21</f>
        <v>0.32916666666666666</v>
      </c>
      <c r="E21" s="33">
        <f>'CHP WB'!D21</f>
        <v>0.36180555555555555</v>
      </c>
      <c r="F21">
        <f>'CHP WB'!E21</f>
        <v>47</v>
      </c>
      <c r="G21">
        <f>'CHP WB'!F21</f>
        <v>4.9000000000000004</v>
      </c>
      <c r="H21">
        <f>'CHP WB'!G21</f>
        <v>47</v>
      </c>
      <c r="I21" t="str">
        <f>'CHP WB'!H21</f>
        <v>45-75</v>
      </c>
      <c r="J21">
        <f>'CHP WB'!I21</f>
        <v>0</v>
      </c>
      <c r="K21">
        <f>'CHP WB'!J21</f>
        <v>1</v>
      </c>
      <c r="L21">
        <f>'CHP WB'!K21</f>
        <v>0</v>
      </c>
      <c r="M21">
        <f>'CHP WB'!L21</f>
        <v>0</v>
      </c>
      <c r="N21">
        <f>'CHP WB'!M21</f>
        <v>0</v>
      </c>
    </row>
    <row r="22" spans="1:14" x14ac:dyDescent="0.25">
      <c r="A22" t="s">
        <v>246</v>
      </c>
      <c r="B22" s="36">
        <f>'CHP WB'!A22</f>
        <v>41650</v>
      </c>
      <c r="C22">
        <f>'CHP WB'!B22</f>
        <v>1</v>
      </c>
      <c r="D22" s="33">
        <f>'CHP WB'!C22</f>
        <v>0.76736111111111116</v>
      </c>
      <c r="E22" s="33">
        <f>'CHP WB'!D22</f>
        <v>0.78541666666666676</v>
      </c>
      <c r="F22">
        <f>'CHP WB'!E22</f>
        <v>26</v>
      </c>
      <c r="G22">
        <f>'CHP WB'!F22</f>
        <v>25.3</v>
      </c>
      <c r="H22">
        <f>'CHP WB'!G22</f>
        <v>26</v>
      </c>
      <c r="I22" t="str">
        <f>'CHP WB'!H22</f>
        <v>15-45</v>
      </c>
      <c r="J22">
        <f>'CHP WB'!I22</f>
        <v>1</v>
      </c>
      <c r="K22">
        <f>'CHP WB'!J22</f>
        <v>0</v>
      </c>
      <c r="L22">
        <f>'CHP WB'!K22</f>
        <v>1</v>
      </c>
      <c r="M22">
        <f>'CHP WB'!L22</f>
        <v>0</v>
      </c>
      <c r="N22">
        <f>'CHP WB'!M22</f>
        <v>1</v>
      </c>
    </row>
    <row r="23" spans="1:14" x14ac:dyDescent="0.25">
      <c r="A23" t="s">
        <v>246</v>
      </c>
      <c r="B23" s="36">
        <f>'CHP WB'!A23</f>
        <v>41650</v>
      </c>
      <c r="C23">
        <f>'CHP WB'!B23</f>
        <v>2</v>
      </c>
      <c r="D23" s="33">
        <f>'CHP WB'!C23</f>
        <v>0.3215277777777778</v>
      </c>
      <c r="E23" s="33">
        <f>'CHP WB'!D23</f>
        <v>0.38541666666666669</v>
      </c>
      <c r="F23">
        <f>'CHP WB'!E23</f>
        <v>92</v>
      </c>
      <c r="G23">
        <f>'CHP WB'!F23</f>
        <v>42.4</v>
      </c>
      <c r="H23">
        <f>'CHP WB'!G23</f>
        <v>184</v>
      </c>
      <c r="I23" t="str">
        <f>'CHP WB'!H23</f>
        <v>75+</v>
      </c>
      <c r="J23">
        <f>'CHP WB'!I23</f>
        <v>0</v>
      </c>
      <c r="K23">
        <f>'CHP WB'!J23</f>
        <v>1</v>
      </c>
      <c r="L23">
        <f>'CHP WB'!K23</f>
        <v>0</v>
      </c>
      <c r="M23">
        <f>'CHP WB'!L23</f>
        <v>0</v>
      </c>
      <c r="N23">
        <f>'CHP WB'!M23</f>
        <v>0</v>
      </c>
    </row>
    <row r="24" spans="1:14" x14ac:dyDescent="0.25">
      <c r="A24" t="s">
        <v>246</v>
      </c>
      <c r="B24" s="36">
        <f>'CHP WB'!A24</f>
        <v>41651</v>
      </c>
      <c r="C24">
        <f>'CHP WB'!B24</f>
        <v>1</v>
      </c>
      <c r="D24" s="33">
        <f>'CHP WB'!C24</f>
        <v>0.32430555555555557</v>
      </c>
      <c r="E24" s="33">
        <f>'CHP WB'!D24</f>
        <v>0.3354166666666667</v>
      </c>
      <c r="F24">
        <f>'CHP WB'!E24</f>
        <v>16</v>
      </c>
      <c r="G24">
        <f>'CHP WB'!F24</f>
        <v>0.8</v>
      </c>
      <c r="H24">
        <f>'CHP WB'!G24</f>
        <v>16</v>
      </c>
      <c r="I24" t="str">
        <f>'CHP WB'!H24</f>
        <v>15-45</v>
      </c>
      <c r="J24">
        <f>'CHP WB'!I24</f>
        <v>0</v>
      </c>
      <c r="K24">
        <f>'CHP WB'!J24</f>
        <v>1</v>
      </c>
      <c r="L24">
        <f>'CHP WB'!K24</f>
        <v>0</v>
      </c>
      <c r="M24">
        <f>'CHP WB'!L24</f>
        <v>0</v>
      </c>
      <c r="N24">
        <f>'CHP WB'!M24</f>
        <v>0</v>
      </c>
    </row>
    <row r="25" spans="1:14" x14ac:dyDescent="0.25">
      <c r="A25" t="s">
        <v>246</v>
      </c>
      <c r="B25" s="36">
        <f>'CHP WB'!A25</f>
        <v>41651</v>
      </c>
      <c r="C25">
        <f>'CHP WB'!B25</f>
        <v>2</v>
      </c>
      <c r="D25" s="33">
        <f>'CHP WB'!C25</f>
        <v>0.83680555555555547</v>
      </c>
      <c r="E25" s="33">
        <f>'CHP WB'!D25</f>
        <v>0.88124999999999987</v>
      </c>
      <c r="F25">
        <f>'CHP WB'!E25</f>
        <v>64</v>
      </c>
      <c r="G25">
        <f>'CHP WB'!F25</f>
        <v>35.799999999999997</v>
      </c>
      <c r="H25">
        <f>'CHP WB'!G25</f>
        <v>128</v>
      </c>
      <c r="I25" t="str">
        <f>'CHP WB'!H25</f>
        <v>45-75</v>
      </c>
      <c r="J25">
        <f>'CHP WB'!I25</f>
        <v>1</v>
      </c>
      <c r="K25">
        <f>'CHP WB'!J25</f>
        <v>0</v>
      </c>
      <c r="L25">
        <f>'CHP WB'!K25</f>
        <v>0</v>
      </c>
      <c r="M25">
        <f>'CHP WB'!L25</f>
        <v>0</v>
      </c>
      <c r="N25">
        <f>'CHP WB'!M25</f>
        <v>0</v>
      </c>
    </row>
    <row r="26" spans="1:14" x14ac:dyDescent="0.25">
      <c r="A26" t="s">
        <v>246</v>
      </c>
      <c r="B26" s="36">
        <f>'CHP WB'!A26</f>
        <v>41652</v>
      </c>
      <c r="C26">
        <f>'CHP WB'!B26</f>
        <v>1</v>
      </c>
      <c r="D26" s="33">
        <f>'CHP WB'!C26</f>
        <v>0.35625000000000001</v>
      </c>
      <c r="E26" s="33">
        <f>'CHP WB'!D26</f>
        <v>0.44374999999999998</v>
      </c>
      <c r="F26">
        <f>'CHP WB'!E26</f>
        <v>126</v>
      </c>
      <c r="G26">
        <f>'CHP WB'!F26</f>
        <v>40.9</v>
      </c>
      <c r="H26">
        <f>'CHP WB'!G26</f>
        <v>126</v>
      </c>
      <c r="I26" t="str">
        <f>'CHP WB'!H26</f>
        <v>75+</v>
      </c>
      <c r="J26">
        <f>'CHP WB'!I26</f>
        <v>0</v>
      </c>
      <c r="K26">
        <f>'CHP WB'!J26</f>
        <v>1</v>
      </c>
      <c r="L26">
        <f>'CHP WB'!K26</f>
        <v>0</v>
      </c>
      <c r="M26">
        <f>'CHP WB'!L26</f>
        <v>0</v>
      </c>
      <c r="N26">
        <f>'CHP WB'!M26</f>
        <v>0</v>
      </c>
    </row>
    <row r="27" spans="1:14" x14ac:dyDescent="0.25">
      <c r="A27" t="s">
        <v>246</v>
      </c>
      <c r="B27" s="36">
        <f>'CHP WB'!A27</f>
        <v>41652</v>
      </c>
      <c r="C27">
        <f>'CHP WB'!B27</f>
        <v>1</v>
      </c>
      <c r="D27" s="33">
        <f>'CHP WB'!C27</f>
        <v>0.28888888888888892</v>
      </c>
      <c r="E27" s="33">
        <f>'CHP WB'!D27</f>
        <v>0.31388888888888894</v>
      </c>
      <c r="F27">
        <f>'CHP WB'!E27</f>
        <v>36</v>
      </c>
      <c r="G27">
        <f>'CHP WB'!F27</f>
        <v>34.200000000000003</v>
      </c>
      <c r="H27">
        <f>'CHP WB'!G27</f>
        <v>36</v>
      </c>
      <c r="I27" t="str">
        <f>'CHP WB'!H27</f>
        <v>15-45</v>
      </c>
      <c r="J27">
        <f>'CHP WB'!I27</f>
        <v>1</v>
      </c>
      <c r="K27">
        <f>'CHP WB'!J27</f>
        <v>1</v>
      </c>
      <c r="L27">
        <f>'CHP WB'!K27</f>
        <v>0</v>
      </c>
      <c r="M27">
        <f>'CHP WB'!L27</f>
        <v>1</v>
      </c>
      <c r="N27">
        <f>'CHP WB'!M27</f>
        <v>0</v>
      </c>
    </row>
    <row r="28" spans="1:14" x14ac:dyDescent="0.25">
      <c r="A28" t="s">
        <v>246</v>
      </c>
      <c r="B28" s="36">
        <f>'CHP WB'!A28</f>
        <v>41652</v>
      </c>
      <c r="C28">
        <f>'CHP WB'!B28</f>
        <v>1</v>
      </c>
      <c r="D28" s="33">
        <f>'CHP WB'!C28</f>
        <v>0.90416666666666667</v>
      </c>
      <c r="E28" s="33">
        <f>'CHP WB'!D28</f>
        <v>0.91805555555555551</v>
      </c>
      <c r="F28">
        <f>'CHP WB'!E28</f>
        <v>20</v>
      </c>
      <c r="G28">
        <f>'CHP WB'!F28</f>
        <v>32.200000000000003</v>
      </c>
      <c r="H28">
        <f>'CHP WB'!G28</f>
        <v>20</v>
      </c>
      <c r="I28" t="str">
        <f>'CHP WB'!H28</f>
        <v>15-45</v>
      </c>
      <c r="J28">
        <f>'CHP WB'!I28</f>
        <v>1</v>
      </c>
      <c r="K28">
        <f>'CHP WB'!J28</f>
        <v>0</v>
      </c>
      <c r="L28">
        <f>'CHP WB'!K28</f>
        <v>0</v>
      </c>
      <c r="M28">
        <f>'CHP WB'!L28</f>
        <v>0</v>
      </c>
      <c r="N28">
        <f>'CHP WB'!M28</f>
        <v>0</v>
      </c>
    </row>
    <row r="29" spans="1:14" x14ac:dyDescent="0.25">
      <c r="A29" t="s">
        <v>246</v>
      </c>
      <c r="B29" s="36">
        <f>'CHP WB'!A29</f>
        <v>41653</v>
      </c>
      <c r="C29">
        <f>'CHP WB'!B29</f>
        <v>1</v>
      </c>
      <c r="D29" s="33">
        <f>'CHP WB'!C29</f>
        <v>0.39027777777777778</v>
      </c>
      <c r="E29" s="33">
        <f>'CHP WB'!D29</f>
        <v>0.41388888888888886</v>
      </c>
      <c r="F29">
        <f>'CHP WB'!E29</f>
        <v>34</v>
      </c>
      <c r="G29">
        <f>'CHP WB'!F29</f>
        <v>33.200000000000003</v>
      </c>
      <c r="H29">
        <f>'CHP WB'!G29</f>
        <v>34</v>
      </c>
      <c r="I29" t="str">
        <f>'CHP WB'!H29</f>
        <v>15-45</v>
      </c>
      <c r="J29">
        <f>'CHP WB'!I29</f>
        <v>1</v>
      </c>
      <c r="K29">
        <f>'CHP WB'!J29</f>
        <v>1</v>
      </c>
      <c r="L29">
        <f>'CHP WB'!K29</f>
        <v>0</v>
      </c>
      <c r="M29">
        <f>'CHP WB'!L29</f>
        <v>1</v>
      </c>
      <c r="N29">
        <f>'CHP WB'!M29</f>
        <v>0</v>
      </c>
    </row>
    <row r="30" spans="1:14" x14ac:dyDescent="0.25">
      <c r="A30" t="s">
        <v>246</v>
      </c>
      <c r="B30" s="36">
        <f>'CHP WB'!A30</f>
        <v>41653</v>
      </c>
      <c r="C30">
        <f>'CHP WB'!B30</f>
        <v>1</v>
      </c>
      <c r="D30" s="33">
        <f>'CHP WB'!C30</f>
        <v>0.60138888888888886</v>
      </c>
      <c r="E30" s="33">
        <f>'CHP WB'!D30</f>
        <v>0.63194444444444442</v>
      </c>
      <c r="F30">
        <f>'CHP WB'!E30</f>
        <v>44</v>
      </c>
      <c r="G30">
        <f>'CHP WB'!F30</f>
        <v>45.8</v>
      </c>
      <c r="H30">
        <f>'CHP WB'!G30</f>
        <v>44</v>
      </c>
      <c r="I30" t="str">
        <f>'CHP WB'!H30</f>
        <v>15-45</v>
      </c>
      <c r="J30">
        <f>'CHP WB'!I30</f>
        <v>0</v>
      </c>
      <c r="K30">
        <f>'CHP WB'!J30</f>
        <v>0</v>
      </c>
      <c r="L30">
        <f>'CHP WB'!K30</f>
        <v>1</v>
      </c>
      <c r="M30">
        <f>'CHP WB'!L30</f>
        <v>0</v>
      </c>
      <c r="N30">
        <f>'CHP WB'!M30</f>
        <v>0</v>
      </c>
    </row>
    <row r="31" spans="1:14" x14ac:dyDescent="0.25">
      <c r="A31" t="s">
        <v>246</v>
      </c>
      <c r="B31" s="36">
        <f>'CHP WB'!A31</f>
        <v>41653</v>
      </c>
      <c r="C31">
        <f>'CHP WB'!B31</f>
        <v>1</v>
      </c>
      <c r="D31" s="33">
        <f>'CHP WB'!C31</f>
        <v>0.58194444444444449</v>
      </c>
      <c r="E31" s="33">
        <f>'CHP WB'!D31</f>
        <v>0.65277777777777779</v>
      </c>
      <c r="F31">
        <f>'CHP WB'!E31</f>
        <v>102</v>
      </c>
      <c r="G31">
        <f>'CHP WB'!F31</f>
        <v>27.4</v>
      </c>
      <c r="H31">
        <f>'CHP WB'!G31</f>
        <v>102</v>
      </c>
      <c r="I31" t="str">
        <f>'CHP WB'!H31</f>
        <v>75+</v>
      </c>
      <c r="J31">
        <f>'CHP WB'!I31</f>
        <v>1</v>
      </c>
      <c r="K31">
        <f>'CHP WB'!J31</f>
        <v>0</v>
      </c>
      <c r="L31">
        <f>'CHP WB'!K31</f>
        <v>1</v>
      </c>
      <c r="M31">
        <f>'CHP WB'!L31</f>
        <v>0</v>
      </c>
      <c r="N31">
        <f>'CHP WB'!M31</f>
        <v>1</v>
      </c>
    </row>
    <row r="32" spans="1:14" x14ac:dyDescent="0.25">
      <c r="A32" t="s">
        <v>246</v>
      </c>
      <c r="B32" s="36">
        <f>'CHP WB'!A32</f>
        <v>41653</v>
      </c>
      <c r="C32">
        <f>'CHP WB'!B32</f>
        <v>0</v>
      </c>
      <c r="D32" s="33">
        <f>'CHP WB'!C32</f>
        <v>0.48749999999999999</v>
      </c>
      <c r="E32" s="33">
        <f>'CHP WB'!D32</f>
        <v>0.49861111111111112</v>
      </c>
      <c r="F32">
        <f>'CHP WB'!E32</f>
        <v>16</v>
      </c>
      <c r="G32">
        <f>'CHP WB'!F32</f>
        <v>23.2</v>
      </c>
      <c r="H32">
        <f>'CHP WB'!G32</f>
        <v>0</v>
      </c>
      <c r="I32" t="str">
        <f>'CHP WB'!H32</f>
        <v>15-45</v>
      </c>
      <c r="J32">
        <f>'CHP WB'!I32</f>
        <v>0</v>
      </c>
      <c r="K32">
        <f>'CHP WB'!J32</f>
        <v>0</v>
      </c>
      <c r="L32">
        <f>'CHP WB'!K32</f>
        <v>0</v>
      </c>
      <c r="M32">
        <f>'CHP WB'!L32</f>
        <v>0</v>
      </c>
      <c r="N32">
        <f>'CHP WB'!M32</f>
        <v>0</v>
      </c>
    </row>
    <row r="33" spans="1:14" x14ac:dyDescent="0.25">
      <c r="A33" t="s">
        <v>246</v>
      </c>
      <c r="B33" s="36">
        <f>'CHP WB'!A33</f>
        <v>41654</v>
      </c>
      <c r="C33">
        <f>'CHP WB'!B33</f>
        <v>1</v>
      </c>
      <c r="D33" s="33">
        <f>'CHP WB'!C33</f>
        <v>0.27499999999999997</v>
      </c>
      <c r="E33" s="33">
        <f>'CHP WB'!D33</f>
        <v>0.30208333333333331</v>
      </c>
      <c r="F33">
        <f>'CHP WB'!E33</f>
        <v>39</v>
      </c>
      <c r="G33">
        <f>'CHP WB'!F33</f>
        <v>41.9</v>
      </c>
      <c r="H33">
        <f>'CHP WB'!G33</f>
        <v>39</v>
      </c>
      <c r="I33" t="str">
        <f>'CHP WB'!H33</f>
        <v>15-45</v>
      </c>
      <c r="J33">
        <f>'CHP WB'!I33</f>
        <v>0</v>
      </c>
      <c r="K33">
        <f>'CHP WB'!J33</f>
        <v>1</v>
      </c>
      <c r="L33">
        <f>'CHP WB'!K33</f>
        <v>0</v>
      </c>
      <c r="M33">
        <f>'CHP WB'!L33</f>
        <v>0</v>
      </c>
      <c r="N33">
        <f>'CHP WB'!M33</f>
        <v>0</v>
      </c>
    </row>
    <row r="34" spans="1:14" x14ac:dyDescent="0.25">
      <c r="A34" t="s">
        <v>246</v>
      </c>
      <c r="B34" s="36">
        <f>'CHP WB'!A34</f>
        <v>41654</v>
      </c>
      <c r="C34">
        <f>'CHP WB'!B34</f>
        <v>2</v>
      </c>
      <c r="D34" s="33">
        <f>'CHP WB'!C34</f>
        <v>0.63888888888888895</v>
      </c>
      <c r="E34" s="33">
        <f>'CHP WB'!D34</f>
        <v>0.66250000000000009</v>
      </c>
      <c r="F34">
        <f>'CHP WB'!E34</f>
        <v>34</v>
      </c>
      <c r="G34">
        <f>'CHP WB'!F34</f>
        <v>11.1</v>
      </c>
      <c r="H34">
        <f>'CHP WB'!G34</f>
        <v>68</v>
      </c>
      <c r="I34" t="str">
        <f>'CHP WB'!H34</f>
        <v>15-45</v>
      </c>
      <c r="J34">
        <f>'CHP WB'!I34</f>
        <v>0</v>
      </c>
      <c r="K34">
        <f>'CHP WB'!J34</f>
        <v>0</v>
      </c>
      <c r="L34">
        <f>'CHP WB'!K34</f>
        <v>1</v>
      </c>
      <c r="M34">
        <f>'CHP WB'!L34</f>
        <v>0</v>
      </c>
      <c r="N34">
        <f>'CHP WB'!M34</f>
        <v>0</v>
      </c>
    </row>
    <row r="35" spans="1:14" x14ac:dyDescent="0.25">
      <c r="A35" t="s">
        <v>246</v>
      </c>
      <c r="B35" s="36">
        <f>'CHP WB'!A35</f>
        <v>41654</v>
      </c>
      <c r="C35">
        <f>'CHP WB'!B35</f>
        <v>1</v>
      </c>
      <c r="D35" s="33">
        <f>'CHP WB'!C35</f>
        <v>0.71250000000000002</v>
      </c>
      <c r="E35" s="33">
        <f>'CHP WB'!D35</f>
        <v>0.75416666666666665</v>
      </c>
      <c r="F35">
        <f>'CHP WB'!E35</f>
        <v>60</v>
      </c>
      <c r="G35">
        <f>'CHP WB'!F35</f>
        <v>18.899999999999999</v>
      </c>
      <c r="H35">
        <f>'CHP WB'!G35</f>
        <v>60</v>
      </c>
      <c r="I35" t="str">
        <f>'CHP WB'!H35</f>
        <v>45-75</v>
      </c>
      <c r="J35">
        <f>'CHP WB'!I35</f>
        <v>0</v>
      </c>
      <c r="K35">
        <f>'CHP WB'!J35</f>
        <v>0</v>
      </c>
      <c r="L35">
        <f>'CHP WB'!K35</f>
        <v>1</v>
      </c>
      <c r="M35">
        <f>'CHP WB'!L35</f>
        <v>0</v>
      </c>
      <c r="N35">
        <f>'CHP WB'!M35</f>
        <v>0</v>
      </c>
    </row>
    <row r="36" spans="1:14" x14ac:dyDescent="0.25">
      <c r="A36" t="s">
        <v>246</v>
      </c>
      <c r="B36" s="36">
        <f>'CHP WB'!A36</f>
        <v>41655</v>
      </c>
      <c r="C36">
        <f>'CHP WB'!B36</f>
        <v>1</v>
      </c>
      <c r="D36" s="33">
        <f>'CHP WB'!C36</f>
        <v>0.57291666666666663</v>
      </c>
      <c r="E36" s="33">
        <f>'CHP WB'!D36</f>
        <v>0.59444444444444444</v>
      </c>
      <c r="F36">
        <f>'CHP WB'!E36</f>
        <v>31</v>
      </c>
      <c r="G36">
        <f>'CHP WB'!F36</f>
        <v>6</v>
      </c>
      <c r="H36">
        <f>'CHP WB'!G36</f>
        <v>31</v>
      </c>
      <c r="I36" t="str">
        <f>'CHP WB'!H36</f>
        <v>15-45</v>
      </c>
      <c r="J36">
        <f>'CHP WB'!I36</f>
        <v>0</v>
      </c>
      <c r="K36">
        <f>'CHP WB'!J36</f>
        <v>0</v>
      </c>
      <c r="L36">
        <f>'CHP WB'!K36</f>
        <v>0</v>
      </c>
      <c r="M36">
        <f>'CHP WB'!L36</f>
        <v>0</v>
      </c>
      <c r="N36">
        <f>'CHP WB'!M36</f>
        <v>0</v>
      </c>
    </row>
    <row r="37" spans="1:14" x14ac:dyDescent="0.25">
      <c r="A37" t="s">
        <v>246</v>
      </c>
      <c r="B37" s="36">
        <f>'CHP WB'!A37</f>
        <v>41655</v>
      </c>
      <c r="C37">
        <f>'CHP WB'!B37</f>
        <v>1</v>
      </c>
      <c r="D37" s="33">
        <f>'CHP WB'!C37</f>
        <v>0.74305555555555547</v>
      </c>
      <c r="E37" s="33">
        <f>'CHP WB'!D37</f>
        <v>0.76111111111111107</v>
      </c>
      <c r="F37">
        <f>'CHP WB'!E37</f>
        <v>26</v>
      </c>
      <c r="G37">
        <f>'CHP WB'!F37</f>
        <v>38.200000000000003</v>
      </c>
      <c r="H37">
        <f>'CHP WB'!G37</f>
        <v>26</v>
      </c>
      <c r="I37" t="str">
        <f>'CHP WB'!H37</f>
        <v>15-45</v>
      </c>
      <c r="J37">
        <f>'CHP WB'!I37</f>
        <v>0</v>
      </c>
      <c r="K37">
        <f>'CHP WB'!J37</f>
        <v>0</v>
      </c>
      <c r="L37">
        <f>'CHP WB'!K37</f>
        <v>1</v>
      </c>
      <c r="M37">
        <f>'CHP WB'!L37</f>
        <v>0</v>
      </c>
      <c r="N37">
        <f>'CHP WB'!M37</f>
        <v>0</v>
      </c>
    </row>
    <row r="38" spans="1:14" x14ac:dyDescent="0.25">
      <c r="A38" t="s">
        <v>246</v>
      </c>
      <c r="B38" s="36">
        <f>'CHP WB'!A38</f>
        <v>41655</v>
      </c>
      <c r="C38">
        <f>'CHP WB'!B38</f>
        <v>2</v>
      </c>
      <c r="D38" s="33">
        <f>'CHP WB'!C38</f>
        <v>0.74513888888888891</v>
      </c>
      <c r="E38" s="33">
        <f>'CHP WB'!D38</f>
        <v>0.77222222222222225</v>
      </c>
      <c r="F38">
        <f>'CHP WB'!E38</f>
        <v>39</v>
      </c>
      <c r="G38">
        <f>'CHP WB'!F38</f>
        <v>32.200000000000003</v>
      </c>
      <c r="H38">
        <f>'CHP WB'!G38</f>
        <v>78</v>
      </c>
      <c r="I38" t="str">
        <f>'CHP WB'!H38</f>
        <v>15-45</v>
      </c>
      <c r="J38">
        <f>'CHP WB'!I38</f>
        <v>1</v>
      </c>
      <c r="K38">
        <f>'CHP WB'!J38</f>
        <v>0</v>
      </c>
      <c r="L38">
        <f>'CHP WB'!K38</f>
        <v>1</v>
      </c>
      <c r="M38">
        <f>'CHP WB'!L38</f>
        <v>0</v>
      </c>
      <c r="N38">
        <f>'CHP WB'!M38</f>
        <v>1</v>
      </c>
    </row>
    <row r="39" spans="1:14" x14ac:dyDescent="0.25">
      <c r="A39" t="s">
        <v>246</v>
      </c>
      <c r="B39" s="36">
        <f>'CHP WB'!A39</f>
        <v>41656</v>
      </c>
      <c r="C39">
        <f>'CHP WB'!B39</f>
        <v>1</v>
      </c>
      <c r="D39" s="33">
        <f>'CHP WB'!C39</f>
        <v>0.25833333333333336</v>
      </c>
      <c r="E39" s="33">
        <f>'CHP WB'!D39</f>
        <v>0.29236111111111113</v>
      </c>
      <c r="F39">
        <f>'CHP WB'!E39</f>
        <v>49</v>
      </c>
      <c r="G39">
        <f>'CHP WB'!F39</f>
        <v>8.1</v>
      </c>
      <c r="H39">
        <f>'CHP WB'!G39</f>
        <v>49</v>
      </c>
      <c r="I39" t="str">
        <f>'CHP WB'!H39</f>
        <v>45-75</v>
      </c>
      <c r="J39">
        <f>'CHP WB'!I39</f>
        <v>0</v>
      </c>
      <c r="K39">
        <f>'CHP WB'!J39</f>
        <v>1</v>
      </c>
      <c r="L39">
        <f>'CHP WB'!K39</f>
        <v>0</v>
      </c>
      <c r="M39">
        <f>'CHP WB'!L39</f>
        <v>0</v>
      </c>
      <c r="N39">
        <f>'CHP WB'!M39</f>
        <v>0</v>
      </c>
    </row>
    <row r="40" spans="1:14" x14ac:dyDescent="0.25">
      <c r="A40" t="s">
        <v>246</v>
      </c>
      <c r="B40" s="36">
        <f>'CHP WB'!A40</f>
        <v>41656</v>
      </c>
      <c r="C40">
        <f>'CHP WB'!B40</f>
        <v>1</v>
      </c>
      <c r="D40" s="33">
        <f>'CHP WB'!C40</f>
        <v>0.2590277777777778</v>
      </c>
      <c r="E40" s="33">
        <f>'CHP WB'!D40</f>
        <v>0.27847222222222223</v>
      </c>
      <c r="F40">
        <f>'CHP WB'!E40</f>
        <v>28</v>
      </c>
      <c r="G40">
        <f>'CHP WB'!F40</f>
        <v>41.9</v>
      </c>
      <c r="H40">
        <f>'CHP WB'!G40</f>
        <v>28</v>
      </c>
      <c r="I40" t="str">
        <f>'CHP WB'!H40</f>
        <v>15-45</v>
      </c>
      <c r="J40">
        <f>'CHP WB'!I40</f>
        <v>0</v>
      </c>
      <c r="K40">
        <f>'CHP WB'!J40</f>
        <v>1</v>
      </c>
      <c r="L40">
        <f>'CHP WB'!K40</f>
        <v>0</v>
      </c>
      <c r="M40">
        <f>'CHP WB'!L40</f>
        <v>0</v>
      </c>
      <c r="N40">
        <f>'CHP WB'!M40</f>
        <v>0</v>
      </c>
    </row>
    <row r="41" spans="1:14" x14ac:dyDescent="0.25">
      <c r="A41" t="s">
        <v>246</v>
      </c>
      <c r="B41" s="36">
        <f>'CHP WB'!A41</f>
        <v>41656</v>
      </c>
      <c r="C41">
        <f>'CHP WB'!B41</f>
        <v>2</v>
      </c>
      <c r="D41" s="33">
        <f>'CHP WB'!C41</f>
        <v>0.62152777777777779</v>
      </c>
      <c r="E41" s="33">
        <f>'CHP WB'!D41</f>
        <v>0.63958333333333339</v>
      </c>
      <c r="F41">
        <f>'CHP WB'!E41</f>
        <v>26</v>
      </c>
      <c r="G41">
        <f>'CHP WB'!F41</f>
        <v>40.9</v>
      </c>
      <c r="H41">
        <f>'CHP WB'!G41</f>
        <v>52</v>
      </c>
      <c r="I41" t="str">
        <f>'CHP WB'!H41</f>
        <v>15-45</v>
      </c>
      <c r="J41">
        <f>'CHP WB'!I41</f>
        <v>0</v>
      </c>
      <c r="K41">
        <f>'CHP WB'!J41</f>
        <v>0</v>
      </c>
      <c r="L41">
        <f>'CHP WB'!K41</f>
        <v>1</v>
      </c>
      <c r="M41">
        <f>'CHP WB'!L41</f>
        <v>0</v>
      </c>
      <c r="N41">
        <f>'CHP WB'!M41</f>
        <v>0</v>
      </c>
    </row>
    <row r="42" spans="1:14" x14ac:dyDescent="0.25">
      <c r="A42" t="s">
        <v>246</v>
      </c>
      <c r="B42" s="36">
        <f>'CHP WB'!A42</f>
        <v>41656</v>
      </c>
      <c r="C42">
        <f>'CHP WB'!B42</f>
        <v>1</v>
      </c>
      <c r="D42" s="33">
        <f>'CHP WB'!C42</f>
        <v>0.69652777777777775</v>
      </c>
      <c r="E42" s="33">
        <f>'CHP WB'!D42</f>
        <v>0.71388888888888891</v>
      </c>
      <c r="F42">
        <f>'CHP WB'!E42</f>
        <v>25</v>
      </c>
      <c r="G42">
        <f>'CHP WB'!F42</f>
        <v>29.8</v>
      </c>
      <c r="H42">
        <f>'CHP WB'!G42</f>
        <v>25</v>
      </c>
      <c r="I42" t="str">
        <f>'CHP WB'!H42</f>
        <v>15-45</v>
      </c>
      <c r="J42">
        <f>'CHP WB'!I42</f>
        <v>1</v>
      </c>
      <c r="K42">
        <f>'CHP WB'!J42</f>
        <v>0</v>
      </c>
      <c r="L42">
        <f>'CHP WB'!K42</f>
        <v>1</v>
      </c>
      <c r="M42">
        <f>'CHP WB'!L42</f>
        <v>0</v>
      </c>
      <c r="N42">
        <f>'CHP WB'!M42</f>
        <v>1</v>
      </c>
    </row>
    <row r="43" spans="1:14" x14ac:dyDescent="0.25">
      <c r="A43" t="s">
        <v>246</v>
      </c>
      <c r="B43" s="36">
        <f>'CHP WB'!A43</f>
        <v>41656</v>
      </c>
      <c r="C43">
        <f>'CHP WB'!B43</f>
        <v>1</v>
      </c>
      <c r="D43" s="33">
        <f>'CHP WB'!C43</f>
        <v>0.84375</v>
      </c>
      <c r="E43" s="33">
        <f>'CHP WB'!D43</f>
        <v>0.91319444444444442</v>
      </c>
      <c r="F43">
        <f>'CHP WB'!E43</f>
        <v>100</v>
      </c>
      <c r="G43">
        <f>'CHP WB'!F43</f>
        <v>44.5</v>
      </c>
      <c r="H43">
        <f>'CHP WB'!G43</f>
        <v>100</v>
      </c>
      <c r="I43" t="str">
        <f>'CHP WB'!H43</f>
        <v>75+</v>
      </c>
      <c r="J43">
        <f>'CHP WB'!I43</f>
        <v>0</v>
      </c>
      <c r="K43">
        <f>'CHP WB'!J43</f>
        <v>0</v>
      </c>
      <c r="L43">
        <f>'CHP WB'!K43</f>
        <v>0</v>
      </c>
      <c r="M43">
        <f>'CHP WB'!L43</f>
        <v>0</v>
      </c>
      <c r="N43">
        <f>'CHP WB'!M43</f>
        <v>0</v>
      </c>
    </row>
    <row r="44" spans="1:14" x14ac:dyDescent="0.25">
      <c r="A44" t="s">
        <v>246</v>
      </c>
      <c r="B44" s="36">
        <f>'CHP WB'!A44</f>
        <v>41657</v>
      </c>
      <c r="C44">
        <f>'CHP WB'!B44</f>
        <v>1</v>
      </c>
      <c r="D44" s="33">
        <f>'CHP WB'!C44</f>
        <v>0.40833333333333338</v>
      </c>
      <c r="E44" s="33">
        <f>'CHP WB'!D44</f>
        <v>0.64444444444444449</v>
      </c>
      <c r="F44">
        <f>'CHP WB'!E44</f>
        <v>340</v>
      </c>
      <c r="G44">
        <f>'CHP WB'!F44</f>
        <v>22.5</v>
      </c>
      <c r="H44">
        <f>'CHP WB'!G44</f>
        <v>340</v>
      </c>
      <c r="I44" t="str">
        <f>'CHP WB'!H44</f>
        <v>75+</v>
      </c>
      <c r="J44">
        <f>'CHP WB'!I44</f>
        <v>0</v>
      </c>
      <c r="K44">
        <f>'CHP WB'!J44</f>
        <v>1</v>
      </c>
      <c r="L44">
        <f>'CHP WB'!K44</f>
        <v>1</v>
      </c>
      <c r="M44">
        <f>'CHP WB'!L44</f>
        <v>0</v>
      </c>
      <c r="N44">
        <f>'CHP WB'!M44</f>
        <v>0</v>
      </c>
    </row>
    <row r="45" spans="1:14" x14ac:dyDescent="0.25">
      <c r="A45" t="s">
        <v>246</v>
      </c>
      <c r="B45" s="36">
        <f>'CHP WB'!A45</f>
        <v>41657</v>
      </c>
      <c r="C45">
        <f>'CHP WB'!B45</f>
        <v>2</v>
      </c>
      <c r="D45" s="33">
        <f>'CHP WB'!C45</f>
        <v>0.45763888888888887</v>
      </c>
      <c r="E45" s="33">
        <f>'CHP WB'!D45</f>
        <v>0.47499999999999998</v>
      </c>
      <c r="F45">
        <f>'CHP WB'!E45</f>
        <v>25</v>
      </c>
      <c r="G45">
        <f>'CHP WB'!F45</f>
        <v>36.700000000000003</v>
      </c>
      <c r="H45">
        <f>'CHP WB'!G45</f>
        <v>50</v>
      </c>
      <c r="I45" t="str">
        <f>'CHP WB'!H45</f>
        <v>15-45</v>
      </c>
      <c r="J45">
        <f>'CHP WB'!I45</f>
        <v>0</v>
      </c>
      <c r="K45">
        <f>'CHP WB'!J45</f>
        <v>0</v>
      </c>
      <c r="L45">
        <f>'CHP WB'!K45</f>
        <v>0</v>
      </c>
      <c r="M45">
        <f>'CHP WB'!L45</f>
        <v>0</v>
      </c>
      <c r="N45">
        <f>'CHP WB'!M45</f>
        <v>0</v>
      </c>
    </row>
    <row r="46" spans="1:14" x14ac:dyDescent="0.25">
      <c r="A46" t="s">
        <v>246</v>
      </c>
      <c r="B46" s="36">
        <f>'CHP WB'!A46</f>
        <v>41657</v>
      </c>
      <c r="C46">
        <f>'CHP WB'!B46</f>
        <v>1</v>
      </c>
      <c r="D46" s="33">
        <f>'CHP WB'!C46</f>
        <v>0.52083333333333337</v>
      </c>
      <c r="E46" s="33">
        <f>'CHP WB'!D46</f>
        <v>0.61736111111111114</v>
      </c>
      <c r="F46">
        <f>'CHP WB'!E46</f>
        <v>139</v>
      </c>
      <c r="G46">
        <f>'CHP WB'!F46</f>
        <v>22.5</v>
      </c>
      <c r="H46">
        <f>'CHP WB'!G46</f>
        <v>139</v>
      </c>
      <c r="I46" t="str">
        <f>'CHP WB'!H46</f>
        <v>75+</v>
      </c>
      <c r="J46">
        <f>'CHP WB'!I46</f>
        <v>0</v>
      </c>
      <c r="K46">
        <f>'CHP WB'!J46</f>
        <v>0</v>
      </c>
      <c r="L46">
        <f>'CHP WB'!K46</f>
        <v>0</v>
      </c>
      <c r="M46">
        <f>'CHP WB'!L46</f>
        <v>0</v>
      </c>
      <c r="N46">
        <f>'CHP WB'!M46</f>
        <v>0</v>
      </c>
    </row>
    <row r="47" spans="1:14" x14ac:dyDescent="0.25">
      <c r="A47" t="s">
        <v>246</v>
      </c>
      <c r="B47" s="36">
        <f>'CHP WB'!A47</f>
        <v>41657</v>
      </c>
      <c r="C47">
        <f>'CHP WB'!B47</f>
        <v>1</v>
      </c>
      <c r="D47" s="33">
        <f>'CHP WB'!C47</f>
        <v>0.64374999999999993</v>
      </c>
      <c r="E47" s="33">
        <f>'CHP WB'!D47</f>
        <v>0.65555555555555545</v>
      </c>
      <c r="F47">
        <f>'CHP WB'!E47</f>
        <v>17</v>
      </c>
      <c r="G47">
        <f>'CHP WB'!F47</f>
        <v>22.5</v>
      </c>
      <c r="H47">
        <f>'CHP WB'!G47</f>
        <v>17</v>
      </c>
      <c r="I47" t="str">
        <f>'CHP WB'!H47</f>
        <v>15-45</v>
      </c>
      <c r="J47">
        <f>'CHP WB'!I47</f>
        <v>0</v>
      </c>
      <c r="K47">
        <f>'CHP WB'!J47</f>
        <v>0</v>
      </c>
      <c r="L47">
        <f>'CHP WB'!K47</f>
        <v>1</v>
      </c>
      <c r="M47">
        <f>'CHP WB'!L47</f>
        <v>0</v>
      </c>
      <c r="N47">
        <f>'CHP WB'!M47</f>
        <v>0</v>
      </c>
    </row>
    <row r="48" spans="1:14" x14ac:dyDescent="0.25">
      <c r="A48" t="s">
        <v>246</v>
      </c>
      <c r="B48" s="36">
        <f>'CHP WB'!A48</f>
        <v>41658</v>
      </c>
      <c r="C48">
        <f>'CHP WB'!B48</f>
        <v>1</v>
      </c>
      <c r="D48" s="33">
        <f>'CHP WB'!C48</f>
        <v>0.25208333333333333</v>
      </c>
      <c r="E48" s="33">
        <f>'CHP WB'!D48</f>
        <v>0.29444444444444445</v>
      </c>
      <c r="F48">
        <f>'CHP WB'!E48</f>
        <v>61</v>
      </c>
      <c r="G48">
        <f>'CHP WB'!F48</f>
        <v>29.8</v>
      </c>
      <c r="H48">
        <f>'CHP WB'!G48</f>
        <v>61</v>
      </c>
      <c r="I48" t="str">
        <f>'CHP WB'!H48</f>
        <v>45-75</v>
      </c>
      <c r="J48">
        <f>'CHP WB'!I48</f>
        <v>1</v>
      </c>
      <c r="K48">
        <f>'CHP WB'!J48</f>
        <v>1</v>
      </c>
      <c r="L48">
        <f>'CHP WB'!K48</f>
        <v>0</v>
      </c>
      <c r="M48">
        <f>'CHP WB'!L48</f>
        <v>1</v>
      </c>
      <c r="N48">
        <f>'CHP WB'!M48</f>
        <v>0</v>
      </c>
    </row>
    <row r="49" spans="1:14" x14ac:dyDescent="0.25">
      <c r="A49" t="s">
        <v>246</v>
      </c>
      <c r="B49" s="36">
        <f>'CHP WB'!A49</f>
        <v>41658</v>
      </c>
      <c r="C49">
        <f>'CHP WB'!B49</f>
        <v>2</v>
      </c>
      <c r="D49" s="33">
        <f>'CHP WB'!C49</f>
        <v>0.62083333333333335</v>
      </c>
      <c r="E49" s="33">
        <f>'CHP WB'!D49</f>
        <v>0.63124999999999998</v>
      </c>
      <c r="F49">
        <f>'CHP WB'!E49</f>
        <v>15</v>
      </c>
      <c r="G49">
        <f>'CHP WB'!F49</f>
        <v>11.1</v>
      </c>
      <c r="H49">
        <f>'CHP WB'!G49</f>
        <v>30</v>
      </c>
      <c r="I49" t="str">
        <f>'CHP WB'!H49</f>
        <v>15-45</v>
      </c>
      <c r="J49">
        <f>'CHP WB'!I49</f>
        <v>0</v>
      </c>
      <c r="K49">
        <f>'CHP WB'!J49</f>
        <v>0</v>
      </c>
      <c r="L49">
        <f>'CHP WB'!K49</f>
        <v>1</v>
      </c>
      <c r="M49">
        <f>'CHP WB'!L49</f>
        <v>0</v>
      </c>
      <c r="N49">
        <f>'CHP WB'!M49</f>
        <v>0</v>
      </c>
    </row>
    <row r="50" spans="1:14" x14ac:dyDescent="0.25">
      <c r="A50" t="s">
        <v>246</v>
      </c>
      <c r="B50" s="36">
        <f>'CHP WB'!A50</f>
        <v>41659</v>
      </c>
      <c r="C50">
        <f>'CHP WB'!B50</f>
        <v>1</v>
      </c>
      <c r="D50" s="33">
        <f>'CHP WB'!C50</f>
        <v>0.41250000000000003</v>
      </c>
      <c r="E50" s="33">
        <f>'CHP WB'!D50</f>
        <v>0.44583333333333336</v>
      </c>
      <c r="F50">
        <f>'CHP WB'!E50</f>
        <v>48</v>
      </c>
      <c r="G50">
        <f>'CHP WB'!F50</f>
        <v>39.9</v>
      </c>
      <c r="H50">
        <f>'CHP WB'!G50</f>
        <v>48</v>
      </c>
      <c r="I50" t="str">
        <f>'CHP WB'!H50</f>
        <v>45-75</v>
      </c>
      <c r="J50">
        <f>'CHP WB'!I50</f>
        <v>0</v>
      </c>
      <c r="K50">
        <f>'CHP WB'!J50</f>
        <v>1</v>
      </c>
      <c r="L50">
        <f>'CHP WB'!K50</f>
        <v>0</v>
      </c>
      <c r="M50">
        <f>'CHP WB'!L50</f>
        <v>0</v>
      </c>
      <c r="N50">
        <f>'CHP WB'!M50</f>
        <v>0</v>
      </c>
    </row>
    <row r="51" spans="1:14" x14ac:dyDescent="0.25">
      <c r="A51" t="s">
        <v>246</v>
      </c>
      <c r="B51" s="36">
        <f>'CHP WB'!A51</f>
        <v>41660</v>
      </c>
      <c r="C51">
        <f>'CHP WB'!B51</f>
        <v>1</v>
      </c>
      <c r="D51" s="33">
        <f>'CHP WB'!C51</f>
        <v>0.42638888888888887</v>
      </c>
      <c r="E51" s="33">
        <f>'CHP WB'!D51</f>
        <v>0.44722222222222219</v>
      </c>
      <c r="F51">
        <f>'CHP WB'!E51</f>
        <v>30</v>
      </c>
      <c r="G51">
        <f>'CHP WB'!F51</f>
        <v>33.299999999999997</v>
      </c>
      <c r="H51">
        <f>'CHP WB'!G51</f>
        <v>30</v>
      </c>
      <c r="I51" t="str">
        <f>'CHP WB'!H51</f>
        <v>15-45</v>
      </c>
      <c r="J51">
        <f>'CHP WB'!I51</f>
        <v>1</v>
      </c>
      <c r="K51">
        <f>'CHP WB'!J51</f>
        <v>0</v>
      </c>
      <c r="L51">
        <f>'CHP WB'!K51</f>
        <v>0</v>
      </c>
      <c r="M51">
        <f>'CHP WB'!L51</f>
        <v>0</v>
      </c>
      <c r="N51">
        <f>'CHP WB'!M51</f>
        <v>0</v>
      </c>
    </row>
    <row r="52" spans="1:14" x14ac:dyDescent="0.25">
      <c r="A52" t="s">
        <v>246</v>
      </c>
      <c r="B52" s="36">
        <f>'CHP WB'!A52</f>
        <v>41661</v>
      </c>
      <c r="C52">
        <f>'CHP WB'!B52</f>
        <v>2</v>
      </c>
      <c r="D52" s="33">
        <f>'CHP WB'!C52</f>
        <v>0.69791666666666663</v>
      </c>
      <c r="E52" s="33">
        <f>'CHP WB'!D52</f>
        <v>0.71180555555555547</v>
      </c>
      <c r="F52">
        <f>'CHP WB'!E52</f>
        <v>20</v>
      </c>
      <c r="G52">
        <f>'CHP WB'!F52</f>
        <v>18.899999999999999</v>
      </c>
      <c r="H52">
        <f>'CHP WB'!G52</f>
        <v>40</v>
      </c>
      <c r="I52" t="str">
        <f>'CHP WB'!H52</f>
        <v>15-45</v>
      </c>
      <c r="J52">
        <f>'CHP WB'!I52</f>
        <v>0</v>
      </c>
      <c r="K52">
        <f>'CHP WB'!J52</f>
        <v>0</v>
      </c>
      <c r="L52">
        <f>'CHP WB'!K52</f>
        <v>1</v>
      </c>
      <c r="M52">
        <f>'CHP WB'!L52</f>
        <v>0</v>
      </c>
      <c r="N52">
        <f>'CHP WB'!M52</f>
        <v>0</v>
      </c>
    </row>
    <row r="53" spans="1:14" x14ac:dyDescent="0.25">
      <c r="A53" t="s">
        <v>246</v>
      </c>
      <c r="B53" s="36">
        <f>'CHP WB'!A53</f>
        <v>41661</v>
      </c>
      <c r="C53">
        <f>'CHP WB'!B53</f>
        <v>2</v>
      </c>
      <c r="D53" s="33">
        <f>'CHP WB'!C53</f>
        <v>0.7597222222222223</v>
      </c>
      <c r="E53" s="33">
        <f>'CHP WB'!D53</f>
        <v>0.78819444444444453</v>
      </c>
      <c r="F53">
        <f>'CHP WB'!E53</f>
        <v>41</v>
      </c>
      <c r="G53">
        <f>'CHP WB'!F53</f>
        <v>36.700000000000003</v>
      </c>
      <c r="H53">
        <f>'CHP WB'!G53</f>
        <v>82</v>
      </c>
      <c r="I53" t="str">
        <f>'CHP WB'!H53</f>
        <v>15-45</v>
      </c>
      <c r="J53">
        <f>'CHP WB'!I53</f>
        <v>0</v>
      </c>
      <c r="K53">
        <f>'CHP WB'!J53</f>
        <v>0</v>
      </c>
      <c r="L53">
        <f>'CHP WB'!K53</f>
        <v>1</v>
      </c>
      <c r="M53">
        <f>'CHP WB'!L53</f>
        <v>0</v>
      </c>
      <c r="N53">
        <f>'CHP WB'!M53</f>
        <v>0</v>
      </c>
    </row>
    <row r="54" spans="1:14" x14ac:dyDescent="0.25">
      <c r="A54" t="s">
        <v>246</v>
      </c>
      <c r="B54" s="36">
        <f>'CHP WB'!A54</f>
        <v>41661</v>
      </c>
      <c r="C54">
        <f>'CHP WB'!B54</f>
        <v>1</v>
      </c>
      <c r="D54" s="33">
        <f>'CHP WB'!C54</f>
        <v>0.76388888888888884</v>
      </c>
      <c r="E54" s="33">
        <f>'CHP WB'!D54</f>
        <v>0.80624999999999991</v>
      </c>
      <c r="F54">
        <f>'CHP WB'!E54</f>
        <v>61</v>
      </c>
      <c r="G54">
        <f>'CHP WB'!F54</f>
        <v>39.9</v>
      </c>
      <c r="H54">
        <f>'CHP WB'!G54</f>
        <v>61</v>
      </c>
      <c r="I54" t="str">
        <f>'CHP WB'!H54</f>
        <v>45-75</v>
      </c>
      <c r="J54">
        <f>'CHP WB'!I54</f>
        <v>0</v>
      </c>
      <c r="K54">
        <f>'CHP WB'!J54</f>
        <v>0</v>
      </c>
      <c r="L54">
        <f>'CHP WB'!K54</f>
        <v>1</v>
      </c>
      <c r="M54">
        <f>'CHP WB'!L54</f>
        <v>0</v>
      </c>
      <c r="N54">
        <f>'CHP WB'!M54</f>
        <v>0</v>
      </c>
    </row>
    <row r="55" spans="1:14" x14ac:dyDescent="0.25">
      <c r="A55" t="s">
        <v>246</v>
      </c>
      <c r="B55" s="36">
        <f>'CHP WB'!A55</f>
        <v>41661</v>
      </c>
      <c r="C55">
        <f>'CHP WB'!B55</f>
        <v>1</v>
      </c>
      <c r="D55" s="33">
        <f>'CHP WB'!C55</f>
        <v>0.76527777777777783</v>
      </c>
      <c r="E55" s="33">
        <f>'CHP WB'!D55</f>
        <v>0.79513888888888895</v>
      </c>
      <c r="F55">
        <f>'CHP WB'!E55</f>
        <v>43</v>
      </c>
      <c r="G55">
        <f>'CHP WB'!F55</f>
        <v>35.6</v>
      </c>
      <c r="H55">
        <f>'CHP WB'!G55</f>
        <v>43</v>
      </c>
      <c r="I55" t="str">
        <f>'CHP WB'!H55</f>
        <v>15-45</v>
      </c>
      <c r="J55">
        <f>'CHP WB'!I55</f>
        <v>1</v>
      </c>
      <c r="K55">
        <f>'CHP WB'!J55</f>
        <v>0</v>
      </c>
      <c r="L55">
        <f>'CHP WB'!K55</f>
        <v>1</v>
      </c>
      <c r="M55">
        <f>'CHP WB'!L55</f>
        <v>0</v>
      </c>
      <c r="N55">
        <f>'CHP WB'!M55</f>
        <v>1</v>
      </c>
    </row>
    <row r="56" spans="1:14" x14ac:dyDescent="0.25">
      <c r="A56" t="s">
        <v>246</v>
      </c>
      <c r="B56" s="36">
        <f>'CHP WB'!A56</f>
        <v>41662</v>
      </c>
      <c r="C56">
        <f>'CHP WB'!B56</f>
        <v>0</v>
      </c>
      <c r="D56" s="33" t="str">
        <f>'CHP WB'!C56</f>
        <v>not found</v>
      </c>
      <c r="E56" s="33">
        <f>'CHP WB'!D56</f>
        <v>0</v>
      </c>
      <c r="F56">
        <f>'CHP WB'!E56</f>
        <v>0</v>
      </c>
      <c r="G56">
        <f>'CHP WB'!F56</f>
        <v>0</v>
      </c>
      <c r="H56">
        <f>'CHP WB'!G56</f>
        <v>0</v>
      </c>
      <c r="I56" t="str">
        <f>'CHP WB'!H56</f>
        <v>0-15</v>
      </c>
      <c r="J56">
        <f>'CHP WB'!I56</f>
        <v>0</v>
      </c>
      <c r="K56">
        <f>'CHP WB'!J56</f>
        <v>0</v>
      </c>
      <c r="L56">
        <f>'CHP WB'!K56</f>
        <v>0</v>
      </c>
      <c r="M56">
        <f>'CHP WB'!L56</f>
        <v>0</v>
      </c>
      <c r="N56">
        <f>'CHP WB'!M56</f>
        <v>0</v>
      </c>
    </row>
    <row r="57" spans="1:14" x14ac:dyDescent="0.25">
      <c r="A57" t="s">
        <v>246</v>
      </c>
      <c r="B57" s="36">
        <f>'CHP WB'!A57</f>
        <v>41662</v>
      </c>
      <c r="C57">
        <f>'CHP WB'!B57</f>
        <v>1</v>
      </c>
      <c r="D57" s="33">
        <f>'CHP WB'!C57</f>
        <v>1.5972222222222224E-2</v>
      </c>
      <c r="E57" s="33">
        <f>'CHP WB'!D57</f>
        <v>3.4722222222222224E-2</v>
      </c>
      <c r="F57">
        <f>'CHP WB'!E57</f>
        <v>27</v>
      </c>
      <c r="G57">
        <f>'CHP WB'!F57</f>
        <v>36.700000000000003</v>
      </c>
      <c r="H57">
        <f>'CHP WB'!G57</f>
        <v>27</v>
      </c>
      <c r="I57" t="str">
        <f>'CHP WB'!H57</f>
        <v>15-45</v>
      </c>
      <c r="J57">
        <f>'CHP WB'!I57</f>
        <v>0</v>
      </c>
      <c r="K57">
        <f>'CHP WB'!J57</f>
        <v>0</v>
      </c>
      <c r="L57">
        <f>'CHP WB'!K57</f>
        <v>0</v>
      </c>
      <c r="M57">
        <f>'CHP WB'!L57</f>
        <v>0</v>
      </c>
      <c r="N57">
        <f>'CHP WB'!M57</f>
        <v>0</v>
      </c>
    </row>
    <row r="58" spans="1:14" x14ac:dyDescent="0.25">
      <c r="A58" t="s">
        <v>246</v>
      </c>
      <c r="B58" s="36">
        <f>'CHP WB'!A58</f>
        <v>41662</v>
      </c>
      <c r="C58">
        <f>'CHP WB'!B58</f>
        <v>0</v>
      </c>
      <c r="D58" s="33">
        <f>'CHP WB'!C58</f>
        <v>0.29444444444444445</v>
      </c>
      <c r="E58" s="33">
        <f>'CHP WB'!D58</f>
        <v>0.3979166666666667</v>
      </c>
      <c r="F58">
        <f>'CHP WB'!E58</f>
        <v>149</v>
      </c>
      <c r="G58">
        <f>'CHP WB'!F58</f>
        <v>9.4</v>
      </c>
      <c r="H58">
        <f>'CHP WB'!G58</f>
        <v>0</v>
      </c>
      <c r="I58" t="str">
        <f>'CHP WB'!H58</f>
        <v>75+</v>
      </c>
      <c r="J58">
        <f>'CHP WB'!I58</f>
        <v>0</v>
      </c>
      <c r="K58">
        <f>'CHP WB'!J58</f>
        <v>1</v>
      </c>
      <c r="L58">
        <f>'CHP WB'!K58</f>
        <v>0</v>
      </c>
      <c r="M58">
        <f>'CHP WB'!L58</f>
        <v>0</v>
      </c>
      <c r="N58">
        <f>'CHP WB'!M58</f>
        <v>0</v>
      </c>
    </row>
    <row r="59" spans="1:14" x14ac:dyDescent="0.25">
      <c r="A59" t="s">
        <v>246</v>
      </c>
      <c r="B59" s="36">
        <f>'CHP WB'!A59</f>
        <v>41662</v>
      </c>
      <c r="C59">
        <f>'CHP WB'!B59</f>
        <v>1</v>
      </c>
      <c r="D59" s="33">
        <f>'CHP WB'!C59</f>
        <v>0.61527777777777781</v>
      </c>
      <c r="E59" s="33">
        <f>'CHP WB'!D59</f>
        <v>0.62708333333333333</v>
      </c>
      <c r="F59">
        <f>'CHP WB'!E59</f>
        <v>17</v>
      </c>
      <c r="G59">
        <f>'CHP WB'!F59</f>
        <v>28.5</v>
      </c>
      <c r="H59">
        <f>'CHP WB'!G59</f>
        <v>17</v>
      </c>
      <c r="I59" t="str">
        <f>'CHP WB'!H59</f>
        <v>15-45</v>
      </c>
      <c r="J59">
        <f>'CHP WB'!I59</f>
        <v>1</v>
      </c>
      <c r="K59">
        <f>'CHP WB'!J59</f>
        <v>0</v>
      </c>
      <c r="L59">
        <f>'CHP WB'!K59</f>
        <v>1</v>
      </c>
      <c r="M59">
        <f>'CHP WB'!L59</f>
        <v>0</v>
      </c>
      <c r="N59">
        <f>'CHP WB'!M59</f>
        <v>1</v>
      </c>
    </row>
    <row r="60" spans="1:14" x14ac:dyDescent="0.25">
      <c r="A60" t="s">
        <v>246</v>
      </c>
      <c r="B60" s="36">
        <f>'CHP WB'!A60</f>
        <v>41663</v>
      </c>
      <c r="C60">
        <f>'CHP WB'!B60</f>
        <v>1</v>
      </c>
      <c r="D60" s="33">
        <f>'CHP WB'!C60</f>
        <v>0.72986111111111107</v>
      </c>
      <c r="E60" s="33">
        <f>'CHP WB'!D60</f>
        <v>0.75624999999999998</v>
      </c>
      <c r="F60">
        <f>'CHP WB'!E60</f>
        <v>38</v>
      </c>
      <c r="G60">
        <f>'CHP WB'!F60</f>
        <v>29.3</v>
      </c>
      <c r="H60">
        <f>'CHP WB'!G60</f>
        <v>38</v>
      </c>
      <c r="I60" t="str">
        <f>'CHP WB'!H60</f>
        <v>15-45</v>
      </c>
      <c r="J60">
        <f>'CHP WB'!I60</f>
        <v>1</v>
      </c>
      <c r="K60">
        <f>'CHP WB'!J60</f>
        <v>0</v>
      </c>
      <c r="L60">
        <f>'CHP WB'!K60</f>
        <v>1</v>
      </c>
      <c r="M60">
        <f>'CHP WB'!L60</f>
        <v>0</v>
      </c>
      <c r="N60">
        <f>'CHP WB'!M60</f>
        <v>1</v>
      </c>
    </row>
    <row r="61" spans="1:14" x14ac:dyDescent="0.25">
      <c r="A61" t="s">
        <v>246</v>
      </c>
      <c r="B61" s="36">
        <f>'CHP WB'!A61</f>
        <v>41663</v>
      </c>
      <c r="C61">
        <f>'CHP WB'!B61</f>
        <v>1</v>
      </c>
      <c r="D61" s="33">
        <f>'CHP WB'!C61</f>
        <v>0.60625000000000007</v>
      </c>
      <c r="E61" s="33">
        <f>'CHP WB'!D61</f>
        <v>0.67083333333333339</v>
      </c>
      <c r="F61">
        <f>'CHP WB'!E61</f>
        <v>93</v>
      </c>
      <c r="G61">
        <f>'CHP WB'!F61</f>
        <v>17.399999999999999</v>
      </c>
      <c r="H61">
        <f>'CHP WB'!G61</f>
        <v>93</v>
      </c>
      <c r="I61" t="str">
        <f>'CHP WB'!H61</f>
        <v>75+</v>
      </c>
      <c r="J61">
        <f>'CHP WB'!I61</f>
        <v>0</v>
      </c>
      <c r="K61">
        <f>'CHP WB'!J61</f>
        <v>0</v>
      </c>
      <c r="L61">
        <f>'CHP WB'!K61</f>
        <v>1</v>
      </c>
      <c r="M61">
        <f>'CHP WB'!L61</f>
        <v>0</v>
      </c>
      <c r="N61">
        <f>'CHP WB'!M61</f>
        <v>0</v>
      </c>
    </row>
    <row r="62" spans="1:14" x14ac:dyDescent="0.25">
      <c r="A62" t="s">
        <v>246</v>
      </c>
      <c r="B62" s="36">
        <f>'CHP WB'!A62</f>
        <v>41664</v>
      </c>
      <c r="C62">
        <f>'CHP WB'!B62</f>
        <v>1</v>
      </c>
      <c r="D62" s="33">
        <f>'CHP WB'!C62</f>
        <v>0.74652777777777779</v>
      </c>
      <c r="E62" s="33">
        <f>'CHP WB'!D62</f>
        <v>0.75694444444444442</v>
      </c>
      <c r="F62">
        <f>'CHP WB'!E62</f>
        <v>15</v>
      </c>
      <c r="G62">
        <f>'CHP WB'!F62</f>
        <v>26.3</v>
      </c>
      <c r="H62">
        <f>'CHP WB'!G62</f>
        <v>15</v>
      </c>
      <c r="I62" t="str">
        <f>'CHP WB'!H62</f>
        <v>15-45</v>
      </c>
      <c r="J62">
        <f>'CHP WB'!I62</f>
        <v>1</v>
      </c>
      <c r="K62">
        <f>'CHP WB'!J62</f>
        <v>0</v>
      </c>
      <c r="L62">
        <f>'CHP WB'!K62</f>
        <v>1</v>
      </c>
      <c r="M62">
        <f>'CHP WB'!L62</f>
        <v>0</v>
      </c>
      <c r="N62">
        <f>'CHP WB'!M62</f>
        <v>1</v>
      </c>
    </row>
    <row r="63" spans="1:14" x14ac:dyDescent="0.25">
      <c r="A63" t="s">
        <v>246</v>
      </c>
      <c r="B63" s="36">
        <f>'CHP WB'!A63</f>
        <v>41665</v>
      </c>
      <c r="C63">
        <f>'CHP WB'!B63</f>
        <v>1</v>
      </c>
      <c r="D63" s="33">
        <f>'CHP WB'!C63</f>
        <v>0.26527777777777778</v>
      </c>
      <c r="E63" s="33">
        <f>'CHP WB'!D63</f>
        <v>0.28333333333333333</v>
      </c>
      <c r="F63">
        <f>'CHP WB'!E63</f>
        <v>26</v>
      </c>
      <c r="G63">
        <f>'CHP WB'!F63</f>
        <v>29.3</v>
      </c>
      <c r="H63">
        <f>'CHP WB'!G63</f>
        <v>26</v>
      </c>
      <c r="I63" t="str">
        <f>'CHP WB'!H63</f>
        <v>15-45</v>
      </c>
      <c r="J63">
        <f>'CHP WB'!I63</f>
        <v>1</v>
      </c>
      <c r="K63">
        <f>'CHP WB'!J63</f>
        <v>1</v>
      </c>
      <c r="L63">
        <f>'CHP WB'!K63</f>
        <v>0</v>
      </c>
      <c r="M63">
        <f>'CHP WB'!L63</f>
        <v>1</v>
      </c>
      <c r="N63">
        <f>'CHP WB'!M63</f>
        <v>0</v>
      </c>
    </row>
    <row r="64" spans="1:14" x14ac:dyDescent="0.25">
      <c r="A64" t="s">
        <v>246</v>
      </c>
      <c r="B64" s="36">
        <f>'CHP WB'!A64</f>
        <v>41666</v>
      </c>
      <c r="C64">
        <f>'CHP WB'!B64</f>
        <v>0</v>
      </c>
      <c r="D64" s="33">
        <f>'CHP WB'!C64</f>
        <v>0.95694444444444438</v>
      </c>
      <c r="E64" s="33">
        <f>'CHP WB'!D64</f>
        <v>1.0576388888888888</v>
      </c>
      <c r="F64">
        <f>'CHP WB'!E64</f>
        <v>145</v>
      </c>
      <c r="G64">
        <f>'CHP WB'!F64</f>
        <v>38.4</v>
      </c>
      <c r="H64">
        <f>'CHP WB'!G64</f>
        <v>0</v>
      </c>
      <c r="I64" t="str">
        <f>'CHP WB'!H64</f>
        <v>75+</v>
      </c>
      <c r="J64">
        <f>'CHP WB'!I64</f>
        <v>0</v>
      </c>
      <c r="K64">
        <f>'CHP WB'!J64</f>
        <v>0</v>
      </c>
      <c r="L64">
        <f>'CHP WB'!K64</f>
        <v>0</v>
      </c>
      <c r="M64">
        <f>'CHP WB'!L64</f>
        <v>0</v>
      </c>
      <c r="N64">
        <f>'CHP WB'!M64</f>
        <v>0</v>
      </c>
    </row>
    <row r="65" spans="1:14" x14ac:dyDescent="0.25">
      <c r="A65" t="s">
        <v>246</v>
      </c>
      <c r="B65" s="36">
        <f>'CHP WB'!A65</f>
        <v>41667</v>
      </c>
      <c r="C65">
        <f>'CHP WB'!B65</f>
        <v>1</v>
      </c>
      <c r="D65" s="33">
        <f>'CHP WB'!C65</f>
        <v>0.7270833333333333</v>
      </c>
      <c r="E65" s="33">
        <f>'CHP WB'!D65</f>
        <v>0.77986111111111112</v>
      </c>
      <c r="F65">
        <f>'CHP WB'!E65</f>
        <v>76</v>
      </c>
      <c r="G65">
        <f>'CHP WB'!F65</f>
        <v>34.200000000000003</v>
      </c>
      <c r="H65">
        <f>'CHP WB'!G65</f>
        <v>76</v>
      </c>
      <c r="I65" t="str">
        <f>'CHP WB'!H65</f>
        <v>75+</v>
      </c>
      <c r="J65">
        <f>'CHP WB'!I65</f>
        <v>1</v>
      </c>
      <c r="K65">
        <f>'CHP WB'!J65</f>
        <v>0</v>
      </c>
      <c r="L65">
        <f>'CHP WB'!K65</f>
        <v>1</v>
      </c>
      <c r="M65">
        <f>'CHP WB'!L65</f>
        <v>0</v>
      </c>
      <c r="N65">
        <f>'CHP WB'!M65</f>
        <v>1</v>
      </c>
    </row>
    <row r="66" spans="1:14" x14ac:dyDescent="0.25">
      <c r="A66" t="s">
        <v>246</v>
      </c>
      <c r="B66" s="36">
        <f>'CHP WB'!A66</f>
        <v>41667</v>
      </c>
      <c r="C66">
        <f>'CHP WB'!B66</f>
        <v>2</v>
      </c>
      <c r="D66" s="33">
        <f>'CHP WB'!C66</f>
        <v>0.62222222222222223</v>
      </c>
      <c r="E66" s="33">
        <f>'CHP WB'!D66</f>
        <v>1.0659722222222223</v>
      </c>
      <c r="F66">
        <f>'CHP WB'!E66</f>
        <v>639</v>
      </c>
      <c r="G66">
        <f>'CHP WB'!F66</f>
        <v>15.6</v>
      </c>
      <c r="H66">
        <f>'CHP WB'!G66</f>
        <v>1278</v>
      </c>
      <c r="I66" t="str">
        <f>'CHP WB'!H66</f>
        <v>75+</v>
      </c>
      <c r="J66">
        <f>'CHP WB'!I66</f>
        <v>0</v>
      </c>
      <c r="K66">
        <f>'CHP WB'!J66</f>
        <v>0</v>
      </c>
      <c r="L66">
        <f>'CHP WB'!K66</f>
        <v>1</v>
      </c>
      <c r="M66">
        <f>'CHP WB'!L66</f>
        <v>0</v>
      </c>
      <c r="N66">
        <f>'CHP WB'!M66</f>
        <v>0</v>
      </c>
    </row>
    <row r="67" spans="1:14" x14ac:dyDescent="0.25">
      <c r="A67" t="s">
        <v>246</v>
      </c>
      <c r="B67" s="36">
        <f>'CHP WB'!A67</f>
        <v>41667</v>
      </c>
      <c r="C67">
        <f>'CHP WB'!B67</f>
        <v>2</v>
      </c>
      <c r="D67" s="33">
        <f>'CHP WB'!C67</f>
        <v>0.28333333333333333</v>
      </c>
      <c r="E67" s="33">
        <f>'CHP WB'!D67</f>
        <v>0.33958333333333335</v>
      </c>
      <c r="F67">
        <f>'CHP WB'!E67</f>
        <v>81</v>
      </c>
      <c r="G67">
        <f>'CHP WB'!F67</f>
        <v>32.200000000000003</v>
      </c>
      <c r="H67">
        <f>'CHP WB'!G67</f>
        <v>162</v>
      </c>
      <c r="I67" t="str">
        <f>'CHP WB'!H67</f>
        <v>75+</v>
      </c>
      <c r="J67">
        <f>'CHP WB'!I67</f>
        <v>1</v>
      </c>
      <c r="K67">
        <f>'CHP WB'!J67</f>
        <v>1</v>
      </c>
      <c r="L67">
        <f>'CHP WB'!K67</f>
        <v>0</v>
      </c>
      <c r="M67">
        <f>'CHP WB'!L67</f>
        <v>1</v>
      </c>
      <c r="N67">
        <f>'CHP WB'!M67</f>
        <v>0</v>
      </c>
    </row>
    <row r="68" spans="1:14" x14ac:dyDescent="0.25">
      <c r="A68" t="s">
        <v>246</v>
      </c>
      <c r="B68" s="36">
        <f>'CHP WB'!A68</f>
        <v>41667</v>
      </c>
      <c r="C68">
        <f>'CHP WB'!B68</f>
        <v>0</v>
      </c>
      <c r="D68" s="33">
        <f>'CHP WB'!C68</f>
        <v>0.63055555555555554</v>
      </c>
      <c r="E68" s="33">
        <f>'CHP WB'!D68</f>
        <v>0.65138888888888891</v>
      </c>
      <c r="F68">
        <f>'CHP WB'!E68</f>
        <v>30</v>
      </c>
      <c r="G68">
        <f>'CHP WB'!F68</f>
        <v>16.5</v>
      </c>
      <c r="H68">
        <f>'CHP WB'!G68</f>
        <v>0</v>
      </c>
      <c r="I68" t="str">
        <f>'CHP WB'!H68</f>
        <v>15-45</v>
      </c>
      <c r="J68">
        <f>'CHP WB'!I68</f>
        <v>0</v>
      </c>
      <c r="K68">
        <f>'CHP WB'!J68</f>
        <v>0</v>
      </c>
      <c r="L68">
        <f>'CHP WB'!K68</f>
        <v>1</v>
      </c>
      <c r="M68">
        <f>'CHP WB'!L68</f>
        <v>0</v>
      </c>
      <c r="N68">
        <f>'CHP WB'!M68</f>
        <v>0</v>
      </c>
    </row>
    <row r="69" spans="1:14" x14ac:dyDescent="0.25">
      <c r="A69" t="s">
        <v>246</v>
      </c>
      <c r="B69" s="36">
        <f>'CHP WB'!A69</f>
        <v>41668</v>
      </c>
      <c r="C69">
        <f>'CHP WB'!B69</f>
        <v>0</v>
      </c>
      <c r="D69" s="33">
        <f>'CHP WB'!C69</f>
        <v>0.37222222222222223</v>
      </c>
      <c r="E69" s="33">
        <f>'CHP WB'!D69</f>
        <v>0.40902777777777777</v>
      </c>
      <c r="F69">
        <f>'CHP WB'!E69</f>
        <v>53</v>
      </c>
      <c r="G69">
        <f>'CHP WB'!F69</f>
        <v>38.4</v>
      </c>
      <c r="H69">
        <f>'CHP WB'!G69</f>
        <v>0</v>
      </c>
      <c r="I69" t="str">
        <f>'CHP WB'!H69</f>
        <v>45-75</v>
      </c>
      <c r="J69">
        <f>'CHP WB'!I69</f>
        <v>0</v>
      </c>
      <c r="K69">
        <f>'CHP WB'!J69</f>
        <v>1</v>
      </c>
      <c r="L69">
        <f>'CHP WB'!K69</f>
        <v>0</v>
      </c>
      <c r="M69">
        <f>'CHP WB'!L69</f>
        <v>0</v>
      </c>
      <c r="N69">
        <f>'CHP WB'!M69</f>
        <v>0</v>
      </c>
    </row>
    <row r="70" spans="1:14" x14ac:dyDescent="0.25">
      <c r="A70" t="s">
        <v>246</v>
      </c>
      <c r="B70" s="36">
        <f>'CHP WB'!A70</f>
        <v>41668</v>
      </c>
      <c r="C70">
        <f>'CHP WB'!B70</f>
        <v>0</v>
      </c>
      <c r="D70" s="33">
        <f>'CHP WB'!C70</f>
        <v>0.76041666666666663</v>
      </c>
      <c r="E70" s="33">
        <f>'CHP WB'!D70</f>
        <v>0.81597222222222221</v>
      </c>
      <c r="F70">
        <f>'CHP WB'!E70</f>
        <v>80</v>
      </c>
      <c r="G70">
        <f>'CHP WB'!F70</f>
        <v>5.9</v>
      </c>
      <c r="H70">
        <f>'CHP WB'!G70</f>
        <v>0</v>
      </c>
      <c r="I70" t="str">
        <f>'CHP WB'!H70</f>
        <v>75+</v>
      </c>
      <c r="J70">
        <f>'CHP WB'!I70</f>
        <v>0</v>
      </c>
      <c r="K70">
        <f>'CHP WB'!J70</f>
        <v>0</v>
      </c>
      <c r="L70">
        <f>'CHP WB'!K70</f>
        <v>1</v>
      </c>
      <c r="M70">
        <f>'CHP WB'!L70</f>
        <v>0</v>
      </c>
      <c r="N70">
        <f>'CHP WB'!M70</f>
        <v>0</v>
      </c>
    </row>
    <row r="71" spans="1:14" x14ac:dyDescent="0.25">
      <c r="A71" t="s">
        <v>246</v>
      </c>
      <c r="B71" s="36">
        <f>'CHP WB'!A71</f>
        <v>41669</v>
      </c>
      <c r="C71">
        <f>'CHP WB'!B71</f>
        <v>1</v>
      </c>
      <c r="D71" s="33">
        <f>'CHP WB'!C71</f>
        <v>0.31666666666666665</v>
      </c>
      <c r="E71" s="33">
        <f>'CHP WB'!D71</f>
        <v>0.35833333333333334</v>
      </c>
      <c r="F71">
        <f>'CHP WB'!E71</f>
        <v>60</v>
      </c>
      <c r="G71">
        <f>'CHP WB'!F71</f>
        <v>36.700000000000003</v>
      </c>
      <c r="H71">
        <f>'CHP WB'!G71</f>
        <v>60</v>
      </c>
      <c r="I71" t="str">
        <f>'CHP WB'!H71</f>
        <v>45-75</v>
      </c>
      <c r="J71">
        <f>'CHP WB'!I71</f>
        <v>0</v>
      </c>
      <c r="K71">
        <f>'CHP WB'!J71</f>
        <v>1</v>
      </c>
      <c r="L71">
        <f>'CHP WB'!K71</f>
        <v>0</v>
      </c>
      <c r="M71">
        <f>'CHP WB'!L71</f>
        <v>0</v>
      </c>
      <c r="N71">
        <f>'CHP WB'!M71</f>
        <v>0</v>
      </c>
    </row>
    <row r="72" spans="1:14" x14ac:dyDescent="0.25">
      <c r="A72" t="s">
        <v>246</v>
      </c>
      <c r="B72" s="36">
        <f>'CHP WB'!A72</f>
        <v>41669</v>
      </c>
      <c r="C72">
        <f>'CHP WB'!B72</f>
        <v>2</v>
      </c>
      <c r="D72" s="33">
        <f>'CHP WB'!C72</f>
        <v>0.26180555555555557</v>
      </c>
      <c r="E72" s="33">
        <f>'CHP WB'!D72</f>
        <v>0.28472222222222221</v>
      </c>
      <c r="F72">
        <f>'CHP WB'!E72</f>
        <v>33</v>
      </c>
      <c r="G72">
        <f>'CHP WB'!F72</f>
        <v>43.5</v>
      </c>
      <c r="H72">
        <f>'CHP WB'!G72</f>
        <v>66</v>
      </c>
      <c r="I72" t="str">
        <f>'CHP WB'!H72</f>
        <v>15-45</v>
      </c>
      <c r="J72">
        <f>'CHP WB'!I72</f>
        <v>0</v>
      </c>
      <c r="K72">
        <f>'CHP WB'!J72</f>
        <v>1</v>
      </c>
      <c r="L72">
        <f>'CHP WB'!K72</f>
        <v>0</v>
      </c>
      <c r="M72">
        <f>'CHP WB'!L72</f>
        <v>0</v>
      </c>
      <c r="N72">
        <f>'CHP WB'!M72</f>
        <v>0</v>
      </c>
    </row>
    <row r="73" spans="1:14" x14ac:dyDescent="0.25">
      <c r="A73" t="s">
        <v>246</v>
      </c>
      <c r="B73" s="36">
        <f>'CHP WB'!A73</f>
        <v>41669</v>
      </c>
      <c r="C73">
        <f>'CHP WB'!B73</f>
        <v>1</v>
      </c>
      <c r="D73" s="33">
        <f>'CHP WB'!C73</f>
        <v>0.42222222222222222</v>
      </c>
      <c r="E73" s="33">
        <f>'CHP WB'!D73</f>
        <v>0.43472222222222223</v>
      </c>
      <c r="F73">
        <f>'CHP WB'!E73</f>
        <v>18</v>
      </c>
      <c r="G73">
        <f>'CHP WB'!F73</f>
        <v>8.1</v>
      </c>
      <c r="H73">
        <f>'CHP WB'!G73</f>
        <v>18</v>
      </c>
      <c r="I73" t="str">
        <f>'CHP WB'!H73</f>
        <v>15-45</v>
      </c>
      <c r="J73">
        <f>'CHP WB'!I73</f>
        <v>0</v>
      </c>
      <c r="K73">
        <f>'CHP WB'!J73</f>
        <v>0</v>
      </c>
      <c r="L73">
        <f>'CHP WB'!K73</f>
        <v>0</v>
      </c>
      <c r="M73">
        <f>'CHP WB'!L73</f>
        <v>0</v>
      </c>
      <c r="N73">
        <f>'CHP WB'!M73</f>
        <v>0</v>
      </c>
    </row>
    <row r="74" spans="1:14" x14ac:dyDescent="0.25">
      <c r="A74" t="s">
        <v>246</v>
      </c>
      <c r="B74" s="36">
        <f>'CHP WB'!A74</f>
        <v>41669</v>
      </c>
      <c r="C74">
        <f>'CHP WB'!B74</f>
        <v>1</v>
      </c>
      <c r="D74" s="33">
        <f>'CHP WB'!C74</f>
        <v>0.71666666666666667</v>
      </c>
      <c r="E74" s="33">
        <f>'CHP WB'!D74</f>
        <v>0.73402777777777783</v>
      </c>
      <c r="F74">
        <f>'CHP WB'!E74</f>
        <v>25</v>
      </c>
      <c r="G74">
        <f>'CHP WB'!F74</f>
        <v>40.9</v>
      </c>
      <c r="H74">
        <f>'CHP WB'!G74</f>
        <v>25</v>
      </c>
      <c r="I74" t="str">
        <f>'CHP WB'!H74</f>
        <v>15-45</v>
      </c>
      <c r="J74">
        <f>'CHP WB'!I74</f>
        <v>0</v>
      </c>
      <c r="K74">
        <f>'CHP WB'!J74</f>
        <v>0</v>
      </c>
      <c r="L74">
        <f>'CHP WB'!K74</f>
        <v>1</v>
      </c>
      <c r="M74">
        <f>'CHP WB'!L74</f>
        <v>0</v>
      </c>
      <c r="N74">
        <f>'CHP WB'!M74</f>
        <v>0</v>
      </c>
    </row>
    <row r="75" spans="1:14" x14ac:dyDescent="0.25">
      <c r="A75" t="s">
        <v>246</v>
      </c>
      <c r="B75" s="36">
        <f>'CHP WB'!A75</f>
        <v>41669</v>
      </c>
      <c r="C75">
        <f>'CHP WB'!B75</f>
        <v>1</v>
      </c>
      <c r="D75" s="33">
        <f>'CHP WB'!C75</f>
        <v>0.73333333333333339</v>
      </c>
      <c r="E75" s="33">
        <f>'CHP WB'!D75</f>
        <v>0.76250000000000007</v>
      </c>
      <c r="F75">
        <f>'CHP WB'!E75</f>
        <v>42</v>
      </c>
      <c r="G75">
        <f>'CHP WB'!F75</f>
        <v>27.4</v>
      </c>
      <c r="H75">
        <f>'CHP WB'!G75</f>
        <v>42</v>
      </c>
      <c r="I75" t="str">
        <f>'CHP WB'!H75</f>
        <v>15-45</v>
      </c>
      <c r="J75">
        <f>'CHP WB'!I75</f>
        <v>1</v>
      </c>
      <c r="K75">
        <f>'CHP WB'!J75</f>
        <v>0</v>
      </c>
      <c r="L75">
        <f>'CHP WB'!K75</f>
        <v>1</v>
      </c>
      <c r="M75">
        <f>'CHP WB'!L75</f>
        <v>0</v>
      </c>
      <c r="N75">
        <f>'CHP WB'!M75</f>
        <v>1</v>
      </c>
    </row>
    <row r="76" spans="1:14" x14ac:dyDescent="0.25">
      <c r="A76" t="s">
        <v>246</v>
      </c>
      <c r="B76" s="36">
        <f>'CHP WB'!A76</f>
        <v>41669</v>
      </c>
      <c r="C76">
        <f>'CHP WB'!B76</f>
        <v>1</v>
      </c>
      <c r="D76" s="33">
        <f>'CHP WB'!C76</f>
        <v>0.86111111111111116</v>
      </c>
      <c r="E76" s="33">
        <f>'CHP WB'!D76</f>
        <v>0.97291666666666676</v>
      </c>
      <c r="F76">
        <f>'CHP WB'!E76</f>
        <v>161</v>
      </c>
      <c r="G76">
        <f>'CHP WB'!F76</f>
        <v>32.200000000000003</v>
      </c>
      <c r="H76">
        <f>'CHP WB'!G76</f>
        <v>161</v>
      </c>
      <c r="I76" t="str">
        <f>'CHP WB'!H76</f>
        <v>75+</v>
      </c>
      <c r="J76">
        <f>'CHP WB'!I76</f>
        <v>1</v>
      </c>
      <c r="K76">
        <f>'CHP WB'!J76</f>
        <v>0</v>
      </c>
      <c r="L76">
        <f>'CHP WB'!K76</f>
        <v>0</v>
      </c>
      <c r="M76">
        <f>'CHP WB'!L76</f>
        <v>0</v>
      </c>
      <c r="N76">
        <f>'CHP WB'!M76</f>
        <v>0</v>
      </c>
    </row>
    <row r="77" spans="1:14" x14ac:dyDescent="0.25">
      <c r="A77" t="s">
        <v>246</v>
      </c>
      <c r="B77" s="36">
        <f>'CHP WB'!A77</f>
        <v>41670</v>
      </c>
      <c r="C77">
        <f>'CHP WB'!B77</f>
        <v>1</v>
      </c>
      <c r="D77" s="33">
        <f>'CHP WB'!C77</f>
        <v>0.53402777777777777</v>
      </c>
      <c r="E77" s="33">
        <f>'CHP WB'!D77</f>
        <v>0.55625000000000002</v>
      </c>
      <c r="F77">
        <f>'CHP WB'!E77</f>
        <v>32</v>
      </c>
      <c r="G77">
        <f>'CHP WB'!F77</f>
        <v>52.1</v>
      </c>
      <c r="H77">
        <f>'CHP WB'!G77</f>
        <v>32</v>
      </c>
      <c r="I77" t="str">
        <f>'CHP WB'!H77</f>
        <v>15-45</v>
      </c>
      <c r="J77">
        <f>'CHP WB'!I77</f>
        <v>0</v>
      </c>
      <c r="K77">
        <f>'CHP WB'!J77</f>
        <v>0</v>
      </c>
      <c r="L77">
        <f>'CHP WB'!K77</f>
        <v>0</v>
      </c>
      <c r="M77">
        <f>'CHP WB'!L77</f>
        <v>0</v>
      </c>
      <c r="N77">
        <f>'CHP WB'!M77</f>
        <v>0</v>
      </c>
    </row>
    <row r="78" spans="1:14" x14ac:dyDescent="0.25">
      <c r="A78" t="s">
        <v>246</v>
      </c>
      <c r="B78" s="36">
        <f>'CHP WB'!A78</f>
        <v>41672</v>
      </c>
      <c r="C78">
        <f>'CHP WB'!B78</f>
        <v>2</v>
      </c>
      <c r="D78" s="33">
        <f>'CHP WB'!C78</f>
        <v>0.9458333333333333</v>
      </c>
      <c r="E78" s="33">
        <f>'CHP WB'!D78</f>
        <v>0.96180555555555558</v>
      </c>
      <c r="F78">
        <f>'CHP WB'!E78</f>
        <v>23</v>
      </c>
      <c r="G78">
        <f>'CHP WB'!F78</f>
        <v>28.5</v>
      </c>
      <c r="H78">
        <f>'CHP WB'!G78</f>
        <v>46</v>
      </c>
      <c r="I78" t="str">
        <f>'CHP WB'!H78</f>
        <v>15-45</v>
      </c>
      <c r="J78">
        <f>'CHP WB'!I78</f>
        <v>1</v>
      </c>
      <c r="K78">
        <f>'CHP WB'!J78</f>
        <v>0</v>
      </c>
      <c r="L78">
        <f>'CHP WB'!K78</f>
        <v>0</v>
      </c>
      <c r="M78">
        <f>'CHP WB'!L78</f>
        <v>0</v>
      </c>
      <c r="N78">
        <f>'CHP WB'!M78</f>
        <v>0</v>
      </c>
    </row>
    <row r="79" spans="1:14" x14ac:dyDescent="0.25">
      <c r="A79" t="s">
        <v>246</v>
      </c>
      <c r="B79" s="36">
        <f>'CHP WB'!A79</f>
        <v>41673</v>
      </c>
      <c r="C79">
        <f>'CHP WB'!B79</f>
        <v>1</v>
      </c>
      <c r="D79" s="33">
        <f>'CHP WB'!C79</f>
        <v>0.28333333333333333</v>
      </c>
      <c r="E79" s="33">
        <f>'CHP WB'!D79</f>
        <v>0.30624999999999997</v>
      </c>
      <c r="F79">
        <f>'CHP WB'!E79</f>
        <v>33</v>
      </c>
      <c r="G79">
        <f>'CHP WB'!F79</f>
        <v>25.7</v>
      </c>
      <c r="H79">
        <f>'CHP WB'!G79</f>
        <v>33</v>
      </c>
      <c r="I79" t="str">
        <f>'CHP WB'!H79</f>
        <v>15-45</v>
      </c>
      <c r="J79">
        <f>'CHP WB'!I79</f>
        <v>1</v>
      </c>
      <c r="K79">
        <f>'CHP WB'!J79</f>
        <v>1</v>
      </c>
      <c r="L79">
        <f>'CHP WB'!K79</f>
        <v>0</v>
      </c>
      <c r="M79">
        <f>'CHP WB'!L79</f>
        <v>1</v>
      </c>
      <c r="N79">
        <f>'CHP WB'!M79</f>
        <v>0</v>
      </c>
    </row>
    <row r="80" spans="1:14" x14ac:dyDescent="0.25">
      <c r="A80" t="s">
        <v>246</v>
      </c>
      <c r="B80" s="36">
        <f>'CHP WB'!A80</f>
        <v>41673</v>
      </c>
      <c r="C80">
        <f>'CHP WB'!B80</f>
        <v>1</v>
      </c>
      <c r="D80" s="33">
        <f>'CHP WB'!C80</f>
        <v>0.50972222222222219</v>
      </c>
      <c r="E80" s="33">
        <f>'CHP WB'!D80</f>
        <v>0.5444444444444444</v>
      </c>
      <c r="F80">
        <f>'CHP WB'!E80</f>
        <v>50</v>
      </c>
      <c r="G80">
        <f>'CHP WB'!F80</f>
        <v>39.9</v>
      </c>
      <c r="H80">
        <f>'CHP WB'!G80</f>
        <v>50</v>
      </c>
      <c r="I80" t="str">
        <f>'CHP WB'!H80</f>
        <v>45-75</v>
      </c>
      <c r="J80">
        <f>'CHP WB'!I80</f>
        <v>0</v>
      </c>
      <c r="K80">
        <f>'CHP WB'!J80</f>
        <v>0</v>
      </c>
      <c r="L80">
        <f>'CHP WB'!K80</f>
        <v>0</v>
      </c>
      <c r="M80">
        <f>'CHP WB'!L80</f>
        <v>0</v>
      </c>
      <c r="N80">
        <f>'CHP WB'!M80</f>
        <v>0</v>
      </c>
    </row>
    <row r="81" spans="1:14" x14ac:dyDescent="0.25">
      <c r="A81" t="s">
        <v>246</v>
      </c>
      <c r="B81" s="36">
        <f>'CHP WB'!A81</f>
        <v>41674</v>
      </c>
      <c r="C81">
        <f>'CHP WB'!B81</f>
        <v>1</v>
      </c>
      <c r="D81" s="33">
        <f>'CHP WB'!C81</f>
        <v>0.25208333333333333</v>
      </c>
      <c r="E81" s="33">
        <f>'CHP WB'!D81</f>
        <v>0.28055555555555556</v>
      </c>
      <c r="F81">
        <f>'CHP WB'!E81</f>
        <v>41</v>
      </c>
      <c r="G81">
        <f>'CHP WB'!F81</f>
        <v>43.5</v>
      </c>
      <c r="H81">
        <f>'CHP WB'!G81</f>
        <v>41</v>
      </c>
      <c r="I81" t="str">
        <f>'CHP WB'!H81</f>
        <v>15-45</v>
      </c>
      <c r="J81">
        <f>'CHP WB'!I81</f>
        <v>0</v>
      </c>
      <c r="K81">
        <f>'CHP WB'!J81</f>
        <v>1</v>
      </c>
      <c r="L81">
        <f>'CHP WB'!K81</f>
        <v>0</v>
      </c>
      <c r="M81">
        <f>'CHP WB'!L81</f>
        <v>0</v>
      </c>
      <c r="N81">
        <f>'CHP WB'!M81</f>
        <v>0</v>
      </c>
    </row>
    <row r="82" spans="1:14" x14ac:dyDescent="0.25">
      <c r="A82" t="s">
        <v>246</v>
      </c>
      <c r="B82" s="36">
        <f>'CHP WB'!A82</f>
        <v>41675</v>
      </c>
      <c r="C82">
        <f>'CHP WB'!B82</f>
        <v>1</v>
      </c>
      <c r="D82" s="33">
        <f>'CHP WB'!C82</f>
        <v>0.73888888888888893</v>
      </c>
      <c r="E82" s="33">
        <f>'CHP WB'!D82</f>
        <v>0.7680555555555556</v>
      </c>
      <c r="F82">
        <f>'CHP WB'!E82</f>
        <v>42</v>
      </c>
      <c r="G82">
        <f>'CHP WB'!F82</f>
        <v>35.200000000000003</v>
      </c>
      <c r="H82">
        <f>'CHP WB'!G82</f>
        <v>42</v>
      </c>
      <c r="I82" t="str">
        <f>'CHP WB'!H82</f>
        <v>15-45</v>
      </c>
      <c r="J82">
        <f>'CHP WB'!I82</f>
        <v>1</v>
      </c>
      <c r="K82">
        <f>'CHP WB'!J82</f>
        <v>0</v>
      </c>
      <c r="L82">
        <f>'CHP WB'!K82</f>
        <v>1</v>
      </c>
      <c r="M82">
        <f>'CHP WB'!L82</f>
        <v>0</v>
      </c>
      <c r="N82">
        <f>'CHP WB'!M82</f>
        <v>1</v>
      </c>
    </row>
    <row r="83" spans="1:14" x14ac:dyDescent="0.25">
      <c r="A83" t="s">
        <v>246</v>
      </c>
      <c r="B83" s="36">
        <f>'CHP WB'!A83</f>
        <v>41675</v>
      </c>
      <c r="C83">
        <f>'CHP WB'!B83</f>
        <v>2</v>
      </c>
      <c r="D83" s="33">
        <f>'CHP WB'!C83</f>
        <v>0.32291666666666669</v>
      </c>
      <c r="E83" s="33">
        <f>'CHP WB'!D83</f>
        <v>0.35902777777777778</v>
      </c>
      <c r="F83">
        <f>'CHP WB'!E83</f>
        <v>52</v>
      </c>
      <c r="G83">
        <f>'CHP WB'!F83</f>
        <v>36.700000000000003</v>
      </c>
      <c r="H83">
        <f>'CHP WB'!G83</f>
        <v>104</v>
      </c>
      <c r="I83" t="str">
        <f>'CHP WB'!H83</f>
        <v>45-75</v>
      </c>
      <c r="J83">
        <f>'CHP WB'!I83</f>
        <v>0</v>
      </c>
      <c r="K83">
        <f>'CHP WB'!J83</f>
        <v>1</v>
      </c>
      <c r="L83">
        <f>'CHP WB'!K83</f>
        <v>0</v>
      </c>
      <c r="M83">
        <f>'CHP WB'!L83</f>
        <v>0</v>
      </c>
      <c r="N83">
        <f>'CHP WB'!M83</f>
        <v>0</v>
      </c>
    </row>
    <row r="84" spans="1:14" x14ac:dyDescent="0.25">
      <c r="A84" t="s">
        <v>246</v>
      </c>
      <c r="B84" s="36">
        <f>'CHP WB'!A84</f>
        <v>41675</v>
      </c>
      <c r="C84">
        <f>'CHP WB'!B84</f>
        <v>1</v>
      </c>
      <c r="D84" s="33">
        <f>'CHP WB'!C84</f>
        <v>0.75208333333333333</v>
      </c>
      <c r="E84" s="33">
        <f>'CHP WB'!D84</f>
        <v>0.79166666666666663</v>
      </c>
      <c r="F84">
        <f>'CHP WB'!E84</f>
        <v>57</v>
      </c>
      <c r="G84">
        <f>'CHP WB'!F84</f>
        <v>36.9</v>
      </c>
      <c r="H84">
        <f>'CHP WB'!G84</f>
        <v>57</v>
      </c>
      <c r="I84" t="str">
        <f>'CHP WB'!H84</f>
        <v>45-75</v>
      </c>
      <c r="J84">
        <f>'CHP WB'!I84</f>
        <v>0</v>
      </c>
      <c r="K84">
        <f>'CHP WB'!J84</f>
        <v>0</v>
      </c>
      <c r="L84">
        <f>'CHP WB'!K84</f>
        <v>1</v>
      </c>
      <c r="M84">
        <f>'CHP WB'!L84</f>
        <v>0</v>
      </c>
      <c r="N84">
        <f>'CHP WB'!M84</f>
        <v>0</v>
      </c>
    </row>
    <row r="85" spans="1:14" x14ac:dyDescent="0.25">
      <c r="A85" t="s">
        <v>246</v>
      </c>
      <c r="B85" s="36">
        <f>'CHP WB'!A85</f>
        <v>41675</v>
      </c>
      <c r="C85">
        <f>'CHP WB'!B85</f>
        <v>1</v>
      </c>
      <c r="D85" s="33">
        <f>'CHP WB'!C85</f>
        <v>0.75624999999999998</v>
      </c>
      <c r="E85" s="33">
        <f>'CHP WB'!D85</f>
        <v>0.78263888888888888</v>
      </c>
      <c r="F85">
        <f>'CHP WB'!E85</f>
        <v>38</v>
      </c>
      <c r="G85">
        <f>'CHP WB'!F85</f>
        <v>38.1</v>
      </c>
      <c r="H85">
        <f>'CHP WB'!G85</f>
        <v>38</v>
      </c>
      <c r="I85" t="str">
        <f>'CHP WB'!H85</f>
        <v>15-45</v>
      </c>
      <c r="J85">
        <f>'CHP WB'!I85</f>
        <v>0</v>
      </c>
      <c r="K85">
        <f>'CHP WB'!J85</f>
        <v>0</v>
      </c>
      <c r="L85">
        <f>'CHP WB'!K85</f>
        <v>1</v>
      </c>
      <c r="M85">
        <f>'CHP WB'!L85</f>
        <v>0</v>
      </c>
      <c r="N85">
        <f>'CHP WB'!M85</f>
        <v>0</v>
      </c>
    </row>
    <row r="86" spans="1:14" x14ac:dyDescent="0.25">
      <c r="A86" t="s">
        <v>246</v>
      </c>
      <c r="B86" s="36">
        <f>'CHP WB'!A86</f>
        <v>41675</v>
      </c>
      <c r="C86">
        <f>'CHP WB'!B86</f>
        <v>1</v>
      </c>
      <c r="D86" s="33">
        <f>'CHP WB'!C86</f>
        <v>0.8340277777777777</v>
      </c>
      <c r="E86" s="33">
        <f>'CHP WB'!D86</f>
        <v>0.85277777777777775</v>
      </c>
      <c r="F86">
        <f>'CHP WB'!E86</f>
        <v>27</v>
      </c>
      <c r="G86">
        <f>'CHP WB'!F86</f>
        <v>29.3</v>
      </c>
      <c r="H86">
        <f>'CHP WB'!G86</f>
        <v>27</v>
      </c>
      <c r="I86" t="str">
        <f>'CHP WB'!H86</f>
        <v>15-45</v>
      </c>
      <c r="J86">
        <f>'CHP WB'!I86</f>
        <v>1</v>
      </c>
      <c r="K86">
        <f>'CHP WB'!J86</f>
        <v>0</v>
      </c>
      <c r="L86">
        <f>'CHP WB'!K86</f>
        <v>0</v>
      </c>
      <c r="M86">
        <f>'CHP WB'!L86</f>
        <v>0</v>
      </c>
      <c r="N86">
        <f>'CHP WB'!M86</f>
        <v>0</v>
      </c>
    </row>
    <row r="87" spans="1:14" x14ac:dyDescent="0.25">
      <c r="A87" t="s">
        <v>246</v>
      </c>
      <c r="B87" s="36">
        <f>'CHP WB'!A87</f>
        <v>41675</v>
      </c>
      <c r="C87">
        <f>'CHP WB'!B87</f>
        <v>0</v>
      </c>
      <c r="D87" s="33">
        <f>'CHP WB'!C87</f>
        <v>0.99305555555555547</v>
      </c>
      <c r="E87" s="33">
        <f>'CHP WB'!D87</f>
        <v>1.004861111111111</v>
      </c>
      <c r="F87">
        <f>'CHP WB'!E87</f>
        <v>17</v>
      </c>
      <c r="G87">
        <f>'CHP WB'!F87</f>
        <v>18.2</v>
      </c>
      <c r="H87">
        <f>'CHP WB'!G87</f>
        <v>0</v>
      </c>
      <c r="I87" t="str">
        <f>'CHP WB'!H87</f>
        <v>15-45</v>
      </c>
      <c r="J87">
        <f>'CHP WB'!I87</f>
        <v>0</v>
      </c>
      <c r="K87">
        <f>'CHP WB'!J87</f>
        <v>0</v>
      </c>
      <c r="L87">
        <f>'CHP WB'!K87</f>
        <v>0</v>
      </c>
      <c r="M87">
        <f>'CHP WB'!L87</f>
        <v>0</v>
      </c>
      <c r="N87">
        <f>'CHP WB'!M87</f>
        <v>0</v>
      </c>
    </row>
    <row r="88" spans="1:14" x14ac:dyDescent="0.25">
      <c r="A88" t="s">
        <v>246</v>
      </c>
      <c r="B88" s="36">
        <f>'CHP WB'!A88</f>
        <v>41676</v>
      </c>
      <c r="C88">
        <f>'CHP WB'!B88</f>
        <v>1</v>
      </c>
      <c r="D88" s="33">
        <f>'CHP WB'!C88</f>
        <v>0.28611111111111115</v>
      </c>
      <c r="E88" s="33">
        <f>'CHP WB'!D88</f>
        <v>0.3215277777777778</v>
      </c>
      <c r="F88">
        <f>'CHP WB'!E88</f>
        <v>51</v>
      </c>
      <c r="G88">
        <f>'CHP WB'!F88</f>
        <v>32.9</v>
      </c>
      <c r="H88">
        <f>'CHP WB'!G88</f>
        <v>51</v>
      </c>
      <c r="I88" t="str">
        <f>'CHP WB'!H88</f>
        <v>45-75</v>
      </c>
      <c r="J88">
        <f>'CHP WB'!I88</f>
        <v>1</v>
      </c>
      <c r="K88">
        <f>'CHP WB'!J88</f>
        <v>1</v>
      </c>
      <c r="L88">
        <f>'CHP WB'!K88</f>
        <v>0</v>
      </c>
      <c r="M88">
        <f>'CHP WB'!L88</f>
        <v>1</v>
      </c>
      <c r="N88">
        <f>'CHP WB'!M88</f>
        <v>0</v>
      </c>
    </row>
    <row r="89" spans="1:14" x14ac:dyDescent="0.25">
      <c r="A89" t="s">
        <v>246</v>
      </c>
      <c r="B89" s="36">
        <f>'CHP WB'!A89</f>
        <v>41676</v>
      </c>
      <c r="C89">
        <f>'CHP WB'!B89</f>
        <v>0</v>
      </c>
      <c r="D89" s="33">
        <f>'CHP WB'!C89</f>
        <v>0.37361111111111112</v>
      </c>
      <c r="E89" s="33">
        <f>'CHP WB'!D89</f>
        <v>0.40694444444444444</v>
      </c>
      <c r="F89">
        <f>'CHP WB'!E89</f>
        <v>48</v>
      </c>
      <c r="G89">
        <f>'CHP WB'!F89</f>
        <v>24.6</v>
      </c>
      <c r="H89">
        <f>'CHP WB'!G89</f>
        <v>0</v>
      </c>
      <c r="I89" t="str">
        <f>'CHP WB'!H89</f>
        <v>45-75</v>
      </c>
      <c r="J89">
        <f>'CHP WB'!I89</f>
        <v>0</v>
      </c>
      <c r="K89">
        <f>'CHP WB'!J89</f>
        <v>1</v>
      </c>
      <c r="L89">
        <f>'CHP WB'!K89</f>
        <v>0</v>
      </c>
      <c r="M89">
        <f>'CHP WB'!L89</f>
        <v>0</v>
      </c>
      <c r="N89">
        <f>'CHP WB'!M89</f>
        <v>0</v>
      </c>
    </row>
    <row r="90" spans="1:14" x14ac:dyDescent="0.25">
      <c r="A90" t="s">
        <v>246</v>
      </c>
      <c r="B90" s="36">
        <f>'CHP WB'!A90</f>
        <v>41676</v>
      </c>
      <c r="C90">
        <f>'CHP WB'!B90</f>
        <v>0</v>
      </c>
      <c r="D90" s="33">
        <f>'CHP WB'!C90</f>
        <v>0.62777777777777777</v>
      </c>
      <c r="E90" s="33">
        <f>'CHP WB'!D90</f>
        <v>0.65208333333333335</v>
      </c>
      <c r="F90">
        <f>'CHP WB'!E90</f>
        <v>35</v>
      </c>
      <c r="G90">
        <f>'CHP WB'!F90</f>
        <v>29.5</v>
      </c>
      <c r="H90">
        <f>'CHP WB'!G90</f>
        <v>0</v>
      </c>
      <c r="I90" t="str">
        <f>'CHP WB'!H90</f>
        <v>15-45</v>
      </c>
      <c r="J90">
        <f>'CHP WB'!I90</f>
        <v>1</v>
      </c>
      <c r="K90">
        <f>'CHP WB'!J90</f>
        <v>0</v>
      </c>
      <c r="L90">
        <f>'CHP WB'!K90</f>
        <v>1</v>
      </c>
      <c r="M90">
        <f>'CHP WB'!L90</f>
        <v>0</v>
      </c>
      <c r="N90">
        <f>'CHP WB'!M90</f>
        <v>1</v>
      </c>
    </row>
    <row r="91" spans="1:14" x14ac:dyDescent="0.25">
      <c r="A91" t="s">
        <v>246</v>
      </c>
      <c r="B91" s="36">
        <f>'CHP WB'!A91</f>
        <v>41676</v>
      </c>
      <c r="C91">
        <f>'CHP WB'!B91</f>
        <v>1</v>
      </c>
      <c r="D91" s="33">
        <f>'CHP WB'!C91</f>
        <v>0.66388888888888886</v>
      </c>
      <c r="E91" s="33">
        <f>'CHP WB'!D91</f>
        <v>0.6958333333333333</v>
      </c>
      <c r="F91">
        <f>'CHP WB'!E91</f>
        <v>46</v>
      </c>
      <c r="G91">
        <f>'CHP WB'!F91</f>
        <v>9.4</v>
      </c>
      <c r="H91">
        <f>'CHP WB'!G91</f>
        <v>46</v>
      </c>
      <c r="I91" t="str">
        <f>'CHP WB'!H91</f>
        <v>45-75</v>
      </c>
      <c r="J91">
        <f>'CHP WB'!I91</f>
        <v>0</v>
      </c>
      <c r="K91">
        <f>'CHP WB'!J91</f>
        <v>0</v>
      </c>
      <c r="L91">
        <f>'CHP WB'!K91</f>
        <v>1</v>
      </c>
      <c r="M91">
        <f>'CHP WB'!L91</f>
        <v>0</v>
      </c>
      <c r="N91">
        <f>'CHP WB'!M91</f>
        <v>0</v>
      </c>
    </row>
    <row r="92" spans="1:14" x14ac:dyDescent="0.25">
      <c r="A92" t="s">
        <v>246</v>
      </c>
      <c r="B92" s="36">
        <f>'CHP WB'!A92</f>
        <v>41677</v>
      </c>
      <c r="C92">
        <f>'CHP WB'!B92</f>
        <v>1</v>
      </c>
      <c r="D92" s="33">
        <f>'CHP WB'!C92</f>
        <v>0.73611111111111116</v>
      </c>
      <c r="E92" s="33">
        <f>'CHP WB'!D92</f>
        <v>0.78333333333333344</v>
      </c>
      <c r="F92">
        <f>'CHP WB'!E92</f>
        <v>68</v>
      </c>
      <c r="G92">
        <f>'CHP WB'!F92</f>
        <v>39.9</v>
      </c>
      <c r="H92">
        <f>'CHP WB'!G92</f>
        <v>68</v>
      </c>
      <c r="I92" t="str">
        <f>'CHP WB'!H92</f>
        <v>45-75</v>
      </c>
      <c r="J92">
        <f>'CHP WB'!I92</f>
        <v>0</v>
      </c>
      <c r="K92">
        <f>'CHP WB'!J92</f>
        <v>0</v>
      </c>
      <c r="L92">
        <f>'CHP WB'!K92</f>
        <v>1</v>
      </c>
      <c r="M92">
        <f>'CHP WB'!L92</f>
        <v>0</v>
      </c>
      <c r="N92">
        <f>'CHP WB'!M92</f>
        <v>0</v>
      </c>
    </row>
    <row r="93" spans="1:14" x14ac:dyDescent="0.25">
      <c r="A93" t="s">
        <v>246</v>
      </c>
      <c r="B93" s="36">
        <f>'CHP WB'!A93</f>
        <v>41677</v>
      </c>
      <c r="C93">
        <f>'CHP WB'!B93</f>
        <v>1</v>
      </c>
      <c r="D93" s="33">
        <f>'CHP WB'!C93</f>
        <v>0.76597222222222217</v>
      </c>
      <c r="E93" s="33">
        <f>'CHP WB'!D93</f>
        <v>0.82777777777777772</v>
      </c>
      <c r="F93">
        <f>'CHP WB'!E93</f>
        <v>89</v>
      </c>
      <c r="G93">
        <f>'CHP WB'!F93</f>
        <v>41.9</v>
      </c>
      <c r="H93">
        <f>'CHP WB'!G93</f>
        <v>89</v>
      </c>
      <c r="I93" t="str">
        <f>'CHP WB'!H93</f>
        <v>75+</v>
      </c>
      <c r="J93">
        <f>'CHP WB'!I93</f>
        <v>0</v>
      </c>
      <c r="K93">
        <f>'CHP WB'!J93</f>
        <v>0</v>
      </c>
      <c r="L93">
        <f>'CHP WB'!K93</f>
        <v>1</v>
      </c>
      <c r="M93">
        <f>'CHP WB'!L93</f>
        <v>0</v>
      </c>
      <c r="N93">
        <f>'CHP WB'!M93</f>
        <v>0</v>
      </c>
    </row>
    <row r="94" spans="1:14" x14ac:dyDescent="0.25">
      <c r="A94" t="s">
        <v>246</v>
      </c>
      <c r="B94" s="36">
        <f>'CHP WB'!A94</f>
        <v>41677</v>
      </c>
      <c r="C94">
        <f>'CHP WB'!B94</f>
        <v>1</v>
      </c>
      <c r="D94" s="33">
        <f>'CHP WB'!C94</f>
        <v>0.33194444444444443</v>
      </c>
      <c r="E94" s="33">
        <f>'CHP WB'!D94</f>
        <v>0.35069444444444442</v>
      </c>
      <c r="F94">
        <f>'CHP WB'!E94</f>
        <v>27</v>
      </c>
      <c r="G94">
        <f>'CHP WB'!F94</f>
        <v>34.200000000000003</v>
      </c>
      <c r="H94">
        <f>'CHP WB'!G94</f>
        <v>27</v>
      </c>
      <c r="I94" t="str">
        <f>'CHP WB'!H94</f>
        <v>15-45</v>
      </c>
      <c r="J94">
        <f>'CHP WB'!I94</f>
        <v>1</v>
      </c>
      <c r="K94">
        <f>'CHP WB'!J94</f>
        <v>1</v>
      </c>
      <c r="L94">
        <f>'CHP WB'!K94</f>
        <v>0</v>
      </c>
      <c r="M94">
        <f>'CHP WB'!L94</f>
        <v>1</v>
      </c>
      <c r="N94">
        <f>'CHP WB'!M94</f>
        <v>0</v>
      </c>
    </row>
    <row r="95" spans="1:14" x14ac:dyDescent="0.25">
      <c r="A95" t="s">
        <v>246</v>
      </c>
      <c r="B95" s="36">
        <f>'CHP WB'!A95</f>
        <v>41677</v>
      </c>
      <c r="C95">
        <f>'CHP WB'!B95</f>
        <v>3</v>
      </c>
      <c r="D95" s="33">
        <f>'CHP WB'!C95</f>
        <v>0.63194444444444442</v>
      </c>
      <c r="E95" s="33">
        <f>'CHP WB'!D95</f>
        <v>0.7006944444444444</v>
      </c>
      <c r="F95">
        <f>'CHP WB'!E95</f>
        <v>99</v>
      </c>
      <c r="G95">
        <f>'CHP WB'!F95</f>
        <v>25.7</v>
      </c>
      <c r="H95">
        <f>'CHP WB'!G95</f>
        <v>297</v>
      </c>
      <c r="I95" t="str">
        <f>'CHP WB'!H95</f>
        <v>75+</v>
      </c>
      <c r="J95">
        <f>'CHP WB'!I95</f>
        <v>1</v>
      </c>
      <c r="K95">
        <f>'CHP WB'!J95</f>
        <v>0</v>
      </c>
      <c r="L95">
        <f>'CHP WB'!K95</f>
        <v>1</v>
      </c>
      <c r="M95">
        <f>'CHP WB'!L95</f>
        <v>0</v>
      </c>
      <c r="N95">
        <f>'CHP WB'!M95</f>
        <v>1</v>
      </c>
    </row>
    <row r="96" spans="1:14" x14ac:dyDescent="0.25">
      <c r="A96" t="s">
        <v>246</v>
      </c>
      <c r="B96" s="36">
        <f>'CHP WB'!A96</f>
        <v>41677</v>
      </c>
      <c r="C96">
        <f>'CHP WB'!B96</f>
        <v>1</v>
      </c>
      <c r="D96" s="33">
        <f>'CHP WB'!C96</f>
        <v>0.73125000000000007</v>
      </c>
      <c r="E96" s="33">
        <f>'CHP WB'!D96</f>
        <v>0.74583333333333335</v>
      </c>
      <c r="F96">
        <f>'CHP WB'!E96</f>
        <v>21</v>
      </c>
      <c r="G96">
        <f>'CHP WB'!F96</f>
        <v>33.200000000000003</v>
      </c>
      <c r="H96">
        <f>'CHP WB'!G96</f>
        <v>21</v>
      </c>
      <c r="I96" t="str">
        <f>'CHP WB'!H96</f>
        <v>15-45</v>
      </c>
      <c r="J96">
        <f>'CHP WB'!I96</f>
        <v>1</v>
      </c>
      <c r="K96">
        <f>'CHP WB'!J96</f>
        <v>0</v>
      </c>
      <c r="L96">
        <f>'CHP WB'!K96</f>
        <v>1</v>
      </c>
      <c r="M96">
        <f>'CHP WB'!L96</f>
        <v>0</v>
      </c>
      <c r="N96">
        <f>'CHP WB'!M96</f>
        <v>1</v>
      </c>
    </row>
    <row r="97" spans="1:14" x14ac:dyDescent="0.25">
      <c r="A97" t="s">
        <v>246</v>
      </c>
      <c r="B97" s="36">
        <f>'CHP WB'!A97</f>
        <v>41677</v>
      </c>
      <c r="C97">
        <f>'CHP WB'!B97</f>
        <v>0</v>
      </c>
      <c r="D97" s="33">
        <f>'CHP WB'!C97</f>
        <v>0.78680555555555554</v>
      </c>
      <c r="E97" s="33">
        <f>'CHP WB'!D97</f>
        <v>0.85138888888888886</v>
      </c>
      <c r="F97">
        <f>'CHP WB'!E97</f>
        <v>93</v>
      </c>
      <c r="G97">
        <f>'CHP WB'!F97</f>
        <v>31.9</v>
      </c>
      <c r="H97">
        <f>'CHP WB'!G97</f>
        <v>0</v>
      </c>
      <c r="I97" t="str">
        <f>'CHP WB'!H97</f>
        <v>75+</v>
      </c>
      <c r="J97">
        <f>'CHP WB'!I97</f>
        <v>1</v>
      </c>
      <c r="K97">
        <f>'CHP WB'!J97</f>
        <v>0</v>
      </c>
      <c r="L97">
        <f>'CHP WB'!K97</f>
        <v>1</v>
      </c>
      <c r="M97">
        <f>'CHP WB'!L97</f>
        <v>0</v>
      </c>
      <c r="N97">
        <f>'CHP WB'!M97</f>
        <v>1</v>
      </c>
    </row>
    <row r="98" spans="1:14" x14ac:dyDescent="0.25">
      <c r="A98" t="s">
        <v>246</v>
      </c>
      <c r="B98" s="36">
        <f>'CHP WB'!A98</f>
        <v>41677</v>
      </c>
      <c r="C98">
        <f>'CHP WB'!B98</f>
        <v>1</v>
      </c>
      <c r="D98" s="33">
        <f>'CHP WB'!C98</f>
        <v>0.79583333333333339</v>
      </c>
      <c r="E98" s="33">
        <f>'CHP WB'!D98</f>
        <v>0.80833333333333335</v>
      </c>
      <c r="F98">
        <f>'CHP WB'!E98</f>
        <v>18</v>
      </c>
      <c r="G98">
        <f>'CHP WB'!F98</f>
        <v>26.3</v>
      </c>
      <c r="H98">
        <f>'CHP WB'!G98</f>
        <v>18</v>
      </c>
      <c r="I98" t="str">
        <f>'CHP WB'!H98</f>
        <v>15-45</v>
      </c>
      <c r="J98">
        <f>'CHP WB'!I98</f>
        <v>1</v>
      </c>
      <c r="K98">
        <f>'CHP WB'!J98</f>
        <v>0</v>
      </c>
      <c r="L98">
        <f>'CHP WB'!K98</f>
        <v>1</v>
      </c>
      <c r="M98">
        <f>'CHP WB'!L98</f>
        <v>0</v>
      </c>
      <c r="N98">
        <f>'CHP WB'!M98</f>
        <v>1</v>
      </c>
    </row>
    <row r="99" spans="1:14" x14ac:dyDescent="0.25">
      <c r="A99" t="s">
        <v>246</v>
      </c>
      <c r="B99" s="36">
        <f>'CHP WB'!A99</f>
        <v>41678</v>
      </c>
      <c r="C99">
        <f>'CHP WB'!B99</f>
        <v>2</v>
      </c>
      <c r="D99" s="33">
        <f>'CHP WB'!C99</f>
        <v>0.45624999999999999</v>
      </c>
      <c r="E99" s="33">
        <f>'CHP WB'!D99</f>
        <v>0.49861111111111112</v>
      </c>
      <c r="F99">
        <f>'CHP WB'!E99</f>
        <v>61</v>
      </c>
      <c r="G99">
        <f>'CHP WB'!F99</f>
        <v>33.299999999999997</v>
      </c>
      <c r="H99">
        <f>'CHP WB'!G99</f>
        <v>122</v>
      </c>
      <c r="I99" t="str">
        <f>'CHP WB'!H99</f>
        <v>45-75</v>
      </c>
      <c r="J99">
        <f>'CHP WB'!I99</f>
        <v>1</v>
      </c>
      <c r="K99">
        <f>'CHP WB'!J99</f>
        <v>0</v>
      </c>
      <c r="L99">
        <f>'CHP WB'!K99</f>
        <v>0</v>
      </c>
      <c r="M99">
        <f>'CHP WB'!L99</f>
        <v>0</v>
      </c>
      <c r="N99">
        <f>'CHP WB'!M99</f>
        <v>0</v>
      </c>
    </row>
    <row r="100" spans="1:14" x14ac:dyDescent="0.25">
      <c r="A100" t="s">
        <v>246</v>
      </c>
      <c r="B100" s="36">
        <f>'CHP WB'!A100</f>
        <v>41678</v>
      </c>
      <c r="C100">
        <f>'CHP WB'!B100</f>
        <v>1</v>
      </c>
      <c r="D100" s="33">
        <f>'CHP WB'!C100</f>
        <v>0.7319444444444444</v>
      </c>
      <c r="E100" s="33">
        <f>'CHP WB'!D100</f>
        <v>0.76874999999999993</v>
      </c>
      <c r="F100">
        <f>'CHP WB'!E100</f>
        <v>53</v>
      </c>
      <c r="G100">
        <f>'CHP WB'!F100</f>
        <v>8.1</v>
      </c>
      <c r="H100">
        <f>'CHP WB'!G100</f>
        <v>53</v>
      </c>
      <c r="I100" t="str">
        <f>'CHP WB'!H100</f>
        <v>45-75</v>
      </c>
      <c r="J100">
        <f>'CHP WB'!I100</f>
        <v>0</v>
      </c>
      <c r="K100">
        <f>'CHP WB'!J100</f>
        <v>0</v>
      </c>
      <c r="L100">
        <f>'CHP WB'!K100</f>
        <v>1</v>
      </c>
      <c r="M100">
        <f>'CHP WB'!L100</f>
        <v>0</v>
      </c>
      <c r="N100">
        <f>'CHP WB'!M100</f>
        <v>0</v>
      </c>
    </row>
    <row r="101" spans="1:14" x14ac:dyDescent="0.25">
      <c r="A101" t="s">
        <v>246</v>
      </c>
      <c r="B101" s="36">
        <f>'CHP WB'!A101</f>
        <v>41680</v>
      </c>
      <c r="C101">
        <f>'CHP WB'!B101</f>
        <v>2</v>
      </c>
      <c r="D101" s="33">
        <f>'CHP WB'!C101</f>
        <v>0.21458333333333335</v>
      </c>
      <c r="E101" s="33">
        <f>'CHP WB'!D101</f>
        <v>0.29861111111111116</v>
      </c>
      <c r="F101">
        <f>'CHP WB'!E101</f>
        <v>121</v>
      </c>
      <c r="G101">
        <f>'CHP WB'!F101</f>
        <v>4.9000000000000004</v>
      </c>
      <c r="H101">
        <f>'CHP WB'!G101</f>
        <v>242</v>
      </c>
      <c r="I101" t="str">
        <f>'CHP WB'!H101</f>
        <v>75+</v>
      </c>
      <c r="J101">
        <f>'CHP WB'!I101</f>
        <v>0</v>
      </c>
      <c r="K101">
        <f>'CHP WB'!J101</f>
        <v>1</v>
      </c>
      <c r="L101">
        <f>'CHP WB'!K101</f>
        <v>0</v>
      </c>
      <c r="M101">
        <f>'CHP WB'!L101</f>
        <v>0</v>
      </c>
      <c r="N101">
        <f>'CHP WB'!M101</f>
        <v>0</v>
      </c>
    </row>
    <row r="102" spans="1:14" x14ac:dyDescent="0.25">
      <c r="A102" t="s">
        <v>246</v>
      </c>
      <c r="B102" s="36">
        <f>'CHP WB'!A102</f>
        <v>41680</v>
      </c>
      <c r="C102">
        <f>'CHP WB'!B102</f>
        <v>1</v>
      </c>
      <c r="D102" s="33">
        <f>'CHP WB'!C102</f>
        <v>0.34027777777777773</v>
      </c>
      <c r="E102" s="33">
        <f>'CHP WB'!D102</f>
        <v>0.35902777777777772</v>
      </c>
      <c r="F102">
        <f>'CHP WB'!E102</f>
        <v>27</v>
      </c>
      <c r="G102">
        <f>'CHP WB'!F102</f>
        <v>34.6</v>
      </c>
      <c r="H102">
        <f>'CHP WB'!G102</f>
        <v>27</v>
      </c>
      <c r="I102" t="str">
        <f>'CHP WB'!H102</f>
        <v>15-45</v>
      </c>
      <c r="J102">
        <f>'CHP WB'!I102</f>
        <v>1</v>
      </c>
      <c r="K102">
        <f>'CHP WB'!J102</f>
        <v>1</v>
      </c>
      <c r="L102">
        <f>'CHP WB'!K102</f>
        <v>0</v>
      </c>
      <c r="M102">
        <f>'CHP WB'!L102</f>
        <v>1</v>
      </c>
      <c r="N102">
        <f>'CHP WB'!M102</f>
        <v>0</v>
      </c>
    </row>
    <row r="103" spans="1:14" x14ac:dyDescent="0.25">
      <c r="A103" t="s">
        <v>246</v>
      </c>
      <c r="B103" s="36">
        <f>'CHP WB'!A103</f>
        <v>41680</v>
      </c>
      <c r="C103">
        <f>'CHP WB'!B103</f>
        <v>1</v>
      </c>
      <c r="D103" s="33">
        <f>'CHP WB'!C103</f>
        <v>0.73611111111111116</v>
      </c>
      <c r="E103" s="33">
        <f>'CHP WB'!D103</f>
        <v>0.77013888888888893</v>
      </c>
      <c r="F103">
        <f>'CHP WB'!E103</f>
        <v>49</v>
      </c>
      <c r="G103">
        <f>'CHP WB'!F103</f>
        <v>26.3</v>
      </c>
      <c r="H103">
        <f>'CHP WB'!G103</f>
        <v>49</v>
      </c>
      <c r="I103" t="str">
        <f>'CHP WB'!H103</f>
        <v>45-75</v>
      </c>
      <c r="J103">
        <f>'CHP WB'!I103</f>
        <v>1</v>
      </c>
      <c r="K103">
        <f>'CHP WB'!J103</f>
        <v>0</v>
      </c>
      <c r="L103">
        <f>'CHP WB'!K103</f>
        <v>1</v>
      </c>
      <c r="M103">
        <f>'CHP WB'!L103</f>
        <v>0</v>
      </c>
      <c r="N103">
        <f>'CHP WB'!M103</f>
        <v>1</v>
      </c>
    </row>
    <row r="104" spans="1:14" x14ac:dyDescent="0.25">
      <c r="A104" t="s">
        <v>246</v>
      </c>
      <c r="B104" s="36">
        <f>'CHP WB'!A104</f>
        <v>41681</v>
      </c>
      <c r="C104">
        <f>'CHP WB'!B104</f>
        <v>0</v>
      </c>
      <c r="D104" s="33">
        <f>'CHP WB'!C104</f>
        <v>0.2722222222222222</v>
      </c>
      <c r="E104" s="33">
        <f>'CHP WB'!D104</f>
        <v>0.29930555555555555</v>
      </c>
      <c r="F104">
        <f>'CHP WB'!E104</f>
        <v>39</v>
      </c>
      <c r="G104">
        <f>'CHP WB'!F104</f>
        <v>39.5</v>
      </c>
      <c r="H104">
        <f>'CHP WB'!G104</f>
        <v>0</v>
      </c>
      <c r="I104" t="str">
        <f>'CHP WB'!H104</f>
        <v>15-45</v>
      </c>
      <c r="J104">
        <f>'CHP WB'!I104</f>
        <v>0</v>
      </c>
      <c r="K104">
        <f>'CHP WB'!J104</f>
        <v>1</v>
      </c>
      <c r="L104">
        <f>'CHP WB'!K104</f>
        <v>0</v>
      </c>
      <c r="M104">
        <f>'CHP WB'!L104</f>
        <v>0</v>
      </c>
      <c r="N104">
        <f>'CHP WB'!M104</f>
        <v>0</v>
      </c>
    </row>
    <row r="105" spans="1:14" x14ac:dyDescent="0.25">
      <c r="A105" t="s">
        <v>246</v>
      </c>
      <c r="B105" s="36">
        <f>'CHP WB'!A105</f>
        <v>41681</v>
      </c>
      <c r="C105">
        <f>'CHP WB'!B105</f>
        <v>1</v>
      </c>
      <c r="D105" s="33">
        <f>'CHP WB'!C105</f>
        <v>0.35486111111111113</v>
      </c>
      <c r="E105" s="33">
        <f>'CHP WB'!D105</f>
        <v>0.38750000000000001</v>
      </c>
      <c r="F105">
        <f>'CHP WB'!E105</f>
        <v>47</v>
      </c>
      <c r="G105">
        <f>'CHP WB'!F105</f>
        <v>41.9</v>
      </c>
      <c r="H105">
        <f>'CHP WB'!G105</f>
        <v>47</v>
      </c>
      <c r="I105" t="str">
        <f>'CHP WB'!H105</f>
        <v>45-75</v>
      </c>
      <c r="J105">
        <f>'CHP WB'!I105</f>
        <v>0</v>
      </c>
      <c r="K105">
        <f>'CHP WB'!J105</f>
        <v>1</v>
      </c>
      <c r="L105">
        <f>'CHP WB'!K105</f>
        <v>0</v>
      </c>
      <c r="M105">
        <f>'CHP WB'!L105</f>
        <v>0</v>
      </c>
      <c r="N105">
        <f>'CHP WB'!M105</f>
        <v>0</v>
      </c>
    </row>
    <row r="106" spans="1:14" x14ac:dyDescent="0.25">
      <c r="A106" t="s">
        <v>246</v>
      </c>
      <c r="B106" s="36">
        <f>'CHP WB'!A106</f>
        <v>41681</v>
      </c>
      <c r="C106">
        <f>'CHP WB'!B106</f>
        <v>1</v>
      </c>
      <c r="D106" s="33">
        <f>'CHP WB'!C106</f>
        <v>0.35625000000000001</v>
      </c>
      <c r="E106" s="33">
        <f>'CHP WB'!D106</f>
        <v>0.37013888888888891</v>
      </c>
      <c r="F106">
        <f>'CHP WB'!E106</f>
        <v>20</v>
      </c>
      <c r="G106">
        <f>'CHP WB'!F106</f>
        <v>43.5</v>
      </c>
      <c r="H106">
        <f>'CHP WB'!G106</f>
        <v>20</v>
      </c>
      <c r="I106" t="str">
        <f>'CHP WB'!H106</f>
        <v>15-45</v>
      </c>
      <c r="J106">
        <f>'CHP WB'!I106</f>
        <v>0</v>
      </c>
      <c r="K106">
        <f>'CHP WB'!J106</f>
        <v>1</v>
      </c>
      <c r="L106">
        <f>'CHP WB'!K106</f>
        <v>0</v>
      </c>
      <c r="M106">
        <f>'CHP WB'!L106</f>
        <v>0</v>
      </c>
      <c r="N106">
        <f>'CHP WB'!M106</f>
        <v>0</v>
      </c>
    </row>
    <row r="107" spans="1:14" x14ac:dyDescent="0.25">
      <c r="A107" t="s">
        <v>246</v>
      </c>
      <c r="B107" s="36">
        <f>'CHP WB'!A107</f>
        <v>41681</v>
      </c>
      <c r="C107">
        <f>'CHP WB'!B107</f>
        <v>1</v>
      </c>
      <c r="D107" s="33">
        <f>'CHP WB'!C107</f>
        <v>0.41944444444444445</v>
      </c>
      <c r="E107" s="33">
        <f>'CHP WB'!D107</f>
        <v>0.46111111111111114</v>
      </c>
      <c r="F107">
        <f>'CHP WB'!E107</f>
        <v>60</v>
      </c>
      <c r="G107">
        <f>'CHP WB'!F107</f>
        <v>33.200000000000003</v>
      </c>
      <c r="H107">
        <f>'CHP WB'!G107</f>
        <v>60</v>
      </c>
      <c r="I107" t="str">
        <f>'CHP WB'!H107</f>
        <v>45-75</v>
      </c>
      <c r="J107">
        <f>'CHP WB'!I107</f>
        <v>1</v>
      </c>
      <c r="K107">
        <f>'CHP WB'!J107</f>
        <v>0</v>
      </c>
      <c r="L107">
        <f>'CHP WB'!K107</f>
        <v>0</v>
      </c>
      <c r="M107">
        <f>'CHP WB'!L107</f>
        <v>0</v>
      </c>
      <c r="N107">
        <f>'CHP WB'!M107</f>
        <v>0</v>
      </c>
    </row>
    <row r="108" spans="1:14" x14ac:dyDescent="0.25">
      <c r="A108" t="s">
        <v>246</v>
      </c>
      <c r="B108" s="36">
        <f>'CHP WB'!A108</f>
        <v>41681</v>
      </c>
      <c r="C108">
        <f>'CHP WB'!B108</f>
        <v>1</v>
      </c>
      <c r="D108" s="33">
        <f>'CHP WB'!C108</f>
        <v>0.43124999999999997</v>
      </c>
      <c r="E108" s="33">
        <f>'CHP WB'!D108</f>
        <v>0.44930555555555551</v>
      </c>
      <c r="F108">
        <f>'CHP WB'!E108</f>
        <v>26</v>
      </c>
      <c r="G108">
        <f>'CHP WB'!F108</f>
        <v>35</v>
      </c>
      <c r="H108">
        <f>'CHP WB'!G108</f>
        <v>26</v>
      </c>
      <c r="I108" t="str">
        <f>'CHP WB'!H108</f>
        <v>15-45</v>
      </c>
      <c r="J108">
        <f>'CHP WB'!I108</f>
        <v>1</v>
      </c>
      <c r="K108">
        <f>'CHP WB'!J108</f>
        <v>0</v>
      </c>
      <c r="L108">
        <f>'CHP WB'!K108</f>
        <v>0</v>
      </c>
      <c r="M108">
        <f>'CHP WB'!L108</f>
        <v>0</v>
      </c>
      <c r="N108">
        <f>'CHP WB'!M108</f>
        <v>0</v>
      </c>
    </row>
    <row r="109" spans="1:14" x14ac:dyDescent="0.25">
      <c r="A109" t="s">
        <v>246</v>
      </c>
      <c r="B109" s="36">
        <f>'CHP WB'!A109</f>
        <v>41681</v>
      </c>
      <c r="C109">
        <f>'CHP WB'!B109</f>
        <v>2</v>
      </c>
      <c r="D109" s="33">
        <f>'CHP WB'!C109</f>
        <v>0.83194444444444438</v>
      </c>
      <c r="E109" s="33">
        <f>'CHP WB'!D109</f>
        <v>0.8520833333333333</v>
      </c>
      <c r="F109">
        <f>'CHP WB'!E109</f>
        <v>29</v>
      </c>
      <c r="G109">
        <f>'CHP WB'!F109</f>
        <v>1.9</v>
      </c>
      <c r="H109">
        <f>'CHP WB'!G109</f>
        <v>58</v>
      </c>
      <c r="I109" t="str">
        <f>'CHP WB'!H109</f>
        <v>15-45</v>
      </c>
      <c r="J109">
        <f>'CHP WB'!I109</f>
        <v>0</v>
      </c>
      <c r="K109">
        <f>'CHP WB'!J109</f>
        <v>0</v>
      </c>
      <c r="L109">
        <f>'CHP WB'!K109</f>
        <v>1</v>
      </c>
      <c r="M109">
        <f>'CHP WB'!L109</f>
        <v>0</v>
      </c>
      <c r="N109">
        <f>'CHP WB'!M109</f>
        <v>0</v>
      </c>
    </row>
    <row r="110" spans="1:14" x14ac:dyDescent="0.25">
      <c r="A110" t="s">
        <v>246</v>
      </c>
      <c r="B110" s="36">
        <f>'CHP WB'!A110</f>
        <v>41682</v>
      </c>
      <c r="C110">
        <f>'CHP WB'!B110</f>
        <v>0</v>
      </c>
      <c r="D110" s="33" t="str">
        <f>'CHP WB'!C110</f>
        <v>not found</v>
      </c>
      <c r="E110" s="33">
        <f>'CHP WB'!D110</f>
        <v>0</v>
      </c>
      <c r="F110">
        <f>'CHP WB'!E110</f>
        <v>0</v>
      </c>
      <c r="G110">
        <f>'CHP WB'!F110</f>
        <v>0</v>
      </c>
      <c r="H110">
        <f>'CHP WB'!G110</f>
        <v>0</v>
      </c>
      <c r="I110" t="str">
        <f>'CHP WB'!H110</f>
        <v>0-15</v>
      </c>
      <c r="J110">
        <f>'CHP WB'!I110</f>
        <v>0</v>
      </c>
      <c r="K110">
        <f>'CHP WB'!J110</f>
        <v>0</v>
      </c>
      <c r="L110">
        <f>'CHP WB'!K110</f>
        <v>0</v>
      </c>
      <c r="M110">
        <f>'CHP WB'!L110</f>
        <v>0</v>
      </c>
      <c r="N110">
        <f>'CHP WB'!M110</f>
        <v>0</v>
      </c>
    </row>
    <row r="111" spans="1:14" x14ac:dyDescent="0.25">
      <c r="A111" t="s">
        <v>246</v>
      </c>
      <c r="B111" s="36">
        <f>'CHP WB'!A111</f>
        <v>41682</v>
      </c>
      <c r="C111">
        <f>'CHP WB'!B111</f>
        <v>1</v>
      </c>
      <c r="D111" s="33">
        <f>'CHP WB'!C111</f>
        <v>0.38194444444444442</v>
      </c>
      <c r="E111" s="33">
        <f>'CHP WB'!D111</f>
        <v>0.42916666666666664</v>
      </c>
      <c r="F111">
        <f>'CHP WB'!E111</f>
        <v>68</v>
      </c>
      <c r="G111">
        <f>'CHP WB'!F111</f>
        <v>34.200000000000003</v>
      </c>
      <c r="H111">
        <f>'CHP WB'!G111</f>
        <v>68</v>
      </c>
      <c r="I111" t="str">
        <f>'CHP WB'!H111</f>
        <v>45-75</v>
      </c>
      <c r="J111">
        <f>'CHP WB'!I111</f>
        <v>1</v>
      </c>
      <c r="K111">
        <f>'CHP WB'!J111</f>
        <v>1</v>
      </c>
      <c r="L111">
        <f>'CHP WB'!K111</f>
        <v>0</v>
      </c>
      <c r="M111">
        <f>'CHP WB'!L111</f>
        <v>1</v>
      </c>
      <c r="N111">
        <f>'CHP WB'!M111</f>
        <v>0</v>
      </c>
    </row>
    <row r="112" spans="1:14" x14ac:dyDescent="0.25">
      <c r="A112" t="s">
        <v>246</v>
      </c>
      <c r="B112" s="36">
        <f>'CHP WB'!A112</f>
        <v>41682</v>
      </c>
      <c r="C112">
        <f>'CHP WB'!B112</f>
        <v>1</v>
      </c>
      <c r="D112" s="33">
        <f>'CHP WB'!C112</f>
        <v>0.63680555555555551</v>
      </c>
      <c r="E112" s="33">
        <f>'CHP WB'!D112</f>
        <v>0.6694444444444444</v>
      </c>
      <c r="F112">
        <f>'CHP WB'!E112</f>
        <v>47</v>
      </c>
      <c r="G112">
        <f>'CHP WB'!F112</f>
        <v>25.3</v>
      </c>
      <c r="H112">
        <f>'CHP WB'!G112</f>
        <v>47</v>
      </c>
      <c r="I112" t="str">
        <f>'CHP WB'!H112</f>
        <v>45-75</v>
      </c>
      <c r="J112">
        <f>'CHP WB'!I112</f>
        <v>1</v>
      </c>
      <c r="K112">
        <f>'CHP WB'!J112</f>
        <v>0</v>
      </c>
      <c r="L112">
        <f>'CHP WB'!K112</f>
        <v>1</v>
      </c>
      <c r="M112">
        <f>'CHP WB'!L112</f>
        <v>0</v>
      </c>
      <c r="N112">
        <f>'CHP WB'!M112</f>
        <v>1</v>
      </c>
    </row>
    <row r="113" spans="1:14" x14ac:dyDescent="0.25">
      <c r="A113" t="s">
        <v>246</v>
      </c>
      <c r="B113" s="36">
        <f>'CHP WB'!A113</f>
        <v>41682</v>
      </c>
      <c r="C113">
        <f>'CHP WB'!B113</f>
        <v>1</v>
      </c>
      <c r="D113" s="33">
        <f>'CHP WB'!C113</f>
        <v>0.67708333333333337</v>
      </c>
      <c r="E113" s="33">
        <f>'CHP WB'!D113</f>
        <v>0.68888888888888888</v>
      </c>
      <c r="F113">
        <f>'CHP WB'!E113</f>
        <v>17</v>
      </c>
      <c r="G113">
        <f>'CHP WB'!F113</f>
        <v>6</v>
      </c>
      <c r="H113">
        <f>'CHP WB'!G113</f>
        <v>17</v>
      </c>
      <c r="I113" t="str">
        <f>'CHP WB'!H113</f>
        <v>15-45</v>
      </c>
      <c r="J113">
        <f>'CHP WB'!I113</f>
        <v>0</v>
      </c>
      <c r="K113">
        <f>'CHP WB'!J113</f>
        <v>0</v>
      </c>
      <c r="L113">
        <f>'CHP WB'!K113</f>
        <v>1</v>
      </c>
      <c r="M113">
        <f>'CHP WB'!L113</f>
        <v>0</v>
      </c>
      <c r="N113">
        <f>'CHP WB'!M113</f>
        <v>0</v>
      </c>
    </row>
    <row r="114" spans="1:14" x14ac:dyDescent="0.25">
      <c r="A114" t="s">
        <v>246</v>
      </c>
      <c r="B114" s="36">
        <f>'CHP WB'!A114</f>
        <v>41683</v>
      </c>
      <c r="C114">
        <f>'CHP WB'!B114</f>
        <v>1</v>
      </c>
      <c r="D114" s="33">
        <f>'CHP WB'!C114</f>
        <v>0.71388888888888891</v>
      </c>
      <c r="E114" s="33">
        <f>'CHP WB'!D114</f>
        <v>0.72569444444444442</v>
      </c>
      <c r="F114">
        <f>'CHP WB'!E114</f>
        <v>17</v>
      </c>
      <c r="G114">
        <f>'CHP WB'!F114</f>
        <v>34.200000000000003</v>
      </c>
      <c r="H114">
        <f>'CHP WB'!G114</f>
        <v>17</v>
      </c>
      <c r="I114" t="str">
        <f>'CHP WB'!H114</f>
        <v>15-45</v>
      </c>
      <c r="J114">
        <f>'CHP WB'!I114</f>
        <v>1</v>
      </c>
      <c r="K114">
        <f>'CHP WB'!J114</f>
        <v>0</v>
      </c>
      <c r="L114">
        <f>'CHP WB'!K114</f>
        <v>1</v>
      </c>
      <c r="M114">
        <f>'CHP WB'!L114</f>
        <v>0</v>
      </c>
      <c r="N114">
        <f>'CHP WB'!M114</f>
        <v>1</v>
      </c>
    </row>
    <row r="115" spans="1:14" x14ac:dyDescent="0.25">
      <c r="A115" t="s">
        <v>246</v>
      </c>
      <c r="B115" s="36">
        <f>'CHP WB'!A115</f>
        <v>41684</v>
      </c>
      <c r="C115">
        <f>'CHP WB'!B115</f>
        <v>1</v>
      </c>
      <c r="D115" s="33">
        <f>'CHP WB'!C115</f>
        <v>0.35000000000000003</v>
      </c>
      <c r="E115" s="33">
        <f>'CHP WB'!D115</f>
        <v>0.44236111111111115</v>
      </c>
      <c r="F115">
        <f>'CHP WB'!E115</f>
        <v>133</v>
      </c>
      <c r="G115">
        <f>'CHP WB'!F115</f>
        <v>38.200000000000003</v>
      </c>
      <c r="H115">
        <f>'CHP WB'!G115</f>
        <v>133</v>
      </c>
      <c r="I115" t="str">
        <f>'CHP WB'!H115</f>
        <v>75+</v>
      </c>
      <c r="J115">
        <f>'CHP WB'!I115</f>
        <v>0</v>
      </c>
      <c r="K115">
        <f>'CHP WB'!J115</f>
        <v>1</v>
      </c>
      <c r="L115">
        <f>'CHP WB'!K115</f>
        <v>0</v>
      </c>
      <c r="M115">
        <f>'CHP WB'!L115</f>
        <v>0</v>
      </c>
      <c r="N115">
        <f>'CHP WB'!M115</f>
        <v>0</v>
      </c>
    </row>
    <row r="116" spans="1:14" x14ac:dyDescent="0.25">
      <c r="A116" t="s">
        <v>246</v>
      </c>
      <c r="B116" s="36">
        <f>'CHP WB'!A116</f>
        <v>41684</v>
      </c>
      <c r="C116">
        <f>'CHP WB'!B116</f>
        <v>0</v>
      </c>
      <c r="D116" s="33" t="str">
        <f>'CHP WB'!C116</f>
        <v>not found</v>
      </c>
      <c r="E116" s="33">
        <f>'CHP WB'!D116</f>
        <v>0</v>
      </c>
      <c r="F116">
        <f>'CHP WB'!E116</f>
        <v>0</v>
      </c>
      <c r="G116">
        <f>'CHP WB'!F116</f>
        <v>0</v>
      </c>
      <c r="H116">
        <f>'CHP WB'!G116</f>
        <v>0</v>
      </c>
      <c r="I116" t="str">
        <f>'CHP WB'!H116</f>
        <v>0-15</v>
      </c>
      <c r="J116">
        <f>'CHP WB'!I116</f>
        <v>0</v>
      </c>
      <c r="K116">
        <f>'CHP WB'!J116</f>
        <v>0</v>
      </c>
      <c r="L116">
        <f>'CHP WB'!K116</f>
        <v>0</v>
      </c>
      <c r="M116">
        <f>'CHP WB'!L116</f>
        <v>0</v>
      </c>
      <c r="N116">
        <f>'CHP WB'!M116</f>
        <v>0</v>
      </c>
    </row>
    <row r="117" spans="1:14" x14ac:dyDescent="0.25">
      <c r="A117" t="s">
        <v>246</v>
      </c>
      <c r="B117" s="36">
        <f>'CHP WB'!A117</f>
        <v>41684</v>
      </c>
      <c r="C117">
        <f>'CHP WB'!B117</f>
        <v>1</v>
      </c>
      <c r="D117" s="33">
        <f>'CHP WB'!C117</f>
        <v>0.23819444444444446</v>
      </c>
      <c r="E117" s="33">
        <f>'CHP WB'!D117</f>
        <v>0.51250000000000007</v>
      </c>
      <c r="F117">
        <f>'CHP WB'!E117</f>
        <v>395</v>
      </c>
      <c r="G117">
        <f>'CHP WB'!F117</f>
        <v>7.7</v>
      </c>
      <c r="H117">
        <f>'CHP WB'!G117</f>
        <v>395</v>
      </c>
      <c r="I117" t="str">
        <f>'CHP WB'!H117</f>
        <v>75+</v>
      </c>
      <c r="J117">
        <f>'CHP WB'!I117</f>
        <v>0</v>
      </c>
      <c r="K117">
        <f>'CHP WB'!J117</f>
        <v>1</v>
      </c>
      <c r="L117">
        <f>'CHP WB'!K117</f>
        <v>0</v>
      </c>
      <c r="M117">
        <f>'CHP WB'!L117</f>
        <v>0</v>
      </c>
      <c r="N117">
        <f>'CHP WB'!M117</f>
        <v>0</v>
      </c>
    </row>
    <row r="118" spans="1:14" x14ac:dyDescent="0.25">
      <c r="A118" t="s">
        <v>246</v>
      </c>
      <c r="B118" s="36">
        <f>'CHP WB'!A118</f>
        <v>41684</v>
      </c>
      <c r="C118">
        <f>'CHP WB'!B118</f>
        <v>3</v>
      </c>
      <c r="D118" s="33">
        <f>'CHP WB'!C118</f>
        <v>0.3666666666666667</v>
      </c>
      <c r="E118" s="33">
        <f>'CHP WB'!D118</f>
        <v>0.37777777777777782</v>
      </c>
      <c r="F118">
        <f>'CHP WB'!E118</f>
        <v>16</v>
      </c>
      <c r="G118">
        <f>'CHP WB'!F118</f>
        <v>41.6</v>
      </c>
      <c r="H118">
        <f>'CHP WB'!G118</f>
        <v>48</v>
      </c>
      <c r="I118" t="str">
        <f>'CHP WB'!H118</f>
        <v>15-45</v>
      </c>
      <c r="J118">
        <f>'CHP WB'!I118</f>
        <v>0</v>
      </c>
      <c r="K118">
        <f>'CHP WB'!J118</f>
        <v>1</v>
      </c>
      <c r="L118">
        <f>'CHP WB'!K118</f>
        <v>0</v>
      </c>
      <c r="M118">
        <f>'CHP WB'!L118</f>
        <v>0</v>
      </c>
      <c r="N118">
        <f>'CHP WB'!M118</f>
        <v>0</v>
      </c>
    </row>
    <row r="119" spans="1:14" x14ac:dyDescent="0.25">
      <c r="A119" t="s">
        <v>246</v>
      </c>
      <c r="B119" s="36">
        <f>'CHP WB'!A119</f>
        <v>41684</v>
      </c>
      <c r="C119">
        <f>'CHP WB'!B119</f>
        <v>1</v>
      </c>
      <c r="D119" s="33">
        <f>'CHP WB'!C119</f>
        <v>0.46180555555555558</v>
      </c>
      <c r="E119" s="33">
        <f>'CHP WB'!D119</f>
        <v>0.47847222222222224</v>
      </c>
      <c r="F119">
        <f>'CHP WB'!E119</f>
        <v>24</v>
      </c>
      <c r="G119">
        <f>'CHP WB'!F119</f>
        <v>40.5</v>
      </c>
      <c r="H119">
        <f>'CHP WB'!G119</f>
        <v>24</v>
      </c>
      <c r="I119" t="str">
        <f>'CHP WB'!H119</f>
        <v>15-45</v>
      </c>
      <c r="J119">
        <f>'CHP WB'!I119</f>
        <v>0</v>
      </c>
      <c r="K119">
        <f>'CHP WB'!J119</f>
        <v>0</v>
      </c>
      <c r="L119">
        <f>'CHP WB'!K119</f>
        <v>0</v>
      </c>
      <c r="M119">
        <f>'CHP WB'!L119</f>
        <v>0</v>
      </c>
      <c r="N119">
        <f>'CHP WB'!M119</f>
        <v>0</v>
      </c>
    </row>
    <row r="120" spans="1:14" x14ac:dyDescent="0.25">
      <c r="A120" t="s">
        <v>246</v>
      </c>
      <c r="B120" s="36">
        <f>'CHP WB'!A120</f>
        <v>41684</v>
      </c>
      <c r="C120">
        <f>'CHP WB'!B120</f>
        <v>1</v>
      </c>
      <c r="D120" s="33">
        <f>'CHP WB'!C120</f>
        <v>0.76458333333333339</v>
      </c>
      <c r="E120" s="33">
        <f>'CHP WB'!D120</f>
        <v>0.82291666666666674</v>
      </c>
      <c r="F120">
        <f>'CHP WB'!E120</f>
        <v>84</v>
      </c>
      <c r="G120">
        <f>'CHP WB'!F120</f>
        <v>36.700000000000003</v>
      </c>
      <c r="H120">
        <f>'CHP WB'!G120</f>
        <v>84</v>
      </c>
      <c r="I120" t="str">
        <f>'CHP WB'!H120</f>
        <v>75+</v>
      </c>
      <c r="J120">
        <f>'CHP WB'!I120</f>
        <v>0</v>
      </c>
      <c r="K120">
        <f>'CHP WB'!J120</f>
        <v>0</v>
      </c>
      <c r="L120">
        <f>'CHP WB'!K120</f>
        <v>1</v>
      </c>
      <c r="M120">
        <f>'CHP WB'!L120</f>
        <v>0</v>
      </c>
      <c r="N120">
        <f>'CHP WB'!M120</f>
        <v>0</v>
      </c>
    </row>
    <row r="121" spans="1:14" x14ac:dyDescent="0.25">
      <c r="A121" t="s">
        <v>246</v>
      </c>
      <c r="B121" s="36">
        <f>'CHP WB'!A121</f>
        <v>41684</v>
      </c>
      <c r="C121">
        <f>'CHP WB'!B121</f>
        <v>1</v>
      </c>
      <c r="D121" s="33">
        <f>'CHP WB'!C121</f>
        <v>0.76736111111111116</v>
      </c>
      <c r="E121" s="33">
        <f>'CHP WB'!D121</f>
        <v>0.88750000000000007</v>
      </c>
      <c r="F121">
        <f>'CHP WB'!E121</f>
        <v>173</v>
      </c>
      <c r="G121">
        <f>'CHP WB'!F121</f>
        <v>35.200000000000003</v>
      </c>
      <c r="H121">
        <f>'CHP WB'!G121</f>
        <v>173</v>
      </c>
      <c r="I121" t="str">
        <f>'CHP WB'!H121</f>
        <v>75+</v>
      </c>
      <c r="J121">
        <f>'CHP WB'!I121</f>
        <v>1</v>
      </c>
      <c r="K121">
        <f>'CHP WB'!J121</f>
        <v>0</v>
      </c>
      <c r="L121">
        <f>'CHP WB'!K121</f>
        <v>1</v>
      </c>
      <c r="M121">
        <f>'CHP WB'!L121</f>
        <v>0</v>
      </c>
      <c r="N121">
        <f>'CHP WB'!M121</f>
        <v>1</v>
      </c>
    </row>
    <row r="122" spans="1:14" x14ac:dyDescent="0.25">
      <c r="A122" t="s">
        <v>246</v>
      </c>
      <c r="B122" s="36">
        <f>'CHP WB'!A122</f>
        <v>41685</v>
      </c>
      <c r="C122">
        <f>'CHP WB'!B122</f>
        <v>1</v>
      </c>
      <c r="D122" s="33">
        <f>'CHP WB'!C122</f>
        <v>0.68055555555555547</v>
      </c>
      <c r="E122" s="33">
        <f>'CHP WB'!D122</f>
        <v>0.72777777777777763</v>
      </c>
      <c r="F122">
        <f>'CHP WB'!E122</f>
        <v>68</v>
      </c>
      <c r="G122">
        <f>'CHP WB'!F122</f>
        <v>31.1</v>
      </c>
      <c r="H122">
        <f>'CHP WB'!G122</f>
        <v>68</v>
      </c>
      <c r="I122" t="str">
        <f>'CHP WB'!H122</f>
        <v>45-75</v>
      </c>
      <c r="J122">
        <f>'CHP WB'!I122</f>
        <v>1</v>
      </c>
      <c r="K122">
        <f>'CHP WB'!J122</f>
        <v>0</v>
      </c>
      <c r="L122">
        <f>'CHP WB'!K122</f>
        <v>1</v>
      </c>
      <c r="M122">
        <f>'CHP WB'!L122</f>
        <v>0</v>
      </c>
      <c r="N122">
        <f>'CHP WB'!M122</f>
        <v>1</v>
      </c>
    </row>
    <row r="123" spans="1:14" x14ac:dyDescent="0.25">
      <c r="A123" t="s">
        <v>246</v>
      </c>
      <c r="B123" s="36">
        <f>'CHP WB'!A123</f>
        <v>41685</v>
      </c>
      <c r="C123">
        <f>'CHP WB'!B123</f>
        <v>0</v>
      </c>
      <c r="D123" s="33">
        <f>'CHP WB'!C123</f>
        <v>0.70972222222222225</v>
      </c>
      <c r="E123" s="33">
        <f>'CHP WB'!D123</f>
        <v>0.75763888888888897</v>
      </c>
      <c r="F123">
        <f>'CHP WB'!E123</f>
        <v>69</v>
      </c>
      <c r="G123">
        <f>'CHP WB'!F123</f>
        <v>0.8</v>
      </c>
      <c r="H123">
        <f>'CHP WB'!G123</f>
        <v>0</v>
      </c>
      <c r="I123" t="str">
        <f>'CHP WB'!H123</f>
        <v>45-75</v>
      </c>
      <c r="J123">
        <f>'CHP WB'!I123</f>
        <v>0</v>
      </c>
      <c r="K123">
        <f>'CHP WB'!J123</f>
        <v>0</v>
      </c>
      <c r="L123">
        <f>'CHP WB'!K123</f>
        <v>1</v>
      </c>
      <c r="M123">
        <f>'CHP WB'!L123</f>
        <v>0</v>
      </c>
      <c r="N123">
        <f>'CHP WB'!M123</f>
        <v>0</v>
      </c>
    </row>
    <row r="124" spans="1:14" x14ac:dyDescent="0.25">
      <c r="A124" t="s">
        <v>246</v>
      </c>
      <c r="B124" s="36">
        <f>'CHP WB'!A124</f>
        <v>41687</v>
      </c>
      <c r="C124">
        <f>'CHP WB'!B124</f>
        <v>1</v>
      </c>
      <c r="D124" s="33">
        <f>'CHP WB'!C124</f>
        <v>0.64097222222222217</v>
      </c>
      <c r="E124" s="33">
        <f>'CHP WB'!D124</f>
        <v>0.65347222222222212</v>
      </c>
      <c r="F124">
        <f>'CHP WB'!E124</f>
        <v>18</v>
      </c>
      <c r="G124">
        <f>'CHP WB'!F124</f>
        <v>34.200000000000003</v>
      </c>
      <c r="H124">
        <f>'CHP WB'!G124</f>
        <v>18</v>
      </c>
      <c r="I124" t="str">
        <f>'CHP WB'!H124</f>
        <v>15-45</v>
      </c>
      <c r="J124">
        <f>'CHP WB'!I124</f>
        <v>1</v>
      </c>
      <c r="K124">
        <f>'CHP WB'!J124</f>
        <v>0</v>
      </c>
      <c r="L124">
        <f>'CHP WB'!K124</f>
        <v>1</v>
      </c>
      <c r="M124">
        <f>'CHP WB'!L124</f>
        <v>0</v>
      </c>
      <c r="N124">
        <f>'CHP WB'!M124</f>
        <v>1</v>
      </c>
    </row>
    <row r="125" spans="1:14" x14ac:dyDescent="0.25">
      <c r="A125" t="s">
        <v>246</v>
      </c>
      <c r="B125" s="36">
        <f>'CHP WB'!A125</f>
        <v>41687</v>
      </c>
      <c r="C125">
        <f>'CHP WB'!B125</f>
        <v>1</v>
      </c>
      <c r="D125" s="33">
        <f>'CHP WB'!C125</f>
        <v>0.66805555555555562</v>
      </c>
      <c r="E125" s="33">
        <f>'CHP WB'!D125</f>
        <v>0.68819444444444455</v>
      </c>
      <c r="F125">
        <f>'CHP WB'!E125</f>
        <v>29</v>
      </c>
      <c r="G125">
        <f>'CHP WB'!F125</f>
        <v>38.1</v>
      </c>
      <c r="H125">
        <f>'CHP WB'!G125</f>
        <v>29</v>
      </c>
      <c r="I125" t="str">
        <f>'CHP WB'!H125</f>
        <v>15-45</v>
      </c>
      <c r="J125">
        <f>'CHP WB'!I125</f>
        <v>0</v>
      </c>
      <c r="K125">
        <f>'CHP WB'!J125</f>
        <v>0</v>
      </c>
      <c r="L125">
        <f>'CHP WB'!K125</f>
        <v>1</v>
      </c>
      <c r="M125">
        <f>'CHP WB'!L125</f>
        <v>0</v>
      </c>
      <c r="N125">
        <f>'CHP WB'!M125</f>
        <v>0</v>
      </c>
    </row>
    <row r="126" spans="1:14" x14ac:dyDescent="0.25">
      <c r="A126" t="s">
        <v>246</v>
      </c>
      <c r="B126" s="36">
        <f>'CHP WB'!A126</f>
        <v>41687</v>
      </c>
      <c r="C126">
        <f>'CHP WB'!B126</f>
        <v>1</v>
      </c>
      <c r="D126" s="33">
        <f>'CHP WB'!C126</f>
        <v>0.53333333333333333</v>
      </c>
      <c r="E126" s="33">
        <f>'CHP WB'!D126</f>
        <v>0.55555555555555558</v>
      </c>
      <c r="F126">
        <f>'CHP WB'!E126</f>
        <v>32</v>
      </c>
      <c r="G126">
        <f>'CHP WB'!F126</f>
        <v>39.9</v>
      </c>
      <c r="H126">
        <f>'CHP WB'!G126</f>
        <v>32</v>
      </c>
      <c r="I126" t="str">
        <f>'CHP WB'!H126</f>
        <v>15-45</v>
      </c>
      <c r="J126">
        <f>'CHP WB'!I126</f>
        <v>0</v>
      </c>
      <c r="K126">
        <f>'CHP WB'!J126</f>
        <v>0</v>
      </c>
      <c r="L126">
        <f>'CHP WB'!K126</f>
        <v>0</v>
      </c>
      <c r="M126">
        <f>'CHP WB'!L126</f>
        <v>0</v>
      </c>
      <c r="N126">
        <f>'CHP WB'!M126</f>
        <v>0</v>
      </c>
    </row>
    <row r="127" spans="1:14" x14ac:dyDescent="0.25">
      <c r="A127" t="s">
        <v>246</v>
      </c>
      <c r="B127" s="36">
        <f>'CHP WB'!A127</f>
        <v>41687</v>
      </c>
      <c r="C127">
        <f>'CHP WB'!B127</f>
        <v>1</v>
      </c>
      <c r="D127" s="33">
        <f>'CHP WB'!C127</f>
        <v>0.85902777777777783</v>
      </c>
      <c r="E127" s="33">
        <f>'CHP WB'!D127</f>
        <v>0.87569444444444455</v>
      </c>
      <c r="F127">
        <f>'CHP WB'!E127</f>
        <v>24</v>
      </c>
      <c r="G127">
        <f>'CHP WB'!F127</f>
        <v>39.5</v>
      </c>
      <c r="H127">
        <f>'CHP WB'!G127</f>
        <v>24</v>
      </c>
      <c r="I127" t="str">
        <f>'CHP WB'!H127</f>
        <v>15-45</v>
      </c>
      <c r="J127">
        <f>'CHP WB'!I127</f>
        <v>0</v>
      </c>
      <c r="K127">
        <f>'CHP WB'!J127</f>
        <v>0</v>
      </c>
      <c r="L127">
        <f>'CHP WB'!K127</f>
        <v>0</v>
      </c>
      <c r="M127">
        <f>'CHP WB'!L127</f>
        <v>0</v>
      </c>
      <c r="N127">
        <f>'CHP WB'!M127</f>
        <v>0</v>
      </c>
    </row>
    <row r="128" spans="1:14" x14ac:dyDescent="0.25">
      <c r="A128" t="s">
        <v>246</v>
      </c>
      <c r="B128" s="36">
        <f>'CHP WB'!A128</f>
        <v>41688</v>
      </c>
      <c r="C128">
        <f>'CHP WB'!B128</f>
        <v>1</v>
      </c>
      <c r="D128" s="33">
        <f>'CHP WB'!C128</f>
        <v>0.37152777777777773</v>
      </c>
      <c r="E128" s="33">
        <f>'CHP WB'!D128</f>
        <v>0.38263888888888886</v>
      </c>
      <c r="F128">
        <f>'CHP WB'!E128</f>
        <v>16</v>
      </c>
      <c r="G128">
        <f>'CHP WB'!F128</f>
        <v>40.9</v>
      </c>
      <c r="H128">
        <f>'CHP WB'!G128</f>
        <v>16</v>
      </c>
      <c r="I128" t="str">
        <f>'CHP WB'!H128</f>
        <v>15-45</v>
      </c>
      <c r="J128">
        <f>'CHP WB'!I128</f>
        <v>0</v>
      </c>
      <c r="K128">
        <f>'CHP WB'!J128</f>
        <v>1</v>
      </c>
      <c r="L128">
        <f>'CHP WB'!K128</f>
        <v>0</v>
      </c>
      <c r="M128">
        <f>'CHP WB'!L128</f>
        <v>0</v>
      </c>
      <c r="N128">
        <f>'CHP WB'!M128</f>
        <v>0</v>
      </c>
    </row>
    <row r="129" spans="1:14" x14ac:dyDescent="0.25">
      <c r="A129" t="s">
        <v>246</v>
      </c>
      <c r="B129" s="36">
        <f>'CHP WB'!A129</f>
        <v>41688</v>
      </c>
      <c r="C129">
        <f>'CHP WB'!B129</f>
        <v>1</v>
      </c>
      <c r="D129" s="33">
        <f>'CHP WB'!C129</f>
        <v>0.5708333333333333</v>
      </c>
      <c r="E129" s="33">
        <f>'CHP WB'!D129</f>
        <v>0.58472222222222214</v>
      </c>
      <c r="F129">
        <f>'CHP WB'!E129</f>
        <v>20</v>
      </c>
      <c r="G129">
        <f>'CHP WB'!F129</f>
        <v>35.799999999999997</v>
      </c>
      <c r="H129">
        <f>'CHP WB'!G129</f>
        <v>20</v>
      </c>
      <c r="I129" t="str">
        <f>'CHP WB'!H129</f>
        <v>15-45</v>
      </c>
      <c r="J129">
        <f>'CHP WB'!I129</f>
        <v>1</v>
      </c>
      <c r="K129">
        <f>'CHP WB'!J129</f>
        <v>0</v>
      </c>
      <c r="L129">
        <f>'CHP WB'!K129</f>
        <v>0</v>
      </c>
      <c r="M129">
        <f>'CHP WB'!L129</f>
        <v>0</v>
      </c>
      <c r="N129">
        <f>'CHP WB'!M129</f>
        <v>0</v>
      </c>
    </row>
    <row r="130" spans="1:14" x14ac:dyDescent="0.25">
      <c r="A130" t="s">
        <v>246</v>
      </c>
      <c r="B130" s="36">
        <f>'CHP WB'!A130</f>
        <v>41688</v>
      </c>
      <c r="C130">
        <f>'CHP WB'!B130</f>
        <v>1</v>
      </c>
      <c r="D130" s="33">
        <f>'CHP WB'!C130</f>
        <v>0.66249999999999998</v>
      </c>
      <c r="E130" s="33">
        <f>'CHP WB'!D130</f>
        <v>0.67847222222222214</v>
      </c>
      <c r="F130">
        <f>'CHP WB'!E130</f>
        <v>23</v>
      </c>
      <c r="G130">
        <f>'CHP WB'!F130</f>
        <v>40.9</v>
      </c>
      <c r="H130">
        <f>'CHP WB'!G130</f>
        <v>23</v>
      </c>
      <c r="I130" t="str">
        <f>'CHP WB'!H130</f>
        <v>15-45</v>
      </c>
      <c r="J130">
        <f>'CHP WB'!I130</f>
        <v>0</v>
      </c>
      <c r="K130">
        <f>'CHP WB'!J130</f>
        <v>0</v>
      </c>
      <c r="L130">
        <f>'CHP WB'!K130</f>
        <v>1</v>
      </c>
      <c r="M130">
        <f>'CHP WB'!L130</f>
        <v>0</v>
      </c>
      <c r="N130">
        <f>'CHP WB'!M130</f>
        <v>0</v>
      </c>
    </row>
    <row r="131" spans="1:14" x14ac:dyDescent="0.25">
      <c r="A131" t="s">
        <v>246</v>
      </c>
      <c r="B131" s="36">
        <f>'CHP WB'!A131</f>
        <v>41688</v>
      </c>
      <c r="C131">
        <f>'CHP WB'!B131</f>
        <v>1</v>
      </c>
      <c r="D131" s="33">
        <f>'CHP WB'!C131</f>
        <v>0.70416666666666661</v>
      </c>
      <c r="E131" s="33">
        <f>'CHP WB'!D131</f>
        <v>0.71527777777777768</v>
      </c>
      <c r="F131">
        <f>'CHP WB'!E131</f>
        <v>16</v>
      </c>
      <c r="G131">
        <f>'CHP WB'!F131</f>
        <v>0.8</v>
      </c>
      <c r="H131">
        <f>'CHP WB'!G131</f>
        <v>16</v>
      </c>
      <c r="I131" t="str">
        <f>'CHP WB'!H131</f>
        <v>15-45</v>
      </c>
      <c r="J131">
        <f>'CHP WB'!I131</f>
        <v>0</v>
      </c>
      <c r="K131">
        <f>'CHP WB'!J131</f>
        <v>0</v>
      </c>
      <c r="L131">
        <f>'CHP WB'!K131</f>
        <v>1</v>
      </c>
      <c r="M131">
        <f>'CHP WB'!L131</f>
        <v>0</v>
      </c>
      <c r="N131">
        <f>'CHP WB'!M131</f>
        <v>0</v>
      </c>
    </row>
    <row r="132" spans="1:14" x14ac:dyDescent="0.25">
      <c r="A132" t="s">
        <v>246</v>
      </c>
      <c r="B132" s="36">
        <f>'CHP WB'!A132</f>
        <v>41688</v>
      </c>
      <c r="C132">
        <f>'CHP WB'!B132</f>
        <v>1</v>
      </c>
      <c r="D132" s="33">
        <f>'CHP WB'!C132</f>
        <v>0.84305555555555556</v>
      </c>
      <c r="E132" s="33">
        <f>'CHP WB'!D132</f>
        <v>0.87361111111111112</v>
      </c>
      <c r="F132">
        <f>'CHP WB'!E132</f>
        <v>44</v>
      </c>
      <c r="G132">
        <f>'CHP WB'!F132</f>
        <v>52.1</v>
      </c>
      <c r="H132">
        <f>'CHP WB'!G132</f>
        <v>44</v>
      </c>
      <c r="I132" t="str">
        <f>'CHP WB'!H132</f>
        <v>15-45</v>
      </c>
      <c r="J132">
        <f>'CHP WB'!I132</f>
        <v>0</v>
      </c>
      <c r="K132">
        <f>'CHP WB'!J132</f>
        <v>0</v>
      </c>
      <c r="L132">
        <f>'CHP WB'!K132</f>
        <v>0</v>
      </c>
      <c r="M132">
        <f>'CHP WB'!L132</f>
        <v>0</v>
      </c>
      <c r="N132">
        <f>'CHP WB'!M132</f>
        <v>0</v>
      </c>
    </row>
    <row r="133" spans="1:14" x14ac:dyDescent="0.25">
      <c r="A133" t="s">
        <v>246</v>
      </c>
      <c r="B133" s="36">
        <f>'CHP WB'!A133</f>
        <v>41688</v>
      </c>
      <c r="C133">
        <f>'CHP WB'!B133</f>
        <v>0</v>
      </c>
      <c r="D133" s="33">
        <f>'CHP WB'!C133</f>
        <v>0.65347222222222223</v>
      </c>
      <c r="E133" s="33">
        <f>'CHP WB'!D133</f>
        <v>0.65347222222222223</v>
      </c>
      <c r="F133">
        <f>'CHP WB'!E133</f>
        <v>0</v>
      </c>
      <c r="G133">
        <f>'CHP WB'!F133</f>
        <v>0</v>
      </c>
      <c r="H133">
        <f>'CHP WB'!G133</f>
        <v>0</v>
      </c>
      <c r="I133" t="str">
        <f>'CHP WB'!H133</f>
        <v>0-15</v>
      </c>
      <c r="J133">
        <f>'CHP WB'!I133</f>
        <v>0</v>
      </c>
      <c r="K133">
        <f>'CHP WB'!J133</f>
        <v>0</v>
      </c>
      <c r="L133">
        <f>'CHP WB'!K133</f>
        <v>1</v>
      </c>
      <c r="M133">
        <f>'CHP WB'!L133</f>
        <v>0</v>
      </c>
      <c r="N133">
        <f>'CHP WB'!M133</f>
        <v>0</v>
      </c>
    </row>
    <row r="134" spans="1:14" x14ac:dyDescent="0.25">
      <c r="A134" t="s">
        <v>246</v>
      </c>
      <c r="B134" s="36">
        <f>'CHP WB'!A134</f>
        <v>41690</v>
      </c>
      <c r="C134">
        <f>'CHP WB'!B134</f>
        <v>0</v>
      </c>
      <c r="D134" s="33">
        <f>'CHP WB'!C134</f>
        <v>0.66666666666666663</v>
      </c>
      <c r="E134" s="33">
        <f>'CHP WB'!D134</f>
        <v>0.66874999999999996</v>
      </c>
      <c r="F134">
        <f>'CHP WB'!E134</f>
        <v>3</v>
      </c>
      <c r="G134">
        <f>'CHP WB'!F134</f>
        <v>36.700000000000003</v>
      </c>
      <c r="H134">
        <f>'CHP WB'!G134</f>
        <v>0</v>
      </c>
      <c r="I134" t="str">
        <f>'CHP WB'!H134</f>
        <v>0-15</v>
      </c>
      <c r="J134">
        <f>'CHP WB'!I134</f>
        <v>0</v>
      </c>
      <c r="K134">
        <f>'CHP WB'!J134</f>
        <v>0</v>
      </c>
      <c r="L134">
        <f>'CHP WB'!K134</f>
        <v>1</v>
      </c>
      <c r="M134">
        <f>'CHP WB'!L134</f>
        <v>0</v>
      </c>
      <c r="N134">
        <f>'CHP WB'!M134</f>
        <v>0</v>
      </c>
    </row>
    <row r="135" spans="1:14" x14ac:dyDescent="0.25">
      <c r="A135" t="s">
        <v>246</v>
      </c>
      <c r="B135" s="36">
        <f>'CHP WB'!A135</f>
        <v>41690</v>
      </c>
      <c r="C135">
        <f>'CHP WB'!B135</f>
        <v>1</v>
      </c>
      <c r="D135" s="33">
        <f>'CHP WB'!C135</f>
        <v>0.32708333333333334</v>
      </c>
      <c r="E135" s="33">
        <f>'CHP WB'!D135</f>
        <v>0.3576388888888889</v>
      </c>
      <c r="F135">
        <f>'CHP WB'!E135</f>
        <v>44</v>
      </c>
      <c r="G135">
        <f>'CHP WB'!F135</f>
        <v>41.3</v>
      </c>
      <c r="H135">
        <f>'CHP WB'!G135</f>
        <v>44</v>
      </c>
      <c r="I135" t="str">
        <f>'CHP WB'!H135</f>
        <v>15-45</v>
      </c>
      <c r="J135">
        <f>'CHP WB'!I135</f>
        <v>0</v>
      </c>
      <c r="K135">
        <f>'CHP WB'!J135</f>
        <v>1</v>
      </c>
      <c r="L135">
        <f>'CHP WB'!K135</f>
        <v>0</v>
      </c>
      <c r="M135">
        <f>'CHP WB'!L135</f>
        <v>0</v>
      </c>
      <c r="N135">
        <f>'CHP WB'!M135</f>
        <v>0</v>
      </c>
    </row>
    <row r="136" spans="1:14" x14ac:dyDescent="0.25">
      <c r="A136" t="s">
        <v>246</v>
      </c>
      <c r="B136" s="36">
        <f>'CHP WB'!A136</f>
        <v>41690</v>
      </c>
      <c r="C136">
        <f>'CHP WB'!B136</f>
        <v>1</v>
      </c>
      <c r="D136" s="33">
        <f>'CHP WB'!C136</f>
        <v>0.33888888888888885</v>
      </c>
      <c r="E136" s="33">
        <f>'CHP WB'!D136</f>
        <v>0.3520833333333333</v>
      </c>
      <c r="F136">
        <f>'CHP WB'!E136</f>
        <v>19</v>
      </c>
      <c r="G136">
        <f>'CHP WB'!F136</f>
        <v>39.200000000000003</v>
      </c>
      <c r="H136">
        <f>'CHP WB'!G136</f>
        <v>19</v>
      </c>
      <c r="I136" t="str">
        <f>'CHP WB'!H136</f>
        <v>15-45</v>
      </c>
      <c r="J136">
        <f>'CHP WB'!I136</f>
        <v>0</v>
      </c>
      <c r="K136">
        <f>'CHP WB'!J136</f>
        <v>1</v>
      </c>
      <c r="L136">
        <f>'CHP WB'!K136</f>
        <v>0</v>
      </c>
      <c r="M136">
        <f>'CHP WB'!L136</f>
        <v>0</v>
      </c>
      <c r="N136">
        <f>'CHP WB'!M136</f>
        <v>0</v>
      </c>
    </row>
    <row r="137" spans="1:14" x14ac:dyDescent="0.25">
      <c r="A137" t="s">
        <v>246</v>
      </c>
      <c r="B137" s="36">
        <f>'CHP WB'!A137</f>
        <v>41690</v>
      </c>
      <c r="C137">
        <f>'CHP WB'!B137</f>
        <v>2</v>
      </c>
      <c r="D137" s="33">
        <f>'CHP WB'!C137</f>
        <v>0.49236111111111108</v>
      </c>
      <c r="E137" s="33">
        <f>'CHP WB'!D137</f>
        <v>0.52986111111111112</v>
      </c>
      <c r="F137">
        <f>'CHP WB'!E137</f>
        <v>54</v>
      </c>
      <c r="G137">
        <f>'CHP WB'!F137</f>
        <v>38.1</v>
      </c>
      <c r="H137">
        <f>'CHP WB'!G137</f>
        <v>108</v>
      </c>
      <c r="I137" t="str">
        <f>'CHP WB'!H137</f>
        <v>45-75</v>
      </c>
      <c r="J137">
        <f>'CHP WB'!I137</f>
        <v>0</v>
      </c>
      <c r="K137">
        <f>'CHP WB'!J137</f>
        <v>0</v>
      </c>
      <c r="L137">
        <f>'CHP WB'!K137</f>
        <v>0</v>
      </c>
      <c r="M137">
        <f>'CHP WB'!L137</f>
        <v>0</v>
      </c>
      <c r="N137">
        <f>'CHP WB'!M137</f>
        <v>0</v>
      </c>
    </row>
    <row r="138" spans="1:14" x14ac:dyDescent="0.25">
      <c r="A138" t="s">
        <v>246</v>
      </c>
      <c r="B138" s="36">
        <f>'CHP WB'!A138</f>
        <v>41690</v>
      </c>
      <c r="C138">
        <f>'CHP WB'!B138</f>
        <v>1</v>
      </c>
      <c r="D138" s="33">
        <f>'CHP WB'!C138</f>
        <v>0.65347222222222223</v>
      </c>
      <c r="E138" s="33">
        <f>'CHP WB'!D138</f>
        <v>0.70902777777777781</v>
      </c>
      <c r="F138">
        <f>'CHP WB'!E138</f>
        <v>80</v>
      </c>
      <c r="G138">
        <f>'CHP WB'!F138</f>
        <v>16.8</v>
      </c>
      <c r="H138">
        <f>'CHP WB'!G138</f>
        <v>80</v>
      </c>
      <c r="I138" t="str">
        <f>'CHP WB'!H138</f>
        <v>75+</v>
      </c>
      <c r="J138">
        <f>'CHP WB'!I138</f>
        <v>0</v>
      </c>
      <c r="K138">
        <f>'CHP WB'!J138</f>
        <v>0</v>
      </c>
      <c r="L138">
        <f>'CHP WB'!K138</f>
        <v>1</v>
      </c>
      <c r="M138">
        <f>'CHP WB'!L138</f>
        <v>0</v>
      </c>
      <c r="N138">
        <f>'CHP WB'!M138</f>
        <v>0</v>
      </c>
    </row>
    <row r="139" spans="1:14" x14ac:dyDescent="0.25">
      <c r="A139" t="s">
        <v>246</v>
      </c>
      <c r="B139" s="36">
        <f>'CHP WB'!A139</f>
        <v>41690</v>
      </c>
      <c r="C139">
        <f>'CHP WB'!B139</f>
        <v>1</v>
      </c>
      <c r="D139" s="33">
        <f>'CHP WB'!C139</f>
        <v>0.82916666666666661</v>
      </c>
      <c r="E139" s="33">
        <f>'CHP WB'!D139</f>
        <v>0.85</v>
      </c>
      <c r="F139">
        <f>'CHP WB'!E139</f>
        <v>30</v>
      </c>
      <c r="G139">
        <f>'CHP WB'!F139</f>
        <v>29.8</v>
      </c>
      <c r="H139">
        <f>'CHP WB'!G139</f>
        <v>30</v>
      </c>
      <c r="I139" t="str">
        <f>'CHP WB'!H139</f>
        <v>15-45</v>
      </c>
      <c r="J139">
        <f>'CHP WB'!I139</f>
        <v>1</v>
      </c>
      <c r="K139">
        <f>'CHP WB'!J139</f>
        <v>0</v>
      </c>
      <c r="L139">
        <f>'CHP WB'!K139</f>
        <v>1</v>
      </c>
      <c r="M139">
        <f>'CHP WB'!L139</f>
        <v>0</v>
      </c>
      <c r="N139">
        <f>'CHP WB'!M139</f>
        <v>1</v>
      </c>
    </row>
    <row r="140" spans="1:14" x14ac:dyDescent="0.25">
      <c r="A140" t="s">
        <v>246</v>
      </c>
      <c r="B140" s="36">
        <f>'CHP WB'!A140</f>
        <v>41691</v>
      </c>
      <c r="C140">
        <f>'CHP WB'!B140</f>
        <v>1</v>
      </c>
      <c r="D140" s="33">
        <f>'CHP WB'!C140</f>
        <v>2.6388888888888889E-2</v>
      </c>
      <c r="E140" s="33">
        <f>'CHP WB'!D140</f>
        <v>4.1666666666666664E-2</v>
      </c>
      <c r="F140">
        <f>'CHP WB'!E140</f>
        <v>22</v>
      </c>
      <c r="G140">
        <f>'CHP WB'!F140</f>
        <v>21.5</v>
      </c>
      <c r="H140">
        <f>'CHP WB'!G140</f>
        <v>22</v>
      </c>
      <c r="I140" t="str">
        <f>'CHP WB'!H140</f>
        <v>15-45</v>
      </c>
      <c r="J140">
        <f>'CHP WB'!I140</f>
        <v>0</v>
      </c>
      <c r="K140">
        <f>'CHP WB'!J140</f>
        <v>0</v>
      </c>
      <c r="L140">
        <f>'CHP WB'!K140</f>
        <v>0</v>
      </c>
      <c r="M140">
        <f>'CHP WB'!L140</f>
        <v>0</v>
      </c>
      <c r="N140">
        <f>'CHP WB'!M140</f>
        <v>0</v>
      </c>
    </row>
    <row r="141" spans="1:14" x14ac:dyDescent="0.25">
      <c r="A141" t="s">
        <v>246</v>
      </c>
      <c r="B141" s="36">
        <f>'CHP WB'!A141</f>
        <v>41691</v>
      </c>
      <c r="C141">
        <f>'CHP WB'!B141</f>
        <v>1</v>
      </c>
      <c r="D141" s="33">
        <f>'CHP WB'!C141</f>
        <v>0.50277777777777777</v>
      </c>
      <c r="E141" s="33">
        <f>'CHP WB'!D141</f>
        <v>0.51666666666666661</v>
      </c>
      <c r="F141">
        <f>'CHP WB'!E141</f>
        <v>20</v>
      </c>
      <c r="G141">
        <f>'CHP WB'!F141</f>
        <v>33.299999999999997</v>
      </c>
      <c r="H141">
        <f>'CHP WB'!G141</f>
        <v>20</v>
      </c>
      <c r="I141" t="str">
        <f>'CHP WB'!H141</f>
        <v>15-45</v>
      </c>
      <c r="J141">
        <f>'CHP WB'!I141</f>
        <v>1</v>
      </c>
      <c r="K141">
        <f>'CHP WB'!J141</f>
        <v>0</v>
      </c>
      <c r="L141">
        <f>'CHP WB'!K141</f>
        <v>0</v>
      </c>
      <c r="M141">
        <f>'CHP WB'!L141</f>
        <v>0</v>
      </c>
      <c r="N141">
        <f>'CHP WB'!M141</f>
        <v>0</v>
      </c>
    </row>
    <row r="142" spans="1:14" x14ac:dyDescent="0.25">
      <c r="A142" t="s">
        <v>246</v>
      </c>
      <c r="B142" s="36">
        <f>'CHP WB'!A142</f>
        <v>41691</v>
      </c>
      <c r="C142">
        <f>'CHP WB'!B142</f>
        <v>0</v>
      </c>
      <c r="D142" s="33">
        <f>'CHP WB'!C142</f>
        <v>0.5229166666666667</v>
      </c>
      <c r="E142" s="33">
        <f>'CHP WB'!D142</f>
        <v>0.55347222222222225</v>
      </c>
      <c r="F142">
        <f>'CHP WB'!E142</f>
        <v>44</v>
      </c>
      <c r="G142">
        <f>'CHP WB'!F142</f>
        <v>17.399999999999999</v>
      </c>
      <c r="H142">
        <f>'CHP WB'!G142</f>
        <v>0</v>
      </c>
      <c r="I142" t="str">
        <f>'CHP WB'!H142</f>
        <v>15-45</v>
      </c>
      <c r="J142">
        <f>'CHP WB'!I142</f>
        <v>0</v>
      </c>
      <c r="K142">
        <f>'CHP WB'!J142</f>
        <v>0</v>
      </c>
      <c r="L142">
        <f>'CHP WB'!K142</f>
        <v>0</v>
      </c>
      <c r="M142">
        <f>'CHP WB'!L142</f>
        <v>0</v>
      </c>
      <c r="N142">
        <f>'CHP WB'!M142</f>
        <v>0</v>
      </c>
    </row>
    <row r="143" spans="1:14" x14ac:dyDescent="0.25">
      <c r="A143" t="s">
        <v>246</v>
      </c>
      <c r="B143" s="36">
        <f>'CHP WB'!A143</f>
        <v>41691</v>
      </c>
      <c r="C143">
        <f>'CHP WB'!B143</f>
        <v>2</v>
      </c>
      <c r="D143" s="33">
        <f>'CHP WB'!C143</f>
        <v>0.74375000000000002</v>
      </c>
      <c r="E143" s="33">
        <f>'CHP WB'!D143</f>
        <v>0.80763888888888891</v>
      </c>
      <c r="F143">
        <f>'CHP WB'!E143</f>
        <v>92</v>
      </c>
      <c r="G143">
        <f>'CHP WB'!F143</f>
        <v>33.4</v>
      </c>
      <c r="H143">
        <f>'CHP WB'!G143</f>
        <v>184</v>
      </c>
      <c r="I143" t="str">
        <f>'CHP WB'!H143</f>
        <v>75+</v>
      </c>
      <c r="J143">
        <f>'CHP WB'!I143</f>
        <v>1</v>
      </c>
      <c r="K143">
        <f>'CHP WB'!J143</f>
        <v>0</v>
      </c>
      <c r="L143">
        <f>'CHP WB'!K143</f>
        <v>1</v>
      </c>
      <c r="M143">
        <f>'CHP WB'!L143</f>
        <v>0</v>
      </c>
      <c r="N143">
        <f>'CHP WB'!M143</f>
        <v>1</v>
      </c>
    </row>
    <row r="144" spans="1:14" x14ac:dyDescent="0.25">
      <c r="A144" t="s">
        <v>246</v>
      </c>
      <c r="B144" s="36">
        <f>'CHP WB'!A144</f>
        <v>41691</v>
      </c>
      <c r="C144">
        <f>'CHP WB'!B144</f>
        <v>1</v>
      </c>
      <c r="D144" s="33">
        <f>'CHP WB'!C144</f>
        <v>0.74583333333333324</v>
      </c>
      <c r="E144" s="33">
        <f>'CHP WB'!D144</f>
        <v>0.7847222222222221</v>
      </c>
      <c r="F144">
        <f>'CHP WB'!E144</f>
        <v>56</v>
      </c>
      <c r="G144">
        <f>'CHP WB'!F144</f>
        <v>9.4</v>
      </c>
      <c r="H144">
        <f>'CHP WB'!G144</f>
        <v>56</v>
      </c>
      <c r="I144" t="str">
        <f>'CHP WB'!H144</f>
        <v>45-75</v>
      </c>
      <c r="J144">
        <f>'CHP WB'!I144</f>
        <v>0</v>
      </c>
      <c r="K144">
        <f>'CHP WB'!J144</f>
        <v>0</v>
      </c>
      <c r="L144">
        <f>'CHP WB'!K144</f>
        <v>1</v>
      </c>
      <c r="M144">
        <f>'CHP WB'!L144</f>
        <v>0</v>
      </c>
      <c r="N144">
        <f>'CHP WB'!M144</f>
        <v>0</v>
      </c>
    </row>
    <row r="145" spans="1:14" x14ac:dyDescent="0.25">
      <c r="A145" t="s">
        <v>246</v>
      </c>
      <c r="B145" s="36">
        <f>'CHP WB'!A145</f>
        <v>41692</v>
      </c>
      <c r="C145">
        <f>'CHP WB'!B145</f>
        <v>1</v>
      </c>
      <c r="D145" s="33">
        <f>'CHP WB'!C145</f>
        <v>0.66249999999999998</v>
      </c>
      <c r="E145" s="33">
        <f>'CHP WB'!D145</f>
        <v>0.69722222222222219</v>
      </c>
      <c r="F145">
        <f>'CHP WB'!E145</f>
        <v>50</v>
      </c>
      <c r="G145">
        <f>'CHP WB'!F145</f>
        <v>25.5</v>
      </c>
      <c r="H145">
        <f>'CHP WB'!G145</f>
        <v>50</v>
      </c>
      <c r="I145" t="str">
        <f>'CHP WB'!H145</f>
        <v>45-75</v>
      </c>
      <c r="J145">
        <f>'CHP WB'!I145</f>
        <v>1</v>
      </c>
      <c r="K145">
        <f>'CHP WB'!J145</f>
        <v>0</v>
      </c>
      <c r="L145">
        <f>'CHP WB'!K145</f>
        <v>1</v>
      </c>
      <c r="M145">
        <f>'CHP WB'!L145</f>
        <v>0</v>
      </c>
      <c r="N145">
        <f>'CHP WB'!M145</f>
        <v>1</v>
      </c>
    </row>
    <row r="146" spans="1:14" x14ac:dyDescent="0.25">
      <c r="A146" t="s">
        <v>246</v>
      </c>
      <c r="B146" s="36">
        <f>'CHP WB'!A146</f>
        <v>41692</v>
      </c>
      <c r="C146">
        <f>'CHP WB'!B146</f>
        <v>2</v>
      </c>
      <c r="D146" s="33">
        <f>'CHP WB'!C146</f>
        <v>0.72013888888888899</v>
      </c>
      <c r="E146" s="33">
        <f>'CHP WB'!D146</f>
        <v>0.76041666666666674</v>
      </c>
      <c r="F146">
        <f>'CHP WB'!E146</f>
        <v>58</v>
      </c>
      <c r="G146">
        <f>'CHP WB'!F146</f>
        <v>35.200000000000003</v>
      </c>
      <c r="H146">
        <f>'CHP WB'!G146</f>
        <v>116</v>
      </c>
      <c r="I146" t="str">
        <f>'CHP WB'!H146</f>
        <v>45-75</v>
      </c>
      <c r="J146">
        <f>'CHP WB'!I146</f>
        <v>1</v>
      </c>
      <c r="K146">
        <f>'CHP WB'!J146</f>
        <v>0</v>
      </c>
      <c r="L146">
        <f>'CHP WB'!K146</f>
        <v>1</v>
      </c>
      <c r="M146">
        <f>'CHP WB'!L146</f>
        <v>0</v>
      </c>
      <c r="N146">
        <f>'CHP WB'!M146</f>
        <v>1</v>
      </c>
    </row>
    <row r="147" spans="1:14" x14ac:dyDescent="0.25">
      <c r="A147" t="s">
        <v>246</v>
      </c>
      <c r="B147" s="36">
        <f>'CHP WB'!A147</f>
        <v>41692</v>
      </c>
      <c r="C147">
        <f>'CHP WB'!B147</f>
        <v>1</v>
      </c>
      <c r="D147" s="33">
        <f>'CHP WB'!C147</f>
        <v>0.77430555555555547</v>
      </c>
      <c r="E147" s="33">
        <f>'CHP WB'!D147</f>
        <v>0.79861111111111105</v>
      </c>
      <c r="F147">
        <f>'CHP WB'!E147</f>
        <v>35</v>
      </c>
      <c r="G147">
        <f>'CHP WB'!F147</f>
        <v>22.7</v>
      </c>
      <c r="H147">
        <f>'CHP WB'!G147</f>
        <v>35</v>
      </c>
      <c r="I147" t="str">
        <f>'CHP WB'!H147</f>
        <v>15-45</v>
      </c>
      <c r="J147">
        <f>'CHP WB'!I147</f>
        <v>0</v>
      </c>
      <c r="K147">
        <f>'CHP WB'!J147</f>
        <v>0</v>
      </c>
      <c r="L147">
        <f>'CHP WB'!K147</f>
        <v>1</v>
      </c>
      <c r="M147">
        <f>'CHP WB'!L147</f>
        <v>0</v>
      </c>
      <c r="N147">
        <f>'CHP WB'!M147</f>
        <v>0</v>
      </c>
    </row>
    <row r="148" spans="1:14" x14ac:dyDescent="0.25">
      <c r="A148" t="s">
        <v>246</v>
      </c>
      <c r="B148" s="36">
        <f>'CHP WB'!A148</f>
        <v>41693</v>
      </c>
      <c r="C148">
        <f>'CHP WB'!B148</f>
        <v>1</v>
      </c>
      <c r="D148" s="33">
        <f>'CHP WB'!C148</f>
        <v>0.26805555555555555</v>
      </c>
      <c r="E148" s="33">
        <f>'CHP WB'!D148</f>
        <v>0.29791666666666666</v>
      </c>
      <c r="F148">
        <f>'CHP WB'!E148</f>
        <v>43</v>
      </c>
      <c r="G148">
        <f>'CHP WB'!F148</f>
        <v>41.9</v>
      </c>
      <c r="H148">
        <f>'CHP WB'!G148</f>
        <v>43</v>
      </c>
      <c r="I148" t="str">
        <f>'CHP WB'!H148</f>
        <v>15-45</v>
      </c>
      <c r="J148">
        <f>'CHP WB'!I148</f>
        <v>0</v>
      </c>
      <c r="K148">
        <f>'CHP WB'!J148</f>
        <v>1</v>
      </c>
      <c r="L148">
        <f>'CHP WB'!K148</f>
        <v>0</v>
      </c>
      <c r="M148">
        <f>'CHP WB'!L148</f>
        <v>0</v>
      </c>
      <c r="N148">
        <f>'CHP WB'!M148</f>
        <v>0</v>
      </c>
    </row>
    <row r="149" spans="1:14" x14ac:dyDescent="0.25">
      <c r="A149" t="s">
        <v>246</v>
      </c>
      <c r="B149" s="36">
        <f>'CHP WB'!A149</f>
        <v>41693</v>
      </c>
      <c r="C149">
        <f>'CHP WB'!B149</f>
        <v>0</v>
      </c>
      <c r="D149" s="33">
        <f>'CHP WB'!C149</f>
        <v>0.8847222222222223</v>
      </c>
      <c r="E149" s="33">
        <f>'CHP WB'!D149</f>
        <v>1.0763888888888891</v>
      </c>
      <c r="F149">
        <f>'CHP WB'!E149</f>
        <v>276</v>
      </c>
      <c r="G149">
        <f>'CHP WB'!F149</f>
        <v>18.899999999999999</v>
      </c>
      <c r="H149">
        <f>'CHP WB'!G149</f>
        <v>0</v>
      </c>
      <c r="I149" t="str">
        <f>'CHP WB'!H149</f>
        <v>75+</v>
      </c>
      <c r="J149">
        <f>'CHP WB'!I149</f>
        <v>0</v>
      </c>
      <c r="K149">
        <f>'CHP WB'!J149</f>
        <v>0</v>
      </c>
      <c r="L149">
        <f>'CHP WB'!K149</f>
        <v>0</v>
      </c>
      <c r="M149">
        <f>'CHP WB'!L149</f>
        <v>0</v>
      </c>
      <c r="N149">
        <f>'CHP WB'!M149</f>
        <v>0</v>
      </c>
    </row>
    <row r="150" spans="1:14" x14ac:dyDescent="0.25">
      <c r="A150" t="s">
        <v>246</v>
      </c>
      <c r="B150" s="36">
        <f>'CHP WB'!A150</f>
        <v>41694</v>
      </c>
      <c r="C150">
        <f>'CHP WB'!B150</f>
        <v>2</v>
      </c>
      <c r="D150" s="33">
        <f>'CHP WB'!C150</f>
        <v>0.35833333333333334</v>
      </c>
      <c r="E150" s="33">
        <f>'CHP WB'!D150</f>
        <v>0.43194444444444446</v>
      </c>
      <c r="F150">
        <f>'CHP WB'!E150</f>
        <v>106</v>
      </c>
      <c r="G150">
        <f>'CHP WB'!F150</f>
        <v>41.9</v>
      </c>
      <c r="H150">
        <f>'CHP WB'!G150</f>
        <v>212</v>
      </c>
      <c r="I150" t="str">
        <f>'CHP WB'!H150</f>
        <v>75+</v>
      </c>
      <c r="J150">
        <f>'CHP WB'!I150</f>
        <v>0</v>
      </c>
      <c r="K150">
        <f>'CHP WB'!J150</f>
        <v>1</v>
      </c>
      <c r="L150">
        <f>'CHP WB'!K150</f>
        <v>0</v>
      </c>
      <c r="M150">
        <f>'CHP WB'!L150</f>
        <v>0</v>
      </c>
      <c r="N150">
        <f>'CHP WB'!M150</f>
        <v>0</v>
      </c>
    </row>
    <row r="151" spans="1:14" x14ac:dyDescent="0.25">
      <c r="A151" t="s">
        <v>246</v>
      </c>
      <c r="B151" s="36">
        <f>'CHP WB'!A151</f>
        <v>41694</v>
      </c>
      <c r="C151">
        <f>'CHP WB'!B151</f>
        <v>2</v>
      </c>
      <c r="D151" s="33">
        <f>'CHP WB'!C151</f>
        <v>0.48888888888888887</v>
      </c>
      <c r="E151" s="33">
        <f>'CHP WB'!D151</f>
        <v>0.50486111111111109</v>
      </c>
      <c r="F151">
        <f>'CHP WB'!E151</f>
        <v>23</v>
      </c>
      <c r="G151">
        <f>'CHP WB'!F151</f>
        <v>11.1</v>
      </c>
      <c r="H151">
        <f>'CHP WB'!G151</f>
        <v>46</v>
      </c>
      <c r="I151" t="str">
        <f>'CHP WB'!H151</f>
        <v>15-45</v>
      </c>
      <c r="J151">
        <f>'CHP WB'!I151</f>
        <v>0</v>
      </c>
      <c r="K151">
        <f>'CHP WB'!J151</f>
        <v>0</v>
      </c>
      <c r="L151">
        <f>'CHP WB'!K151</f>
        <v>0</v>
      </c>
      <c r="M151">
        <f>'CHP WB'!L151</f>
        <v>0</v>
      </c>
      <c r="N151">
        <f>'CHP WB'!M151</f>
        <v>0</v>
      </c>
    </row>
    <row r="152" spans="1:14" x14ac:dyDescent="0.25">
      <c r="A152" t="s">
        <v>246</v>
      </c>
      <c r="B152" s="36">
        <f>'CHP WB'!A152</f>
        <v>41695</v>
      </c>
      <c r="C152">
        <f>'CHP WB'!B152</f>
        <v>1</v>
      </c>
      <c r="D152" s="33">
        <f>'CHP WB'!C152</f>
        <v>0.77013888888888893</v>
      </c>
      <c r="E152" s="33">
        <f>'CHP WB'!D152</f>
        <v>0.77430555555555558</v>
      </c>
      <c r="F152">
        <f>'CHP WB'!E152</f>
        <v>6</v>
      </c>
      <c r="G152">
        <f>'CHP WB'!F152</f>
        <v>39.200000000000003</v>
      </c>
      <c r="H152">
        <f>'CHP WB'!G152</f>
        <v>6</v>
      </c>
      <c r="I152" t="str">
        <f>'CHP WB'!H152</f>
        <v>0-15</v>
      </c>
      <c r="J152">
        <f>'CHP WB'!I152</f>
        <v>0</v>
      </c>
      <c r="K152">
        <f>'CHP WB'!J152</f>
        <v>0</v>
      </c>
      <c r="L152">
        <f>'CHP WB'!K152</f>
        <v>1</v>
      </c>
      <c r="M152">
        <f>'CHP WB'!L152</f>
        <v>0</v>
      </c>
      <c r="N152">
        <f>'CHP WB'!M152</f>
        <v>0</v>
      </c>
    </row>
    <row r="153" spans="1:14" x14ac:dyDescent="0.25">
      <c r="A153" t="s">
        <v>246</v>
      </c>
      <c r="B153" s="36">
        <f>'CHP WB'!A153</f>
        <v>41695</v>
      </c>
      <c r="C153">
        <f>'CHP WB'!B153</f>
        <v>2</v>
      </c>
      <c r="D153" s="33">
        <f>'CHP WB'!C153</f>
        <v>0.25277777777777777</v>
      </c>
      <c r="E153" s="33">
        <f>'CHP WB'!D153</f>
        <v>0.28125</v>
      </c>
      <c r="F153">
        <f>'CHP WB'!E153</f>
        <v>41</v>
      </c>
      <c r="G153">
        <f>'CHP WB'!F153</f>
        <v>48.4</v>
      </c>
      <c r="H153">
        <f>'CHP WB'!G153</f>
        <v>82</v>
      </c>
      <c r="I153" t="str">
        <f>'CHP WB'!H153</f>
        <v>15-45</v>
      </c>
      <c r="J153">
        <f>'CHP WB'!I153</f>
        <v>0</v>
      </c>
      <c r="K153">
        <f>'CHP WB'!J153</f>
        <v>1</v>
      </c>
      <c r="L153">
        <f>'CHP WB'!K153</f>
        <v>0</v>
      </c>
      <c r="M153">
        <f>'CHP WB'!L153</f>
        <v>0</v>
      </c>
      <c r="N153">
        <f>'CHP WB'!M153</f>
        <v>0</v>
      </c>
    </row>
    <row r="154" spans="1:14" x14ac:dyDescent="0.25">
      <c r="A154" t="s">
        <v>246</v>
      </c>
      <c r="B154" s="36">
        <f>'CHP WB'!A154</f>
        <v>41695</v>
      </c>
      <c r="C154">
        <f>'CHP WB'!B154</f>
        <v>1</v>
      </c>
      <c r="D154" s="33">
        <f>'CHP WB'!C154</f>
        <v>0.84583333333333333</v>
      </c>
      <c r="E154" s="33">
        <f>'CHP WB'!D154</f>
        <v>0.85972222222222217</v>
      </c>
      <c r="F154">
        <f>'CHP WB'!E154</f>
        <v>20</v>
      </c>
      <c r="G154">
        <f>'CHP WB'!F154</f>
        <v>28.9</v>
      </c>
      <c r="H154">
        <f>'CHP WB'!G154</f>
        <v>20</v>
      </c>
      <c r="I154" t="str">
        <f>'CHP WB'!H154</f>
        <v>15-45</v>
      </c>
      <c r="J154">
        <f>'CHP WB'!I154</f>
        <v>1</v>
      </c>
      <c r="K154">
        <f>'CHP WB'!J154</f>
        <v>0</v>
      </c>
      <c r="L154">
        <f>'CHP WB'!K154</f>
        <v>0</v>
      </c>
      <c r="M154">
        <f>'CHP WB'!L154</f>
        <v>0</v>
      </c>
      <c r="N154">
        <f>'CHP WB'!M154</f>
        <v>0</v>
      </c>
    </row>
    <row r="155" spans="1:14" x14ac:dyDescent="0.25">
      <c r="A155" t="s">
        <v>246</v>
      </c>
      <c r="B155" s="36">
        <f>'CHP WB'!A155</f>
        <v>41696</v>
      </c>
      <c r="C155">
        <f>'CHP WB'!B155</f>
        <v>5</v>
      </c>
      <c r="D155" s="33">
        <f>'CHP WB'!C155</f>
        <v>0.125</v>
      </c>
      <c r="E155" s="33">
        <f>'CHP WB'!D155</f>
        <v>0.1388888888888889</v>
      </c>
      <c r="F155">
        <f>'CHP WB'!E155</f>
        <v>20</v>
      </c>
      <c r="G155">
        <f>'CHP WB'!F155</f>
        <v>22.5</v>
      </c>
      <c r="H155">
        <f>'CHP WB'!G155</f>
        <v>100</v>
      </c>
      <c r="I155" t="str">
        <f>'CHP WB'!H155</f>
        <v>15-45</v>
      </c>
      <c r="J155">
        <f>'CHP WB'!I155</f>
        <v>0</v>
      </c>
      <c r="K155">
        <f>'CHP WB'!J155</f>
        <v>0</v>
      </c>
      <c r="L155">
        <f>'CHP WB'!K155</f>
        <v>0</v>
      </c>
      <c r="M155">
        <f>'CHP WB'!L155</f>
        <v>0</v>
      </c>
      <c r="N155">
        <f>'CHP WB'!M155</f>
        <v>0</v>
      </c>
    </row>
    <row r="156" spans="1:14" x14ac:dyDescent="0.25">
      <c r="A156" t="s">
        <v>246</v>
      </c>
      <c r="B156" s="36">
        <f>'CHP WB'!A156</f>
        <v>41696</v>
      </c>
      <c r="C156">
        <f>'CHP WB'!B156</f>
        <v>1</v>
      </c>
      <c r="D156" s="33">
        <f>'CHP WB'!C156</f>
        <v>0.70277777777777783</v>
      </c>
      <c r="E156" s="33">
        <f>'CHP WB'!D156</f>
        <v>0.72222222222222232</v>
      </c>
      <c r="F156">
        <f>'CHP WB'!E156</f>
        <v>28</v>
      </c>
      <c r="G156">
        <f>'CHP WB'!F156</f>
        <v>14.2</v>
      </c>
      <c r="H156">
        <f>'CHP WB'!G156</f>
        <v>28</v>
      </c>
      <c r="I156" t="str">
        <f>'CHP WB'!H156</f>
        <v>15-45</v>
      </c>
      <c r="J156">
        <f>'CHP WB'!I156</f>
        <v>0</v>
      </c>
      <c r="K156">
        <f>'CHP WB'!J156</f>
        <v>0</v>
      </c>
      <c r="L156">
        <f>'CHP WB'!K156</f>
        <v>1</v>
      </c>
      <c r="M156">
        <f>'CHP WB'!L156</f>
        <v>0</v>
      </c>
      <c r="N156">
        <f>'CHP WB'!M156</f>
        <v>0</v>
      </c>
    </row>
    <row r="157" spans="1:14" x14ac:dyDescent="0.25">
      <c r="A157" t="s">
        <v>246</v>
      </c>
      <c r="B157" s="36">
        <f>'CHP WB'!A157</f>
        <v>41696</v>
      </c>
      <c r="C157">
        <f>'CHP WB'!B157</f>
        <v>2</v>
      </c>
      <c r="D157" s="33">
        <f>'CHP WB'!C157</f>
        <v>0.84583333333333333</v>
      </c>
      <c r="E157" s="33">
        <f>'CHP WB'!D157</f>
        <v>0.86041666666666661</v>
      </c>
      <c r="F157">
        <f>'CHP WB'!E157</f>
        <v>21</v>
      </c>
      <c r="G157">
        <f>'CHP WB'!F157</f>
        <v>18.2</v>
      </c>
      <c r="H157">
        <f>'CHP WB'!G157</f>
        <v>42</v>
      </c>
      <c r="I157" t="str">
        <f>'CHP WB'!H157</f>
        <v>15-45</v>
      </c>
      <c r="J157">
        <f>'CHP WB'!I157</f>
        <v>0</v>
      </c>
      <c r="K157">
        <f>'CHP WB'!J157</f>
        <v>0</v>
      </c>
      <c r="L157">
        <f>'CHP WB'!K157</f>
        <v>0</v>
      </c>
      <c r="M157">
        <f>'CHP WB'!L157</f>
        <v>0</v>
      </c>
      <c r="N157">
        <f>'CHP WB'!M157</f>
        <v>0</v>
      </c>
    </row>
    <row r="158" spans="1:14" x14ac:dyDescent="0.25">
      <c r="A158" t="s">
        <v>246</v>
      </c>
      <c r="B158" s="36">
        <f>'CHP WB'!A158</f>
        <v>41697</v>
      </c>
      <c r="C158">
        <f>'CHP WB'!B158</f>
        <v>1</v>
      </c>
      <c r="D158" s="33">
        <f>'CHP WB'!C158</f>
        <v>1.3194444444444444E-2</v>
      </c>
      <c r="E158" s="33">
        <f>'CHP WB'!D158</f>
        <v>0.1361111111111111</v>
      </c>
      <c r="F158">
        <f>'CHP WB'!E158</f>
        <v>177</v>
      </c>
      <c r="G158">
        <f>'CHP WB'!F158</f>
        <v>24.3</v>
      </c>
      <c r="H158">
        <f>'CHP WB'!G158</f>
        <v>177</v>
      </c>
      <c r="I158" t="str">
        <f>'CHP WB'!H158</f>
        <v>75+</v>
      </c>
      <c r="J158">
        <f>'CHP WB'!I158</f>
        <v>0</v>
      </c>
      <c r="K158">
        <f>'CHP WB'!J158</f>
        <v>0</v>
      </c>
      <c r="L158">
        <f>'CHP WB'!K158</f>
        <v>0</v>
      </c>
      <c r="M158">
        <f>'CHP WB'!L158</f>
        <v>0</v>
      </c>
      <c r="N158">
        <f>'CHP WB'!M158</f>
        <v>0</v>
      </c>
    </row>
    <row r="159" spans="1:14" x14ac:dyDescent="0.25">
      <c r="A159" t="s">
        <v>246</v>
      </c>
      <c r="B159" s="36">
        <f>'CHP WB'!A159</f>
        <v>41697</v>
      </c>
      <c r="C159">
        <f>'CHP WB'!B159</f>
        <v>1</v>
      </c>
      <c r="D159" s="33">
        <f>'CHP WB'!C159</f>
        <v>2.1527777777777781E-2</v>
      </c>
      <c r="E159" s="33">
        <f>'CHP WB'!D159</f>
        <v>0.16180555555555556</v>
      </c>
      <c r="F159">
        <f>'CHP WB'!E159</f>
        <v>202</v>
      </c>
      <c r="G159">
        <f>'CHP WB'!F159</f>
        <v>25.3</v>
      </c>
      <c r="H159">
        <f>'CHP WB'!G159</f>
        <v>202</v>
      </c>
      <c r="I159" t="str">
        <f>'CHP WB'!H159</f>
        <v>75+</v>
      </c>
      <c r="J159">
        <f>'CHP WB'!I159</f>
        <v>1</v>
      </c>
      <c r="K159">
        <f>'CHP WB'!J159</f>
        <v>0</v>
      </c>
      <c r="L159">
        <f>'CHP WB'!K159</f>
        <v>0</v>
      </c>
      <c r="M159">
        <f>'CHP WB'!L159</f>
        <v>0</v>
      </c>
      <c r="N159">
        <f>'CHP WB'!M159</f>
        <v>0</v>
      </c>
    </row>
    <row r="160" spans="1:14" x14ac:dyDescent="0.25">
      <c r="A160" t="s">
        <v>246</v>
      </c>
      <c r="B160" s="36">
        <f>'CHP WB'!A160</f>
        <v>41697</v>
      </c>
      <c r="C160">
        <f>'CHP WB'!B160</f>
        <v>1</v>
      </c>
      <c r="D160" s="33">
        <f>'CHP WB'!C160</f>
        <v>0.26597222222222222</v>
      </c>
      <c r="E160" s="33">
        <f>'CHP WB'!D160</f>
        <v>0.2986111111111111</v>
      </c>
      <c r="F160">
        <f>'CHP WB'!E160</f>
        <v>47</v>
      </c>
      <c r="G160">
        <f>'CHP WB'!F160</f>
        <v>5.5</v>
      </c>
      <c r="H160">
        <f>'CHP WB'!G160</f>
        <v>47</v>
      </c>
      <c r="I160" t="str">
        <f>'CHP WB'!H160</f>
        <v>45-75</v>
      </c>
      <c r="J160">
        <f>'CHP WB'!I160</f>
        <v>0</v>
      </c>
      <c r="K160">
        <f>'CHP WB'!J160</f>
        <v>1</v>
      </c>
      <c r="L160">
        <f>'CHP WB'!K160</f>
        <v>0</v>
      </c>
      <c r="M160">
        <f>'CHP WB'!L160</f>
        <v>0</v>
      </c>
      <c r="N160">
        <f>'CHP WB'!M160</f>
        <v>0</v>
      </c>
    </row>
    <row r="161" spans="1:14" x14ac:dyDescent="0.25">
      <c r="A161" t="s">
        <v>246</v>
      </c>
      <c r="B161" s="36">
        <f>'CHP WB'!A161</f>
        <v>41697</v>
      </c>
      <c r="C161">
        <f>'CHP WB'!B161</f>
        <v>2</v>
      </c>
      <c r="D161" s="33">
        <f>'CHP WB'!C161</f>
        <v>0.29236111111111113</v>
      </c>
      <c r="E161" s="33">
        <f>'CHP WB'!D161</f>
        <v>0.30277777777777781</v>
      </c>
      <c r="F161">
        <f>'CHP WB'!E161</f>
        <v>15</v>
      </c>
      <c r="G161">
        <f>'CHP WB'!F161</f>
        <v>43.5</v>
      </c>
      <c r="H161">
        <f>'CHP WB'!G161</f>
        <v>30</v>
      </c>
      <c r="I161" t="str">
        <f>'CHP WB'!H161</f>
        <v>15-45</v>
      </c>
      <c r="J161">
        <f>'CHP WB'!I161</f>
        <v>0</v>
      </c>
      <c r="K161">
        <f>'CHP WB'!J161</f>
        <v>1</v>
      </c>
      <c r="L161">
        <f>'CHP WB'!K161</f>
        <v>0</v>
      </c>
      <c r="M161">
        <f>'CHP WB'!L161</f>
        <v>0</v>
      </c>
      <c r="N161">
        <f>'CHP WB'!M161</f>
        <v>0</v>
      </c>
    </row>
    <row r="162" spans="1:14" x14ac:dyDescent="0.25">
      <c r="A162" t="s">
        <v>246</v>
      </c>
      <c r="B162" s="36">
        <f>'CHP WB'!A162</f>
        <v>41697</v>
      </c>
      <c r="C162">
        <f>'CHP WB'!B162</f>
        <v>5</v>
      </c>
      <c r="D162" s="33">
        <f>'CHP WB'!C162</f>
        <v>0.97222222222222221</v>
      </c>
      <c r="E162" s="33">
        <f>'CHP WB'!D162</f>
        <v>0.98749999999999993</v>
      </c>
      <c r="F162">
        <f>'CHP WB'!E162</f>
        <v>22</v>
      </c>
      <c r="G162">
        <f>'CHP WB'!F162</f>
        <v>25.4</v>
      </c>
      <c r="H162">
        <f>'CHP WB'!G162</f>
        <v>110</v>
      </c>
      <c r="I162" t="str">
        <f>'CHP WB'!H162</f>
        <v>15-45</v>
      </c>
      <c r="J162">
        <f>'CHP WB'!I162</f>
        <v>1</v>
      </c>
      <c r="K162">
        <f>'CHP WB'!J162</f>
        <v>0</v>
      </c>
      <c r="L162">
        <f>'CHP WB'!K162</f>
        <v>0</v>
      </c>
      <c r="M162">
        <f>'CHP WB'!L162</f>
        <v>0</v>
      </c>
      <c r="N162">
        <f>'CHP WB'!M162</f>
        <v>0</v>
      </c>
    </row>
    <row r="163" spans="1:14" x14ac:dyDescent="0.25">
      <c r="A163" t="s">
        <v>246</v>
      </c>
      <c r="B163" s="36">
        <f>'CHP WB'!A163</f>
        <v>41698</v>
      </c>
      <c r="C163">
        <f>'CHP WB'!B163</f>
        <v>5</v>
      </c>
      <c r="D163" s="33">
        <f>'CHP WB'!C163</f>
        <v>0.18263888888888891</v>
      </c>
      <c r="E163" s="33">
        <f>'CHP WB'!D163</f>
        <v>0.21527777777777779</v>
      </c>
      <c r="F163">
        <f>'CHP WB'!E163</f>
        <v>47</v>
      </c>
      <c r="G163">
        <f>'CHP WB'!F163</f>
        <v>32.1</v>
      </c>
      <c r="H163">
        <f>'CHP WB'!G163</f>
        <v>235</v>
      </c>
      <c r="I163" t="str">
        <f>'CHP WB'!H163</f>
        <v>45-75</v>
      </c>
      <c r="J163">
        <f>'CHP WB'!I163</f>
        <v>1</v>
      </c>
      <c r="K163">
        <f>'CHP WB'!J163</f>
        <v>1</v>
      </c>
      <c r="L163">
        <f>'CHP WB'!K163</f>
        <v>0</v>
      </c>
      <c r="M163">
        <f>'CHP WB'!L163</f>
        <v>1</v>
      </c>
      <c r="N163">
        <f>'CHP WB'!M163</f>
        <v>0</v>
      </c>
    </row>
    <row r="164" spans="1:14" x14ac:dyDescent="0.25">
      <c r="A164" t="s">
        <v>246</v>
      </c>
      <c r="B164" s="36">
        <f>'CHP WB'!A164</f>
        <v>41698</v>
      </c>
      <c r="C164">
        <f>'CHP WB'!B164</f>
        <v>1</v>
      </c>
      <c r="D164" s="33">
        <f>'CHP WB'!C164</f>
        <v>0.2590277777777778</v>
      </c>
      <c r="E164" s="33">
        <f>'CHP WB'!D164</f>
        <v>0.27986111111111112</v>
      </c>
      <c r="F164">
        <f>'CHP WB'!E164</f>
        <v>30</v>
      </c>
      <c r="G164">
        <f>'CHP WB'!F164</f>
        <v>29.6</v>
      </c>
      <c r="H164">
        <f>'CHP WB'!G164</f>
        <v>30</v>
      </c>
      <c r="I164" t="str">
        <f>'CHP WB'!H164</f>
        <v>15-45</v>
      </c>
      <c r="J164">
        <f>'CHP WB'!I164</f>
        <v>1</v>
      </c>
      <c r="K164">
        <f>'CHP WB'!J164</f>
        <v>1</v>
      </c>
      <c r="L164">
        <f>'CHP WB'!K164</f>
        <v>0</v>
      </c>
      <c r="M164">
        <f>'CHP WB'!L164</f>
        <v>1</v>
      </c>
      <c r="N164">
        <f>'CHP WB'!M164</f>
        <v>0</v>
      </c>
    </row>
    <row r="165" spans="1:14" x14ac:dyDescent="0.25">
      <c r="A165" t="s">
        <v>246</v>
      </c>
      <c r="B165" s="36">
        <f>'CHP WB'!A165</f>
        <v>41698</v>
      </c>
      <c r="C165">
        <f>'CHP WB'!B165</f>
        <v>1</v>
      </c>
      <c r="D165" s="33">
        <f>'CHP WB'!C165</f>
        <v>0.29444444444444445</v>
      </c>
      <c r="E165" s="33">
        <f>'CHP WB'!D165</f>
        <v>0.4243055555555556</v>
      </c>
      <c r="F165">
        <f>'CHP WB'!E165</f>
        <v>187</v>
      </c>
      <c r="G165">
        <f>'CHP WB'!F165</f>
        <v>47.1</v>
      </c>
      <c r="H165">
        <f>'CHP WB'!G165</f>
        <v>187</v>
      </c>
      <c r="I165" t="str">
        <f>'CHP WB'!H165</f>
        <v>75+</v>
      </c>
      <c r="J165">
        <f>'CHP WB'!I165</f>
        <v>0</v>
      </c>
      <c r="K165">
        <f>'CHP WB'!J165</f>
        <v>1</v>
      </c>
      <c r="L165">
        <f>'CHP WB'!K165</f>
        <v>0</v>
      </c>
      <c r="M165">
        <f>'CHP WB'!L165</f>
        <v>0</v>
      </c>
      <c r="N165">
        <f>'CHP WB'!M165</f>
        <v>0</v>
      </c>
    </row>
    <row r="166" spans="1:14" x14ac:dyDescent="0.25">
      <c r="A166" t="s">
        <v>246</v>
      </c>
      <c r="B166" s="36">
        <f>'CHP WB'!A166</f>
        <v>41698</v>
      </c>
      <c r="C166">
        <f>'CHP WB'!B166</f>
        <v>2</v>
      </c>
      <c r="D166" s="33">
        <f>'CHP WB'!C166</f>
        <v>0.39513888888888887</v>
      </c>
      <c r="E166" s="33">
        <f>'CHP WB'!D166</f>
        <v>0.41666666666666663</v>
      </c>
      <c r="F166">
        <f>'CHP WB'!E166</f>
        <v>31</v>
      </c>
      <c r="G166">
        <f>'CHP WB'!F166</f>
        <v>11.1</v>
      </c>
      <c r="H166">
        <f>'CHP WB'!G166</f>
        <v>62</v>
      </c>
      <c r="I166" t="str">
        <f>'CHP WB'!H166</f>
        <v>15-45</v>
      </c>
      <c r="J166">
        <f>'CHP WB'!I166</f>
        <v>0</v>
      </c>
      <c r="K166">
        <f>'CHP WB'!J166</f>
        <v>1</v>
      </c>
      <c r="L166">
        <f>'CHP WB'!K166</f>
        <v>0</v>
      </c>
      <c r="M166">
        <f>'CHP WB'!L166</f>
        <v>0</v>
      </c>
      <c r="N166">
        <f>'CHP WB'!M166</f>
        <v>0</v>
      </c>
    </row>
    <row r="167" spans="1:14" x14ac:dyDescent="0.25">
      <c r="A167" t="s">
        <v>246</v>
      </c>
      <c r="B167" s="36">
        <f>'CHP WB'!A167</f>
        <v>41698</v>
      </c>
      <c r="C167">
        <f>'CHP WB'!B167</f>
        <v>3</v>
      </c>
      <c r="D167" s="33">
        <f>'CHP WB'!C167</f>
        <v>0.39652777777777781</v>
      </c>
      <c r="E167" s="33">
        <f>'CHP WB'!D167</f>
        <v>0.42291666666666672</v>
      </c>
      <c r="F167">
        <f>'CHP WB'!E167</f>
        <v>38</v>
      </c>
      <c r="G167">
        <f>'CHP WB'!F167</f>
        <v>11.5</v>
      </c>
      <c r="H167">
        <f>'CHP WB'!G167</f>
        <v>114</v>
      </c>
      <c r="I167" t="str">
        <f>'CHP WB'!H167</f>
        <v>15-45</v>
      </c>
      <c r="J167">
        <f>'CHP WB'!I167</f>
        <v>0</v>
      </c>
      <c r="K167">
        <f>'CHP WB'!J167</f>
        <v>1</v>
      </c>
      <c r="L167">
        <f>'CHP WB'!K167</f>
        <v>0</v>
      </c>
      <c r="M167">
        <f>'CHP WB'!L167</f>
        <v>0</v>
      </c>
      <c r="N167">
        <f>'CHP WB'!M167</f>
        <v>0</v>
      </c>
    </row>
    <row r="168" spans="1:14" x14ac:dyDescent="0.25">
      <c r="A168" t="s">
        <v>246</v>
      </c>
      <c r="B168" s="36">
        <f>'CHP WB'!A168</f>
        <v>41698</v>
      </c>
      <c r="C168">
        <f>'CHP WB'!B168</f>
        <v>1</v>
      </c>
      <c r="D168" s="33">
        <f>'CHP WB'!C168</f>
        <v>0.41875000000000001</v>
      </c>
      <c r="E168" s="33">
        <f>'CHP WB'!D168</f>
        <v>0.43402777777777779</v>
      </c>
      <c r="F168">
        <f>'CHP WB'!E168</f>
        <v>22</v>
      </c>
      <c r="G168">
        <f>'CHP WB'!F168</f>
        <v>8.1</v>
      </c>
      <c r="H168">
        <f>'CHP WB'!G168</f>
        <v>22</v>
      </c>
      <c r="I168" t="str">
        <f>'CHP WB'!H168</f>
        <v>15-45</v>
      </c>
      <c r="J168">
        <f>'CHP WB'!I168</f>
        <v>0</v>
      </c>
      <c r="K168">
        <f>'CHP WB'!J168</f>
        <v>0</v>
      </c>
      <c r="L168">
        <f>'CHP WB'!K168</f>
        <v>0</v>
      </c>
      <c r="M168">
        <f>'CHP WB'!L168</f>
        <v>0</v>
      </c>
      <c r="N168">
        <f>'CHP WB'!M168</f>
        <v>0</v>
      </c>
    </row>
    <row r="169" spans="1:14" x14ac:dyDescent="0.25">
      <c r="A169" t="s">
        <v>246</v>
      </c>
      <c r="B169" s="36">
        <f>'CHP WB'!A169</f>
        <v>41698</v>
      </c>
      <c r="C169">
        <f>'CHP WB'!B169</f>
        <v>1</v>
      </c>
      <c r="D169" s="33">
        <f>'CHP WB'!C169</f>
        <v>0.56458333333333333</v>
      </c>
      <c r="E169" s="33">
        <f>'CHP WB'!D169</f>
        <v>0.59236111111111112</v>
      </c>
      <c r="F169">
        <f>'CHP WB'!E169</f>
        <v>40</v>
      </c>
      <c r="G169">
        <f>'CHP WB'!F169</f>
        <v>11.1</v>
      </c>
      <c r="H169">
        <f>'CHP WB'!G169</f>
        <v>40</v>
      </c>
      <c r="I169" t="str">
        <f>'CHP WB'!H169</f>
        <v>15-45</v>
      </c>
      <c r="J169">
        <f>'CHP WB'!I169</f>
        <v>0</v>
      </c>
      <c r="K169">
        <f>'CHP WB'!J169</f>
        <v>0</v>
      </c>
      <c r="L169">
        <f>'CHP WB'!K169</f>
        <v>0</v>
      </c>
      <c r="M169">
        <f>'CHP WB'!L169</f>
        <v>0</v>
      </c>
      <c r="N169">
        <f>'CHP WB'!M169</f>
        <v>0</v>
      </c>
    </row>
    <row r="170" spans="1:14" x14ac:dyDescent="0.25">
      <c r="A170" t="s">
        <v>246</v>
      </c>
      <c r="B170" s="36">
        <f>'CHP WB'!A170</f>
        <v>41698</v>
      </c>
      <c r="C170">
        <f>'CHP WB'!B170</f>
        <v>1</v>
      </c>
      <c r="D170" s="33">
        <f>'CHP WB'!C170</f>
        <v>0.56874999999999998</v>
      </c>
      <c r="E170" s="33">
        <f>'CHP WB'!D170</f>
        <v>0.64027777777777772</v>
      </c>
      <c r="F170">
        <f>'CHP WB'!E170</f>
        <v>103</v>
      </c>
      <c r="G170">
        <f>'CHP WB'!F170</f>
        <v>9.4</v>
      </c>
      <c r="H170">
        <f>'CHP WB'!G170</f>
        <v>103</v>
      </c>
      <c r="I170" t="str">
        <f>'CHP WB'!H170</f>
        <v>75+</v>
      </c>
      <c r="J170">
        <f>'CHP WB'!I170</f>
        <v>0</v>
      </c>
      <c r="K170">
        <f>'CHP WB'!J170</f>
        <v>0</v>
      </c>
      <c r="L170">
        <f>'CHP WB'!K170</f>
        <v>1</v>
      </c>
      <c r="M170">
        <f>'CHP WB'!L170</f>
        <v>0</v>
      </c>
      <c r="N170">
        <f>'CHP WB'!M170</f>
        <v>0</v>
      </c>
    </row>
    <row r="171" spans="1:14" x14ac:dyDescent="0.25">
      <c r="A171" t="s">
        <v>246</v>
      </c>
      <c r="B171" s="36">
        <f>'CHP WB'!A171</f>
        <v>41698</v>
      </c>
      <c r="C171">
        <f>'CHP WB'!B171</f>
        <v>1</v>
      </c>
      <c r="D171" s="33">
        <f>'CHP WB'!C171</f>
        <v>0.58263888888888882</v>
      </c>
      <c r="E171" s="33">
        <f>'CHP WB'!D171</f>
        <v>0.68333333333333324</v>
      </c>
      <c r="F171">
        <f>'CHP WB'!E171</f>
        <v>145</v>
      </c>
      <c r="G171">
        <f>'CHP WB'!F171</f>
        <v>16.8</v>
      </c>
      <c r="H171">
        <f>'CHP WB'!G171</f>
        <v>145</v>
      </c>
      <c r="I171" t="str">
        <f>'CHP WB'!H171</f>
        <v>75+</v>
      </c>
      <c r="J171">
        <f>'CHP WB'!I171</f>
        <v>0</v>
      </c>
      <c r="K171">
        <f>'CHP WB'!J171</f>
        <v>0</v>
      </c>
      <c r="L171">
        <f>'CHP WB'!K171</f>
        <v>1</v>
      </c>
      <c r="M171">
        <f>'CHP WB'!L171</f>
        <v>0</v>
      </c>
      <c r="N171">
        <f>'CHP WB'!M171</f>
        <v>0</v>
      </c>
    </row>
    <row r="172" spans="1:14" x14ac:dyDescent="0.25">
      <c r="A172" t="s">
        <v>246</v>
      </c>
      <c r="B172" s="36">
        <f>'CHP WB'!A172</f>
        <v>41698</v>
      </c>
      <c r="C172">
        <f>'CHP WB'!B172</f>
        <v>1</v>
      </c>
      <c r="D172" s="33">
        <f>'CHP WB'!C172</f>
        <v>0.6020833333333333</v>
      </c>
      <c r="E172" s="33">
        <f>'CHP WB'!D172</f>
        <v>0.66874999999999996</v>
      </c>
      <c r="F172">
        <f>'CHP WB'!E172</f>
        <v>96</v>
      </c>
      <c r="G172">
        <f>'CHP WB'!F172</f>
        <v>8.1</v>
      </c>
      <c r="H172">
        <f>'CHP WB'!G172</f>
        <v>96</v>
      </c>
      <c r="I172" t="str">
        <f>'CHP WB'!H172</f>
        <v>75+</v>
      </c>
      <c r="J172">
        <f>'CHP WB'!I172</f>
        <v>0</v>
      </c>
      <c r="K172">
        <f>'CHP WB'!J172</f>
        <v>0</v>
      </c>
      <c r="L172">
        <f>'CHP WB'!K172</f>
        <v>1</v>
      </c>
      <c r="M172">
        <f>'CHP WB'!L172</f>
        <v>0</v>
      </c>
      <c r="N172">
        <f>'CHP WB'!M172</f>
        <v>0</v>
      </c>
    </row>
    <row r="173" spans="1:14" x14ac:dyDescent="0.25">
      <c r="A173" t="s">
        <v>246</v>
      </c>
      <c r="B173" s="36">
        <f>'CHP WB'!A173</f>
        <v>41698</v>
      </c>
      <c r="C173">
        <f>'CHP WB'!B173</f>
        <v>0</v>
      </c>
      <c r="D173" s="33">
        <f>'CHP WB'!C173</f>
        <v>0.78472222222222221</v>
      </c>
      <c r="E173" s="33">
        <f>'CHP WB'!D173</f>
        <v>0.79513888888888884</v>
      </c>
      <c r="F173">
        <f>'CHP WB'!E173</f>
        <v>15</v>
      </c>
      <c r="G173">
        <f>'CHP WB'!F173</f>
        <v>43.5</v>
      </c>
      <c r="H173">
        <f>'CHP WB'!G173</f>
        <v>0</v>
      </c>
      <c r="I173" t="str">
        <f>'CHP WB'!H173</f>
        <v>15-45</v>
      </c>
      <c r="J173">
        <f>'CHP WB'!I173</f>
        <v>0</v>
      </c>
      <c r="K173">
        <f>'CHP WB'!J173</f>
        <v>0</v>
      </c>
      <c r="L173">
        <f>'CHP WB'!K173</f>
        <v>1</v>
      </c>
      <c r="M173">
        <f>'CHP WB'!L173</f>
        <v>0</v>
      </c>
      <c r="N173">
        <f>'CHP WB'!M173</f>
        <v>0</v>
      </c>
    </row>
    <row r="174" spans="1:14" x14ac:dyDescent="0.25">
      <c r="A174" t="s">
        <v>246</v>
      </c>
      <c r="B174" s="36">
        <f>'CHP WB'!A174</f>
        <v>41698</v>
      </c>
      <c r="C174">
        <f>'CHP WB'!B174</f>
        <v>1</v>
      </c>
      <c r="D174" s="33">
        <f>'CHP WB'!C174</f>
        <v>0.91805555555555562</v>
      </c>
      <c r="E174" s="33">
        <f>'CHP WB'!D174</f>
        <v>0.93263888888888891</v>
      </c>
      <c r="F174">
        <f>'CHP WB'!E174</f>
        <v>21</v>
      </c>
      <c r="G174">
        <f>'CHP WB'!F174</f>
        <v>40.200000000000003</v>
      </c>
      <c r="H174">
        <f>'CHP WB'!G174</f>
        <v>21</v>
      </c>
      <c r="I174" t="str">
        <f>'CHP WB'!H174</f>
        <v>15-45</v>
      </c>
      <c r="J174">
        <f>'CHP WB'!I174</f>
        <v>0</v>
      </c>
      <c r="K174">
        <f>'CHP WB'!J174</f>
        <v>0</v>
      </c>
      <c r="L174">
        <f>'CHP WB'!K174</f>
        <v>0</v>
      </c>
      <c r="M174">
        <f>'CHP WB'!L174</f>
        <v>0</v>
      </c>
      <c r="N174">
        <f>'CHP WB'!M174</f>
        <v>0</v>
      </c>
    </row>
    <row r="175" spans="1:14" x14ac:dyDescent="0.25">
      <c r="A175" t="s">
        <v>246</v>
      </c>
      <c r="B175" s="36">
        <f>'CHP WB'!A175</f>
        <v>41699</v>
      </c>
      <c r="C175">
        <f>'CHP WB'!B175</f>
        <v>1</v>
      </c>
      <c r="D175" s="33">
        <f>'CHP WB'!C175</f>
        <v>0.3347222222222222</v>
      </c>
      <c r="E175" s="33">
        <f>'CHP WB'!D175</f>
        <v>0.38472222222222219</v>
      </c>
      <c r="F175">
        <f>'CHP WB'!E175</f>
        <v>72</v>
      </c>
      <c r="G175">
        <f>'CHP WB'!F175</f>
        <v>3.3</v>
      </c>
      <c r="H175">
        <f>'CHP WB'!G175</f>
        <v>72</v>
      </c>
      <c r="I175" t="str">
        <f>'CHP WB'!H175</f>
        <v>45-75</v>
      </c>
      <c r="J175">
        <f>'CHP WB'!I175</f>
        <v>0</v>
      </c>
      <c r="K175">
        <f>'CHP WB'!J175</f>
        <v>1</v>
      </c>
      <c r="L175">
        <f>'CHP WB'!K175</f>
        <v>0</v>
      </c>
      <c r="M175">
        <f>'CHP WB'!L175</f>
        <v>0</v>
      </c>
      <c r="N175">
        <f>'CHP WB'!M175</f>
        <v>0</v>
      </c>
    </row>
    <row r="176" spans="1:14" x14ac:dyDescent="0.25">
      <c r="A176" t="s">
        <v>246</v>
      </c>
      <c r="B176" s="36">
        <f>'CHP WB'!A176</f>
        <v>41699</v>
      </c>
      <c r="C176">
        <f>'CHP WB'!B176</f>
        <v>1</v>
      </c>
      <c r="D176" s="33">
        <f>'CHP WB'!C176</f>
        <v>0.40972222222222227</v>
      </c>
      <c r="E176" s="33">
        <f>'CHP WB'!D176</f>
        <v>0.42083333333333339</v>
      </c>
      <c r="F176">
        <f>'CHP WB'!E176</f>
        <v>16</v>
      </c>
      <c r="G176">
        <f>'CHP WB'!F176</f>
        <v>35.799999999999997</v>
      </c>
      <c r="H176">
        <f>'CHP WB'!G176</f>
        <v>16</v>
      </c>
      <c r="I176" t="str">
        <f>'CHP WB'!H176</f>
        <v>15-45</v>
      </c>
      <c r="J176">
        <f>'CHP WB'!I176</f>
        <v>1</v>
      </c>
      <c r="K176">
        <f>'CHP WB'!J176</f>
        <v>1</v>
      </c>
      <c r="L176">
        <f>'CHP WB'!K176</f>
        <v>0</v>
      </c>
      <c r="M176">
        <f>'CHP WB'!L176</f>
        <v>1</v>
      </c>
      <c r="N176">
        <f>'CHP WB'!M176</f>
        <v>0</v>
      </c>
    </row>
    <row r="177" spans="1:14" x14ac:dyDescent="0.25">
      <c r="A177" t="s">
        <v>246</v>
      </c>
      <c r="B177" s="36">
        <f>'CHP WB'!A177</f>
        <v>41699</v>
      </c>
      <c r="C177">
        <f>'CHP WB'!B177</f>
        <v>1</v>
      </c>
      <c r="D177" s="33">
        <f>'CHP WB'!C177</f>
        <v>0.4284722222222222</v>
      </c>
      <c r="E177" s="33">
        <f>'CHP WB'!D177</f>
        <v>0.43958333333333333</v>
      </c>
      <c r="F177">
        <f>'CHP WB'!E177</f>
        <v>16</v>
      </c>
      <c r="G177">
        <f>'CHP WB'!F177</f>
        <v>15.6</v>
      </c>
      <c r="H177">
        <f>'CHP WB'!G177</f>
        <v>16</v>
      </c>
      <c r="I177" t="str">
        <f>'CHP WB'!H177</f>
        <v>15-45</v>
      </c>
      <c r="J177">
        <f>'CHP WB'!I177</f>
        <v>0</v>
      </c>
      <c r="K177">
        <f>'CHP WB'!J177</f>
        <v>0</v>
      </c>
      <c r="L177">
        <f>'CHP WB'!K177</f>
        <v>0</v>
      </c>
      <c r="M177">
        <f>'CHP WB'!L177</f>
        <v>0</v>
      </c>
      <c r="N177">
        <f>'CHP WB'!M177</f>
        <v>0</v>
      </c>
    </row>
    <row r="178" spans="1:14" x14ac:dyDescent="0.25">
      <c r="A178" t="s">
        <v>246</v>
      </c>
      <c r="B178" s="36">
        <f>'CHP WB'!A178</f>
        <v>41699</v>
      </c>
      <c r="C178">
        <f>'CHP WB'!B178</f>
        <v>1</v>
      </c>
      <c r="D178" s="33">
        <f>'CHP WB'!C178</f>
        <v>0.46527777777777773</v>
      </c>
      <c r="E178" s="33">
        <f>'CHP WB'!D178</f>
        <v>0.48749999999999993</v>
      </c>
      <c r="F178">
        <f>'CHP WB'!E178</f>
        <v>32</v>
      </c>
      <c r="G178">
        <f>'CHP WB'!F178</f>
        <v>4.0999999999999996</v>
      </c>
      <c r="H178">
        <f>'CHP WB'!G178</f>
        <v>32</v>
      </c>
      <c r="I178" t="str">
        <f>'CHP WB'!H178</f>
        <v>15-45</v>
      </c>
      <c r="J178">
        <f>'CHP WB'!I178</f>
        <v>0</v>
      </c>
      <c r="K178">
        <f>'CHP WB'!J178</f>
        <v>0</v>
      </c>
      <c r="L178">
        <f>'CHP WB'!K178</f>
        <v>0</v>
      </c>
      <c r="M178">
        <f>'CHP WB'!L178</f>
        <v>0</v>
      </c>
      <c r="N178">
        <f>'CHP WB'!M178</f>
        <v>0</v>
      </c>
    </row>
    <row r="179" spans="1:14" x14ac:dyDescent="0.25">
      <c r="A179" t="s">
        <v>246</v>
      </c>
      <c r="B179" s="36">
        <f>'CHP WB'!A179</f>
        <v>41699</v>
      </c>
      <c r="C179">
        <f>'CHP WB'!B179</f>
        <v>2</v>
      </c>
      <c r="D179" s="33">
        <f>'CHP WB'!C179</f>
        <v>0.60555555555555551</v>
      </c>
      <c r="E179" s="33">
        <f>'CHP WB'!D179</f>
        <v>0.63194444444444442</v>
      </c>
      <c r="F179">
        <f>'CHP WB'!E179</f>
        <v>38</v>
      </c>
      <c r="G179">
        <f>'CHP WB'!F179</f>
        <v>38.4</v>
      </c>
      <c r="H179">
        <f>'CHP WB'!G179</f>
        <v>76</v>
      </c>
      <c r="I179" t="str">
        <f>'CHP WB'!H179</f>
        <v>15-45</v>
      </c>
      <c r="J179">
        <f>'CHP WB'!I179</f>
        <v>0</v>
      </c>
      <c r="K179">
        <f>'CHP WB'!J179</f>
        <v>0</v>
      </c>
      <c r="L179">
        <f>'CHP WB'!K179</f>
        <v>1</v>
      </c>
      <c r="M179">
        <f>'CHP WB'!L179</f>
        <v>0</v>
      </c>
      <c r="N179">
        <f>'CHP WB'!M179</f>
        <v>0</v>
      </c>
    </row>
    <row r="180" spans="1:14" x14ac:dyDescent="0.25">
      <c r="A180" t="s">
        <v>246</v>
      </c>
      <c r="B180" s="36">
        <f>'CHP WB'!A180</f>
        <v>41700</v>
      </c>
      <c r="C180">
        <f>'CHP WB'!B180</f>
        <v>2</v>
      </c>
      <c r="D180" s="33">
        <f>'CHP WB'!C180</f>
        <v>0.53611111111111109</v>
      </c>
      <c r="E180" s="33">
        <f>'CHP WB'!D180</f>
        <v>0.57152777777777775</v>
      </c>
      <c r="F180">
        <f>'CHP WB'!E180</f>
        <v>51</v>
      </c>
      <c r="G180">
        <f>'CHP WB'!F180</f>
        <v>43.5</v>
      </c>
      <c r="H180">
        <f>'CHP WB'!G180</f>
        <v>102</v>
      </c>
      <c r="I180" t="str">
        <f>'CHP WB'!H180</f>
        <v>45-75</v>
      </c>
      <c r="J180">
        <f>'CHP WB'!I180</f>
        <v>0</v>
      </c>
      <c r="K180">
        <f>'CHP WB'!J180</f>
        <v>0</v>
      </c>
      <c r="L180">
        <f>'CHP WB'!K180</f>
        <v>0</v>
      </c>
      <c r="M180">
        <f>'CHP WB'!L180</f>
        <v>0</v>
      </c>
      <c r="N180">
        <f>'CHP WB'!M180</f>
        <v>0</v>
      </c>
    </row>
    <row r="181" spans="1:14" x14ac:dyDescent="0.25">
      <c r="A181" t="s">
        <v>246</v>
      </c>
      <c r="B181" s="36">
        <f>'CHP WB'!A181</f>
        <v>41700</v>
      </c>
      <c r="C181">
        <f>'CHP WB'!B181</f>
        <v>1</v>
      </c>
      <c r="D181" s="33">
        <f>'CHP WB'!C181</f>
        <v>0.60555555555555551</v>
      </c>
      <c r="E181" s="33">
        <f>'CHP WB'!D181</f>
        <v>0.62569444444444444</v>
      </c>
      <c r="F181">
        <f>'CHP WB'!E181</f>
        <v>29</v>
      </c>
      <c r="G181">
        <f>'CHP WB'!F181</f>
        <v>18.899999999999999</v>
      </c>
      <c r="H181">
        <f>'CHP WB'!G181</f>
        <v>29</v>
      </c>
      <c r="I181" t="str">
        <f>'CHP WB'!H181</f>
        <v>15-45</v>
      </c>
      <c r="J181">
        <f>'CHP WB'!I181</f>
        <v>0</v>
      </c>
      <c r="K181">
        <f>'CHP WB'!J181</f>
        <v>0</v>
      </c>
      <c r="L181">
        <f>'CHP WB'!K181</f>
        <v>1</v>
      </c>
      <c r="M181">
        <f>'CHP WB'!L181</f>
        <v>0</v>
      </c>
      <c r="N181">
        <f>'CHP WB'!M181</f>
        <v>0</v>
      </c>
    </row>
    <row r="182" spans="1:14" x14ac:dyDescent="0.25">
      <c r="A182" t="s">
        <v>246</v>
      </c>
      <c r="B182" s="36">
        <f>'CHP WB'!A182</f>
        <v>41700</v>
      </c>
      <c r="C182">
        <f>'CHP WB'!B182</f>
        <v>1</v>
      </c>
      <c r="D182" s="33">
        <f>'CHP WB'!C182</f>
        <v>0.65902777777777777</v>
      </c>
      <c r="E182" s="33">
        <f>'CHP WB'!D182</f>
        <v>0.72083333333333333</v>
      </c>
      <c r="F182">
        <f>'CHP WB'!E182</f>
        <v>89</v>
      </c>
      <c r="G182">
        <f>'CHP WB'!F182</f>
        <v>26.3</v>
      </c>
      <c r="H182">
        <f>'CHP WB'!G182</f>
        <v>89</v>
      </c>
      <c r="I182" t="str">
        <f>'CHP WB'!H182</f>
        <v>75+</v>
      </c>
      <c r="J182">
        <f>'CHP WB'!I182</f>
        <v>1</v>
      </c>
      <c r="K182">
        <f>'CHP WB'!J182</f>
        <v>0</v>
      </c>
      <c r="L182">
        <f>'CHP WB'!K182</f>
        <v>1</v>
      </c>
      <c r="M182">
        <f>'CHP WB'!L182</f>
        <v>0</v>
      </c>
      <c r="N182">
        <f>'CHP WB'!M182</f>
        <v>1</v>
      </c>
    </row>
    <row r="183" spans="1:14" x14ac:dyDescent="0.25">
      <c r="A183" t="s">
        <v>246</v>
      </c>
      <c r="B183" s="36">
        <f>'CHP WB'!A183</f>
        <v>41701</v>
      </c>
      <c r="C183">
        <f>'CHP WB'!B183</f>
        <v>1</v>
      </c>
      <c r="D183" s="33">
        <f>'CHP WB'!C183</f>
        <v>0.22569444444444445</v>
      </c>
      <c r="E183" s="33">
        <f>'CHP WB'!D183</f>
        <v>0.27569444444444446</v>
      </c>
      <c r="F183">
        <f>'CHP WB'!E183</f>
        <v>72</v>
      </c>
      <c r="G183">
        <f>'CHP WB'!F183</f>
        <v>40.9</v>
      </c>
      <c r="H183">
        <f>'CHP WB'!G183</f>
        <v>72</v>
      </c>
      <c r="I183" t="str">
        <f>'CHP WB'!H183</f>
        <v>45-75</v>
      </c>
      <c r="J183">
        <f>'CHP WB'!I183</f>
        <v>0</v>
      </c>
      <c r="K183">
        <f>'CHP WB'!J183</f>
        <v>1</v>
      </c>
      <c r="L183">
        <f>'CHP WB'!K183</f>
        <v>0</v>
      </c>
      <c r="M183">
        <f>'CHP WB'!L183</f>
        <v>0</v>
      </c>
      <c r="N183">
        <f>'CHP WB'!M183</f>
        <v>0</v>
      </c>
    </row>
    <row r="184" spans="1:14" x14ac:dyDescent="0.25">
      <c r="A184" t="s">
        <v>246</v>
      </c>
      <c r="B184" s="36">
        <f>'CHP WB'!A184</f>
        <v>41701</v>
      </c>
      <c r="C184">
        <f>'CHP WB'!B184</f>
        <v>2</v>
      </c>
      <c r="D184" s="33">
        <f>'CHP WB'!C184</f>
        <v>0.3215277777777778</v>
      </c>
      <c r="E184" s="33">
        <f>'CHP WB'!D184</f>
        <v>0.33680555555555558</v>
      </c>
      <c r="F184">
        <f>'CHP WB'!E184</f>
        <v>22</v>
      </c>
      <c r="G184">
        <f>'CHP WB'!F184</f>
        <v>11.1</v>
      </c>
      <c r="H184">
        <f>'CHP WB'!G184</f>
        <v>44</v>
      </c>
      <c r="I184" t="str">
        <f>'CHP WB'!H184</f>
        <v>15-45</v>
      </c>
      <c r="J184">
        <f>'CHP WB'!I184</f>
        <v>0</v>
      </c>
      <c r="K184">
        <f>'CHP WB'!J184</f>
        <v>1</v>
      </c>
      <c r="L184">
        <f>'CHP WB'!K184</f>
        <v>0</v>
      </c>
      <c r="M184">
        <f>'CHP WB'!L184</f>
        <v>0</v>
      </c>
      <c r="N184">
        <f>'CHP WB'!M184</f>
        <v>0</v>
      </c>
    </row>
    <row r="185" spans="1:14" x14ac:dyDescent="0.25">
      <c r="A185" t="s">
        <v>246</v>
      </c>
      <c r="B185" s="36">
        <f>'CHP WB'!A185</f>
        <v>41701</v>
      </c>
      <c r="C185">
        <f>'CHP WB'!B185</f>
        <v>1</v>
      </c>
      <c r="D185" s="33">
        <f>'CHP WB'!C185</f>
        <v>0.4680555555555555</v>
      </c>
      <c r="E185" s="33">
        <f>'CHP WB'!D185</f>
        <v>0.50277777777777777</v>
      </c>
      <c r="F185">
        <f>'CHP WB'!E185</f>
        <v>50</v>
      </c>
      <c r="G185">
        <f>'CHP WB'!F185</f>
        <v>46.9</v>
      </c>
      <c r="H185">
        <f>'CHP WB'!G185</f>
        <v>50</v>
      </c>
      <c r="I185" t="str">
        <f>'CHP WB'!H185</f>
        <v>45-75</v>
      </c>
      <c r="J185">
        <f>'CHP WB'!I185</f>
        <v>0</v>
      </c>
      <c r="K185">
        <f>'CHP WB'!J185</f>
        <v>0</v>
      </c>
      <c r="L185">
        <f>'CHP WB'!K185</f>
        <v>0</v>
      </c>
      <c r="M185">
        <f>'CHP WB'!L185</f>
        <v>0</v>
      </c>
      <c r="N185">
        <f>'CHP WB'!M185</f>
        <v>0</v>
      </c>
    </row>
    <row r="186" spans="1:14" x14ac:dyDescent="0.25">
      <c r="A186" t="s">
        <v>246</v>
      </c>
      <c r="B186" s="36">
        <f>'CHP WB'!A186</f>
        <v>41701</v>
      </c>
      <c r="C186">
        <f>'CHP WB'!B186</f>
        <v>1</v>
      </c>
      <c r="D186" s="33">
        <f>'CHP WB'!C186</f>
        <v>0.48819444444444443</v>
      </c>
      <c r="E186" s="33">
        <f>'CHP WB'!D186</f>
        <v>0.51041666666666663</v>
      </c>
      <c r="F186">
        <f>'CHP WB'!E186</f>
        <v>32</v>
      </c>
      <c r="G186">
        <f>'CHP WB'!F186</f>
        <v>27.4</v>
      </c>
      <c r="H186">
        <f>'CHP WB'!G186</f>
        <v>32</v>
      </c>
      <c r="I186" t="str">
        <f>'CHP WB'!H186</f>
        <v>15-45</v>
      </c>
      <c r="J186">
        <f>'CHP WB'!I186</f>
        <v>1</v>
      </c>
      <c r="K186">
        <f>'CHP WB'!J186</f>
        <v>0</v>
      </c>
      <c r="L186">
        <f>'CHP WB'!K186</f>
        <v>0</v>
      </c>
      <c r="M186">
        <f>'CHP WB'!L186</f>
        <v>0</v>
      </c>
      <c r="N186">
        <f>'CHP WB'!M186</f>
        <v>0</v>
      </c>
    </row>
    <row r="187" spans="1:14" x14ac:dyDescent="0.25">
      <c r="A187" t="s">
        <v>246</v>
      </c>
      <c r="B187" s="36">
        <f>'CHP WB'!A187</f>
        <v>41702</v>
      </c>
      <c r="C187">
        <f>'CHP WB'!B187</f>
        <v>0</v>
      </c>
      <c r="D187" s="33" t="str">
        <f>'CHP WB'!C187</f>
        <v>not found</v>
      </c>
      <c r="E187" s="33">
        <f>'CHP WB'!D187</f>
        <v>0</v>
      </c>
      <c r="F187">
        <f>'CHP WB'!E187</f>
        <v>0</v>
      </c>
      <c r="G187">
        <f>'CHP WB'!F187</f>
        <v>0</v>
      </c>
      <c r="H187">
        <f>'CHP WB'!G187</f>
        <v>0</v>
      </c>
      <c r="I187" t="str">
        <f>'CHP WB'!H187</f>
        <v>0-15</v>
      </c>
      <c r="J187">
        <f>'CHP WB'!I187</f>
        <v>0</v>
      </c>
      <c r="K187">
        <f>'CHP WB'!J187</f>
        <v>0</v>
      </c>
      <c r="L187">
        <f>'CHP WB'!K187</f>
        <v>0</v>
      </c>
      <c r="M187">
        <f>'CHP WB'!L187</f>
        <v>0</v>
      </c>
      <c r="N187">
        <f>'CHP WB'!M187</f>
        <v>0</v>
      </c>
    </row>
    <row r="188" spans="1:14" x14ac:dyDescent="0.25">
      <c r="A188" t="s">
        <v>246</v>
      </c>
      <c r="B188" s="36">
        <f>'CHP WB'!A188</f>
        <v>41702</v>
      </c>
      <c r="C188">
        <f>'CHP WB'!B188</f>
        <v>1</v>
      </c>
      <c r="D188" s="33">
        <f>'CHP WB'!C188</f>
        <v>0.73055555555555562</v>
      </c>
      <c r="E188" s="33">
        <f>'CHP WB'!D188</f>
        <v>0.7909722222222223</v>
      </c>
      <c r="F188">
        <f>'CHP WB'!E188</f>
        <v>87</v>
      </c>
      <c r="G188">
        <f>'CHP WB'!F188</f>
        <v>29.3</v>
      </c>
      <c r="H188">
        <f>'CHP WB'!G188</f>
        <v>87</v>
      </c>
      <c r="I188" t="str">
        <f>'CHP WB'!H188</f>
        <v>75+</v>
      </c>
      <c r="J188">
        <f>'CHP WB'!I188</f>
        <v>1</v>
      </c>
      <c r="K188">
        <f>'CHP WB'!J188</f>
        <v>0</v>
      </c>
      <c r="L188">
        <f>'CHP WB'!K188</f>
        <v>1</v>
      </c>
      <c r="M188">
        <f>'CHP WB'!L188</f>
        <v>0</v>
      </c>
      <c r="N188">
        <f>'CHP WB'!M188</f>
        <v>1</v>
      </c>
    </row>
    <row r="189" spans="1:14" x14ac:dyDescent="0.25">
      <c r="A189" t="s">
        <v>246</v>
      </c>
      <c r="B189" s="36">
        <f>'CHP WB'!A189</f>
        <v>41702</v>
      </c>
      <c r="C189">
        <f>'CHP WB'!B189</f>
        <v>1</v>
      </c>
      <c r="D189" s="33">
        <f>'CHP WB'!C189</f>
        <v>0.3520833333333333</v>
      </c>
      <c r="E189" s="33">
        <f>'CHP WB'!D189</f>
        <v>0.36458333333333331</v>
      </c>
      <c r="F189">
        <f>'CHP WB'!E189</f>
        <v>18</v>
      </c>
      <c r="G189">
        <f>'CHP WB'!F189</f>
        <v>43.5</v>
      </c>
      <c r="H189">
        <f>'CHP WB'!G189</f>
        <v>18</v>
      </c>
      <c r="I189" t="str">
        <f>'CHP WB'!H189</f>
        <v>15-45</v>
      </c>
      <c r="J189">
        <f>'CHP WB'!I189</f>
        <v>0</v>
      </c>
      <c r="K189">
        <f>'CHP WB'!J189</f>
        <v>1</v>
      </c>
      <c r="L189">
        <f>'CHP WB'!K189</f>
        <v>0</v>
      </c>
      <c r="M189">
        <f>'CHP WB'!L189</f>
        <v>0</v>
      </c>
      <c r="N189">
        <f>'CHP WB'!M189</f>
        <v>0</v>
      </c>
    </row>
    <row r="190" spans="1:14" x14ac:dyDescent="0.25">
      <c r="A190" t="s">
        <v>246</v>
      </c>
      <c r="B190" s="36">
        <f>'CHP WB'!A190</f>
        <v>41702</v>
      </c>
      <c r="C190">
        <f>'CHP WB'!B190</f>
        <v>1</v>
      </c>
      <c r="D190" s="33">
        <f>'CHP WB'!C190</f>
        <v>0.76527777777777783</v>
      </c>
      <c r="E190" s="33">
        <f>'CHP WB'!D190</f>
        <v>0.80555555555555558</v>
      </c>
      <c r="F190">
        <f>'CHP WB'!E190</f>
        <v>58</v>
      </c>
      <c r="G190">
        <f>'CHP WB'!F190</f>
        <v>45.4</v>
      </c>
      <c r="H190">
        <f>'CHP WB'!G190</f>
        <v>58</v>
      </c>
      <c r="I190" t="str">
        <f>'CHP WB'!H190</f>
        <v>45-75</v>
      </c>
      <c r="J190">
        <f>'CHP WB'!I190</f>
        <v>0</v>
      </c>
      <c r="K190">
        <f>'CHP WB'!J190</f>
        <v>0</v>
      </c>
      <c r="L190">
        <f>'CHP WB'!K190</f>
        <v>1</v>
      </c>
      <c r="M190">
        <f>'CHP WB'!L190</f>
        <v>0</v>
      </c>
      <c r="N190">
        <f>'CHP WB'!M190</f>
        <v>0</v>
      </c>
    </row>
    <row r="191" spans="1:14" x14ac:dyDescent="0.25">
      <c r="A191" t="s">
        <v>246</v>
      </c>
      <c r="B191" s="36">
        <f>'CHP WB'!A191</f>
        <v>41703</v>
      </c>
      <c r="C191">
        <f>'CHP WB'!B191</f>
        <v>2</v>
      </c>
      <c r="D191" s="33">
        <f>'CHP WB'!C191</f>
        <v>0.26250000000000001</v>
      </c>
      <c r="E191" s="33">
        <f>'CHP WB'!D191</f>
        <v>0.33333333333333337</v>
      </c>
      <c r="F191">
        <f>'CHP WB'!E191</f>
        <v>102</v>
      </c>
      <c r="G191">
        <f>'CHP WB'!F191</f>
        <v>14.2</v>
      </c>
      <c r="H191">
        <f>'CHP WB'!G191</f>
        <v>204</v>
      </c>
      <c r="I191" t="str">
        <f>'CHP WB'!H191</f>
        <v>75+</v>
      </c>
      <c r="J191">
        <f>'CHP WB'!I191</f>
        <v>0</v>
      </c>
      <c r="K191">
        <f>'CHP WB'!J191</f>
        <v>1</v>
      </c>
      <c r="L191">
        <f>'CHP WB'!K191</f>
        <v>0</v>
      </c>
      <c r="M191">
        <f>'CHP WB'!L191</f>
        <v>0</v>
      </c>
      <c r="N191">
        <f>'CHP WB'!M191</f>
        <v>0</v>
      </c>
    </row>
    <row r="192" spans="1:14" x14ac:dyDescent="0.25">
      <c r="A192" t="s">
        <v>246</v>
      </c>
      <c r="B192" s="36">
        <f>'CHP WB'!A192</f>
        <v>41703</v>
      </c>
      <c r="C192">
        <f>'CHP WB'!B192</f>
        <v>1</v>
      </c>
      <c r="D192" s="33">
        <f>'CHP WB'!C192</f>
        <v>0.31388888888888888</v>
      </c>
      <c r="E192" s="33">
        <f>'CHP WB'!D192</f>
        <v>0.33055555555555555</v>
      </c>
      <c r="F192">
        <f>'CHP WB'!E192</f>
        <v>24</v>
      </c>
      <c r="G192">
        <f>'CHP WB'!F192</f>
        <v>35.200000000000003</v>
      </c>
      <c r="H192">
        <f>'CHP WB'!G192</f>
        <v>24</v>
      </c>
      <c r="I192" t="str">
        <f>'CHP WB'!H192</f>
        <v>15-45</v>
      </c>
      <c r="J192">
        <f>'CHP WB'!I192</f>
        <v>1</v>
      </c>
      <c r="K192">
        <f>'CHP WB'!J192</f>
        <v>1</v>
      </c>
      <c r="L192">
        <f>'CHP WB'!K192</f>
        <v>0</v>
      </c>
      <c r="M192">
        <f>'CHP WB'!L192</f>
        <v>1</v>
      </c>
      <c r="N192">
        <f>'CHP WB'!M192</f>
        <v>0</v>
      </c>
    </row>
    <row r="193" spans="1:14" x14ac:dyDescent="0.25">
      <c r="A193" t="s">
        <v>246</v>
      </c>
      <c r="B193" s="36">
        <f>'CHP WB'!A193</f>
        <v>41703</v>
      </c>
      <c r="C193">
        <f>'CHP WB'!B193</f>
        <v>1</v>
      </c>
      <c r="D193" s="33">
        <f>'CHP WB'!C193</f>
        <v>0.37291666666666662</v>
      </c>
      <c r="E193" s="33">
        <f>'CHP WB'!D193</f>
        <v>0.39999999999999997</v>
      </c>
      <c r="F193">
        <f>'CHP WB'!E193</f>
        <v>39</v>
      </c>
      <c r="G193">
        <f>'CHP WB'!F193</f>
        <v>32.200000000000003</v>
      </c>
      <c r="H193">
        <f>'CHP WB'!G193</f>
        <v>39</v>
      </c>
      <c r="I193" t="str">
        <f>'CHP WB'!H193</f>
        <v>15-45</v>
      </c>
      <c r="J193">
        <f>'CHP WB'!I193</f>
        <v>1</v>
      </c>
      <c r="K193">
        <f>'CHP WB'!J193</f>
        <v>1</v>
      </c>
      <c r="L193">
        <f>'CHP WB'!K193</f>
        <v>0</v>
      </c>
      <c r="M193">
        <f>'CHP WB'!L193</f>
        <v>1</v>
      </c>
      <c r="N193">
        <f>'CHP WB'!M193</f>
        <v>0</v>
      </c>
    </row>
    <row r="194" spans="1:14" x14ac:dyDescent="0.25">
      <c r="A194" t="s">
        <v>246</v>
      </c>
      <c r="B194" s="36">
        <f>'CHP WB'!A194</f>
        <v>41703</v>
      </c>
      <c r="C194">
        <f>'CHP WB'!B194</f>
        <v>1</v>
      </c>
      <c r="D194" s="33">
        <f>'CHP WB'!C194</f>
        <v>0.58402777777777781</v>
      </c>
      <c r="E194" s="33">
        <f>'CHP WB'!D194</f>
        <v>0.59722222222222221</v>
      </c>
      <c r="F194">
        <f>'CHP WB'!E194</f>
        <v>19</v>
      </c>
      <c r="G194">
        <f>'CHP WB'!F194</f>
        <v>28.5</v>
      </c>
      <c r="H194">
        <f>'CHP WB'!G194</f>
        <v>19</v>
      </c>
      <c r="I194" t="str">
        <f>'CHP WB'!H194</f>
        <v>15-45</v>
      </c>
      <c r="J194">
        <f>'CHP WB'!I194</f>
        <v>1</v>
      </c>
      <c r="K194">
        <f>'CHP WB'!J194</f>
        <v>0</v>
      </c>
      <c r="L194">
        <f>'CHP WB'!K194</f>
        <v>0</v>
      </c>
      <c r="M194">
        <f>'CHP WB'!L194</f>
        <v>0</v>
      </c>
      <c r="N194">
        <f>'CHP WB'!M194</f>
        <v>0</v>
      </c>
    </row>
    <row r="195" spans="1:14" x14ac:dyDescent="0.25">
      <c r="A195" t="s">
        <v>246</v>
      </c>
      <c r="B195" s="36">
        <f>'CHP WB'!A195</f>
        <v>41703</v>
      </c>
      <c r="C195">
        <f>'CHP WB'!B195</f>
        <v>1</v>
      </c>
      <c r="D195" s="33">
        <f>'CHP WB'!C195</f>
        <v>0.58611111111111114</v>
      </c>
      <c r="E195" s="33">
        <f>'CHP WB'!D195</f>
        <v>0.59722222222222221</v>
      </c>
      <c r="F195">
        <f>'CHP WB'!E195</f>
        <v>16</v>
      </c>
      <c r="G195">
        <f>'CHP WB'!F195</f>
        <v>29.8</v>
      </c>
      <c r="H195">
        <f>'CHP WB'!G195</f>
        <v>16</v>
      </c>
      <c r="I195" t="str">
        <f>'CHP WB'!H195</f>
        <v>15-45</v>
      </c>
      <c r="J195">
        <f>'CHP WB'!I195</f>
        <v>1</v>
      </c>
      <c r="K195">
        <f>'CHP WB'!J195</f>
        <v>0</v>
      </c>
      <c r="L195">
        <f>'CHP WB'!K195</f>
        <v>0</v>
      </c>
      <c r="M195">
        <f>'CHP WB'!L195</f>
        <v>0</v>
      </c>
      <c r="N195">
        <f>'CHP WB'!M195</f>
        <v>0</v>
      </c>
    </row>
    <row r="196" spans="1:14" x14ac:dyDescent="0.25">
      <c r="A196" t="s">
        <v>246</v>
      </c>
      <c r="B196" s="36">
        <f>'CHP WB'!A196</f>
        <v>41703</v>
      </c>
      <c r="C196">
        <f>'CHP WB'!B196</f>
        <v>1</v>
      </c>
      <c r="D196" s="33">
        <f>'CHP WB'!C196</f>
        <v>0.64027777777777783</v>
      </c>
      <c r="E196" s="33">
        <f>'CHP WB'!D196</f>
        <v>0.72500000000000009</v>
      </c>
      <c r="F196">
        <f>'CHP WB'!E196</f>
        <v>122</v>
      </c>
      <c r="G196">
        <f>'CHP WB'!F196</f>
        <v>26.3</v>
      </c>
      <c r="H196">
        <f>'CHP WB'!G196</f>
        <v>122</v>
      </c>
      <c r="I196" t="str">
        <f>'CHP WB'!H196</f>
        <v>75+</v>
      </c>
      <c r="J196">
        <f>'CHP WB'!I196</f>
        <v>1</v>
      </c>
      <c r="K196">
        <f>'CHP WB'!J196</f>
        <v>0</v>
      </c>
      <c r="L196">
        <f>'CHP WB'!K196</f>
        <v>1</v>
      </c>
      <c r="M196">
        <f>'CHP WB'!L196</f>
        <v>0</v>
      </c>
      <c r="N196">
        <f>'CHP WB'!M196</f>
        <v>1</v>
      </c>
    </row>
    <row r="197" spans="1:14" x14ac:dyDescent="0.25">
      <c r="A197" t="s">
        <v>246</v>
      </c>
      <c r="B197" s="36">
        <f>'CHP WB'!A197</f>
        <v>41703</v>
      </c>
      <c r="C197">
        <f>'CHP WB'!B197</f>
        <v>1</v>
      </c>
      <c r="D197" s="33">
        <f>'CHP WB'!C197</f>
        <v>0.7416666666666667</v>
      </c>
      <c r="E197" s="33">
        <f>'CHP WB'!D197</f>
        <v>0.75763888888888897</v>
      </c>
      <c r="F197">
        <f>'CHP WB'!E197</f>
        <v>23</v>
      </c>
      <c r="G197">
        <f>'CHP WB'!F197</f>
        <v>4.0999999999999996</v>
      </c>
      <c r="H197">
        <f>'CHP WB'!G197</f>
        <v>23</v>
      </c>
      <c r="I197" t="str">
        <f>'CHP WB'!H197</f>
        <v>15-45</v>
      </c>
      <c r="J197">
        <f>'CHP WB'!I197</f>
        <v>0</v>
      </c>
      <c r="K197">
        <f>'CHP WB'!J197</f>
        <v>0</v>
      </c>
      <c r="L197">
        <f>'CHP WB'!K197</f>
        <v>1</v>
      </c>
      <c r="M197">
        <f>'CHP WB'!L197</f>
        <v>0</v>
      </c>
      <c r="N197">
        <f>'CHP WB'!M197</f>
        <v>0</v>
      </c>
    </row>
    <row r="198" spans="1:14" x14ac:dyDescent="0.25">
      <c r="A198" t="s">
        <v>246</v>
      </c>
      <c r="B198" s="36">
        <f>'CHP WB'!A198</f>
        <v>41704</v>
      </c>
      <c r="C198">
        <f>'CHP WB'!B198</f>
        <v>1</v>
      </c>
      <c r="D198" s="33">
        <f>'CHP WB'!C198</f>
        <v>0.30138888888888887</v>
      </c>
      <c r="E198" s="33">
        <f>'CHP WB'!D198</f>
        <v>0.31458333333333333</v>
      </c>
      <c r="F198">
        <f>'CHP WB'!E198</f>
        <v>19</v>
      </c>
      <c r="G198">
        <f>'CHP WB'!F198</f>
        <v>41.3</v>
      </c>
      <c r="H198">
        <f>'CHP WB'!G198</f>
        <v>19</v>
      </c>
      <c r="I198" t="str">
        <f>'CHP WB'!H198</f>
        <v>15-45</v>
      </c>
      <c r="J198">
        <f>'CHP WB'!I198</f>
        <v>0</v>
      </c>
      <c r="K198">
        <f>'CHP WB'!J198</f>
        <v>1</v>
      </c>
      <c r="L198">
        <f>'CHP WB'!K198</f>
        <v>0</v>
      </c>
      <c r="M198">
        <f>'CHP WB'!L198</f>
        <v>0</v>
      </c>
      <c r="N198">
        <f>'CHP WB'!M198</f>
        <v>0</v>
      </c>
    </row>
    <row r="199" spans="1:14" x14ac:dyDescent="0.25">
      <c r="A199" t="s">
        <v>246</v>
      </c>
      <c r="B199" s="36">
        <f>'CHP WB'!A199</f>
        <v>41704</v>
      </c>
      <c r="C199">
        <f>'CHP WB'!B199</f>
        <v>3</v>
      </c>
      <c r="D199" s="33">
        <f>'CHP WB'!C199</f>
        <v>0.30208333333333331</v>
      </c>
      <c r="E199" s="33">
        <f>'CHP WB'!D199</f>
        <v>0.33819444444444441</v>
      </c>
      <c r="F199">
        <f>'CHP WB'!E199</f>
        <v>52</v>
      </c>
      <c r="G199">
        <f>'CHP WB'!F199</f>
        <v>36.700000000000003</v>
      </c>
      <c r="H199">
        <f>'CHP WB'!G199</f>
        <v>156</v>
      </c>
      <c r="I199" t="str">
        <f>'CHP WB'!H199</f>
        <v>45-75</v>
      </c>
      <c r="J199">
        <f>'CHP WB'!I199</f>
        <v>0</v>
      </c>
      <c r="K199">
        <f>'CHP WB'!J199</f>
        <v>1</v>
      </c>
      <c r="L199">
        <f>'CHP WB'!K199</f>
        <v>0</v>
      </c>
      <c r="M199">
        <f>'CHP WB'!L199</f>
        <v>0</v>
      </c>
      <c r="N199">
        <f>'CHP WB'!M199</f>
        <v>0</v>
      </c>
    </row>
    <row r="200" spans="1:14" x14ac:dyDescent="0.25">
      <c r="A200" t="s">
        <v>246</v>
      </c>
      <c r="B200" s="36">
        <f>'CHP WB'!A200</f>
        <v>41705</v>
      </c>
      <c r="C200">
        <f>'CHP WB'!B200</f>
        <v>1</v>
      </c>
      <c r="D200" s="33">
        <f>'CHP WB'!C200</f>
        <v>0.68680555555555556</v>
      </c>
      <c r="E200" s="33">
        <f>'CHP WB'!D200</f>
        <v>0.72361111111111109</v>
      </c>
      <c r="F200">
        <f>'CHP WB'!E200</f>
        <v>53</v>
      </c>
      <c r="G200">
        <f>'CHP WB'!F200</f>
        <v>40.200000000000003</v>
      </c>
      <c r="H200">
        <f>'CHP WB'!G200</f>
        <v>53</v>
      </c>
      <c r="I200" t="str">
        <f>'CHP WB'!H200</f>
        <v>45-75</v>
      </c>
      <c r="J200">
        <f>'CHP WB'!I200</f>
        <v>0</v>
      </c>
      <c r="K200">
        <f>'CHP WB'!J200</f>
        <v>0</v>
      </c>
      <c r="L200">
        <f>'CHP WB'!K200</f>
        <v>1</v>
      </c>
      <c r="M200">
        <f>'CHP WB'!L200</f>
        <v>0</v>
      </c>
      <c r="N200">
        <f>'CHP WB'!M200</f>
        <v>0</v>
      </c>
    </row>
    <row r="201" spans="1:14" x14ac:dyDescent="0.25">
      <c r="A201" t="s">
        <v>246</v>
      </c>
      <c r="B201" s="36">
        <f>'CHP WB'!A201</f>
        <v>41705</v>
      </c>
      <c r="C201">
        <f>'CHP WB'!B201</f>
        <v>1</v>
      </c>
      <c r="D201" s="33">
        <f>'CHP WB'!C201</f>
        <v>0.51736111111111105</v>
      </c>
      <c r="E201" s="33">
        <f>'CHP WB'!D201</f>
        <v>0.56597222222222221</v>
      </c>
      <c r="F201">
        <f>'CHP WB'!E201</f>
        <v>70</v>
      </c>
      <c r="G201">
        <f>'CHP WB'!F201</f>
        <v>21.5</v>
      </c>
      <c r="H201">
        <f>'CHP WB'!G201</f>
        <v>70</v>
      </c>
      <c r="I201" t="str">
        <f>'CHP WB'!H201</f>
        <v>45-75</v>
      </c>
      <c r="J201">
        <f>'CHP WB'!I201</f>
        <v>0</v>
      </c>
      <c r="K201">
        <f>'CHP WB'!J201</f>
        <v>0</v>
      </c>
      <c r="L201">
        <f>'CHP WB'!K201</f>
        <v>0</v>
      </c>
      <c r="M201">
        <f>'CHP WB'!L201</f>
        <v>0</v>
      </c>
      <c r="N201">
        <f>'CHP WB'!M201</f>
        <v>0</v>
      </c>
    </row>
    <row r="202" spans="1:14" x14ac:dyDescent="0.25">
      <c r="A202" t="s">
        <v>246</v>
      </c>
      <c r="B202" s="36">
        <f>'CHP WB'!A202</f>
        <v>41705</v>
      </c>
      <c r="C202">
        <f>'CHP WB'!B202</f>
        <v>3</v>
      </c>
      <c r="D202" s="33">
        <f>'CHP WB'!C202</f>
        <v>0.62916666666666665</v>
      </c>
      <c r="E202" s="33">
        <f>'CHP WB'!D202</f>
        <v>0.64583333333333337</v>
      </c>
      <c r="F202">
        <f>'CHP WB'!E202</f>
        <v>24</v>
      </c>
      <c r="G202">
        <f>'CHP WB'!F202</f>
        <v>4.0999999999999996</v>
      </c>
      <c r="H202">
        <f>'CHP WB'!G202</f>
        <v>72</v>
      </c>
      <c r="I202" t="str">
        <f>'CHP WB'!H202</f>
        <v>15-45</v>
      </c>
      <c r="J202">
        <f>'CHP WB'!I202</f>
        <v>0</v>
      </c>
      <c r="K202">
        <f>'CHP WB'!J202</f>
        <v>0</v>
      </c>
      <c r="L202">
        <f>'CHP WB'!K202</f>
        <v>1</v>
      </c>
      <c r="M202">
        <f>'CHP WB'!L202</f>
        <v>0</v>
      </c>
      <c r="N202">
        <f>'CHP WB'!M202</f>
        <v>0</v>
      </c>
    </row>
    <row r="203" spans="1:14" x14ac:dyDescent="0.25">
      <c r="A203" t="s">
        <v>246</v>
      </c>
      <c r="B203" s="36">
        <f>'CHP WB'!A203</f>
        <v>41705</v>
      </c>
      <c r="C203">
        <f>'CHP WB'!B203</f>
        <v>1</v>
      </c>
      <c r="D203" s="33">
        <f>'CHP WB'!C203</f>
        <v>0.71111111111111114</v>
      </c>
      <c r="E203" s="33">
        <f>'CHP WB'!D203</f>
        <v>0.72777777777777786</v>
      </c>
      <c r="F203">
        <f>'CHP WB'!E203</f>
        <v>24</v>
      </c>
      <c r="G203">
        <f>'CHP WB'!F203</f>
        <v>49.8</v>
      </c>
      <c r="H203">
        <f>'CHP WB'!G203</f>
        <v>24</v>
      </c>
      <c r="I203" t="str">
        <f>'CHP WB'!H203</f>
        <v>15-45</v>
      </c>
      <c r="J203">
        <f>'CHP WB'!I203</f>
        <v>0</v>
      </c>
      <c r="K203">
        <f>'CHP WB'!J203</f>
        <v>0</v>
      </c>
      <c r="L203">
        <f>'CHP WB'!K203</f>
        <v>1</v>
      </c>
      <c r="M203">
        <f>'CHP WB'!L203</f>
        <v>0</v>
      </c>
      <c r="N203">
        <f>'CHP WB'!M203</f>
        <v>0</v>
      </c>
    </row>
    <row r="204" spans="1:14" x14ac:dyDescent="0.25">
      <c r="A204" t="s">
        <v>246</v>
      </c>
      <c r="B204" s="36">
        <f>'CHP WB'!A204</f>
        <v>41705</v>
      </c>
      <c r="C204">
        <f>'CHP WB'!B204</f>
        <v>1</v>
      </c>
      <c r="D204" s="33">
        <f>'CHP WB'!C204</f>
        <v>0.7729166666666667</v>
      </c>
      <c r="E204" s="33">
        <f>'CHP WB'!D204</f>
        <v>0.81111111111111112</v>
      </c>
      <c r="F204">
        <f>'CHP WB'!E204</f>
        <v>55</v>
      </c>
      <c r="G204">
        <f>'CHP WB'!F204</f>
        <v>33.200000000000003</v>
      </c>
      <c r="H204">
        <f>'CHP WB'!G204</f>
        <v>55</v>
      </c>
      <c r="I204" t="str">
        <f>'CHP WB'!H204</f>
        <v>45-75</v>
      </c>
      <c r="J204">
        <f>'CHP WB'!I204</f>
        <v>1</v>
      </c>
      <c r="K204">
        <f>'CHP WB'!J204</f>
        <v>0</v>
      </c>
      <c r="L204">
        <f>'CHP WB'!K204</f>
        <v>1</v>
      </c>
      <c r="M204">
        <f>'CHP WB'!L204</f>
        <v>0</v>
      </c>
      <c r="N204">
        <f>'CHP WB'!M204</f>
        <v>1</v>
      </c>
    </row>
    <row r="205" spans="1:14" x14ac:dyDescent="0.25">
      <c r="A205" t="s">
        <v>246</v>
      </c>
      <c r="B205" s="36">
        <f>'CHP WB'!A205</f>
        <v>41706</v>
      </c>
      <c r="C205">
        <f>'CHP WB'!B205</f>
        <v>1</v>
      </c>
      <c r="D205" s="33">
        <f>'CHP WB'!C205</f>
        <v>0.52500000000000002</v>
      </c>
      <c r="E205" s="33">
        <f>'CHP WB'!D205</f>
        <v>0.55625000000000002</v>
      </c>
      <c r="F205">
        <f>'CHP WB'!E205</f>
        <v>45</v>
      </c>
      <c r="G205">
        <f>'CHP WB'!F205</f>
        <v>44.5</v>
      </c>
      <c r="H205">
        <f>'CHP WB'!G205</f>
        <v>45</v>
      </c>
      <c r="I205" t="str">
        <f>'CHP WB'!H205</f>
        <v>45-75</v>
      </c>
      <c r="J205">
        <f>'CHP WB'!I205</f>
        <v>0</v>
      </c>
      <c r="K205">
        <f>'CHP WB'!J205</f>
        <v>0</v>
      </c>
      <c r="L205">
        <f>'CHP WB'!K205</f>
        <v>0</v>
      </c>
      <c r="M205">
        <f>'CHP WB'!L205</f>
        <v>0</v>
      </c>
      <c r="N205">
        <f>'CHP WB'!M205</f>
        <v>0</v>
      </c>
    </row>
    <row r="206" spans="1:14" x14ac:dyDescent="0.25">
      <c r="A206" t="s">
        <v>246</v>
      </c>
      <c r="B206" s="36">
        <f>'CHP WB'!A206</f>
        <v>41707</v>
      </c>
      <c r="C206">
        <f>'CHP WB'!B206</f>
        <v>1</v>
      </c>
      <c r="D206" s="33">
        <f>'CHP WB'!C206</f>
        <v>0.18888888888888888</v>
      </c>
      <c r="E206" s="33">
        <f>'CHP WB'!D206</f>
        <v>0.24236111111111111</v>
      </c>
      <c r="F206">
        <f>'CHP WB'!E206</f>
        <v>77</v>
      </c>
      <c r="G206">
        <f>'CHP WB'!F206</f>
        <v>14.2</v>
      </c>
      <c r="H206">
        <f>'CHP WB'!G206</f>
        <v>77</v>
      </c>
      <c r="I206" t="str">
        <f>'CHP WB'!H206</f>
        <v>75+</v>
      </c>
      <c r="J206">
        <f>'CHP WB'!I206</f>
        <v>0</v>
      </c>
      <c r="K206">
        <f>'CHP WB'!J206</f>
        <v>1</v>
      </c>
      <c r="L206">
        <f>'CHP WB'!K206</f>
        <v>0</v>
      </c>
      <c r="M206">
        <f>'CHP WB'!L206</f>
        <v>0</v>
      </c>
      <c r="N206">
        <f>'CHP WB'!M206</f>
        <v>0</v>
      </c>
    </row>
    <row r="207" spans="1:14" x14ac:dyDescent="0.25">
      <c r="A207" t="s">
        <v>246</v>
      </c>
      <c r="B207" s="36">
        <f>'CHP WB'!A207</f>
        <v>41707</v>
      </c>
      <c r="C207">
        <f>'CHP WB'!B207</f>
        <v>1</v>
      </c>
      <c r="D207" s="33">
        <f>'CHP WB'!C207</f>
        <v>0.54375000000000007</v>
      </c>
      <c r="E207" s="33">
        <f>'CHP WB'!D207</f>
        <v>0.57083333333333341</v>
      </c>
      <c r="F207">
        <f>'CHP WB'!E207</f>
        <v>39</v>
      </c>
      <c r="G207">
        <f>'CHP WB'!F207</f>
        <v>18.2</v>
      </c>
      <c r="H207">
        <f>'CHP WB'!G207</f>
        <v>39</v>
      </c>
      <c r="I207" t="str">
        <f>'CHP WB'!H207</f>
        <v>15-45</v>
      </c>
      <c r="J207">
        <f>'CHP WB'!I207</f>
        <v>0</v>
      </c>
      <c r="K207">
        <f>'CHP WB'!J207</f>
        <v>0</v>
      </c>
      <c r="L207">
        <f>'CHP WB'!K207</f>
        <v>0</v>
      </c>
      <c r="M207">
        <f>'CHP WB'!L207</f>
        <v>0</v>
      </c>
      <c r="N207">
        <f>'CHP WB'!M207</f>
        <v>0</v>
      </c>
    </row>
    <row r="208" spans="1:14" x14ac:dyDescent="0.25">
      <c r="A208" t="s">
        <v>246</v>
      </c>
      <c r="B208" s="36">
        <f>'CHP WB'!A208</f>
        <v>41707</v>
      </c>
      <c r="C208">
        <f>'CHP WB'!B208</f>
        <v>2</v>
      </c>
      <c r="D208" s="33">
        <f>'CHP WB'!C208</f>
        <v>0.79583333333333339</v>
      </c>
      <c r="E208" s="33">
        <f>'CHP WB'!D208</f>
        <v>0.81250000000000011</v>
      </c>
      <c r="F208">
        <f>'CHP WB'!E208</f>
        <v>24</v>
      </c>
      <c r="G208">
        <f>'CHP WB'!F208</f>
        <v>23.2</v>
      </c>
      <c r="H208">
        <f>'CHP WB'!G208</f>
        <v>48</v>
      </c>
      <c r="I208" t="str">
        <f>'CHP WB'!H208</f>
        <v>15-45</v>
      </c>
      <c r="J208">
        <f>'CHP WB'!I208</f>
        <v>0</v>
      </c>
      <c r="K208">
        <f>'CHP WB'!J208</f>
        <v>0</v>
      </c>
      <c r="L208">
        <f>'CHP WB'!K208</f>
        <v>1</v>
      </c>
      <c r="M208">
        <f>'CHP WB'!L208</f>
        <v>0</v>
      </c>
      <c r="N208">
        <f>'CHP WB'!M208</f>
        <v>0</v>
      </c>
    </row>
    <row r="209" spans="1:14" x14ac:dyDescent="0.25">
      <c r="A209" t="s">
        <v>246</v>
      </c>
      <c r="B209" s="36">
        <f>'CHP WB'!A209</f>
        <v>41708</v>
      </c>
      <c r="C209">
        <f>'CHP WB'!B209</f>
        <v>1</v>
      </c>
      <c r="D209" s="33">
        <f>'CHP WB'!C209</f>
        <v>0.3756944444444445</v>
      </c>
      <c r="E209" s="33">
        <f>'CHP WB'!D209</f>
        <v>0.39583333333333337</v>
      </c>
      <c r="F209">
        <f>'CHP WB'!E209</f>
        <v>29</v>
      </c>
      <c r="G209">
        <f>'CHP WB'!F209</f>
        <v>36.9</v>
      </c>
      <c r="H209">
        <f>'CHP WB'!G209</f>
        <v>29</v>
      </c>
      <c r="I209" t="str">
        <f>'CHP WB'!H209</f>
        <v>15-45</v>
      </c>
      <c r="J209">
        <f>'CHP WB'!I209</f>
        <v>0</v>
      </c>
      <c r="K209">
        <f>'CHP WB'!J209</f>
        <v>1</v>
      </c>
      <c r="L209">
        <f>'CHP WB'!K209</f>
        <v>0</v>
      </c>
      <c r="M209">
        <f>'CHP WB'!L209</f>
        <v>0</v>
      </c>
      <c r="N209">
        <f>'CHP WB'!M209</f>
        <v>0</v>
      </c>
    </row>
    <row r="210" spans="1:14" x14ac:dyDescent="0.25">
      <c r="A210" t="s">
        <v>246</v>
      </c>
      <c r="B210" s="36">
        <f>'CHP WB'!A210</f>
        <v>41708</v>
      </c>
      <c r="C210">
        <f>'CHP WB'!B210</f>
        <v>1</v>
      </c>
      <c r="D210" s="33">
        <f>'CHP WB'!C210</f>
        <v>0.50694444444444442</v>
      </c>
      <c r="E210" s="33">
        <f>'CHP WB'!D210</f>
        <v>0.6</v>
      </c>
      <c r="F210">
        <f>'CHP WB'!E210</f>
        <v>134</v>
      </c>
      <c r="G210">
        <f>'CHP WB'!F210</f>
        <v>18.899999999999999</v>
      </c>
      <c r="H210">
        <f>'CHP WB'!G210</f>
        <v>134</v>
      </c>
      <c r="I210" t="str">
        <f>'CHP WB'!H210</f>
        <v>75+</v>
      </c>
      <c r="J210">
        <f>'CHP WB'!I210</f>
        <v>0</v>
      </c>
      <c r="K210">
        <f>'CHP WB'!J210</f>
        <v>0</v>
      </c>
      <c r="L210">
        <f>'CHP WB'!K210</f>
        <v>0</v>
      </c>
      <c r="M210">
        <f>'CHP WB'!L210</f>
        <v>0</v>
      </c>
      <c r="N210">
        <f>'CHP WB'!M210</f>
        <v>0</v>
      </c>
    </row>
    <row r="211" spans="1:14" x14ac:dyDescent="0.25">
      <c r="A211" t="s">
        <v>246</v>
      </c>
      <c r="B211" s="36">
        <f>'CHP WB'!A211</f>
        <v>41708</v>
      </c>
      <c r="C211">
        <f>'CHP WB'!B211</f>
        <v>1</v>
      </c>
      <c r="D211" s="33">
        <f>'CHP WB'!C211</f>
        <v>0.76458333333333339</v>
      </c>
      <c r="E211" s="33">
        <f>'CHP WB'!D211</f>
        <v>0.77916666666666667</v>
      </c>
      <c r="F211">
        <f>'CHP WB'!E211</f>
        <v>21</v>
      </c>
      <c r="G211">
        <f>'CHP WB'!F211</f>
        <v>15.6</v>
      </c>
      <c r="H211">
        <f>'CHP WB'!G211</f>
        <v>21</v>
      </c>
      <c r="I211" t="str">
        <f>'CHP WB'!H211</f>
        <v>15-45</v>
      </c>
      <c r="J211">
        <f>'CHP WB'!I211</f>
        <v>0</v>
      </c>
      <c r="K211">
        <f>'CHP WB'!J211</f>
        <v>0</v>
      </c>
      <c r="L211">
        <f>'CHP WB'!K211</f>
        <v>1</v>
      </c>
      <c r="M211">
        <f>'CHP WB'!L211</f>
        <v>0</v>
      </c>
      <c r="N211">
        <f>'CHP WB'!M211</f>
        <v>0</v>
      </c>
    </row>
    <row r="212" spans="1:14" x14ac:dyDescent="0.25">
      <c r="A212" t="s">
        <v>246</v>
      </c>
      <c r="B212" s="36">
        <f>'CHP WB'!A212</f>
        <v>41708</v>
      </c>
      <c r="C212">
        <f>'CHP WB'!B212</f>
        <v>1</v>
      </c>
      <c r="D212" s="33">
        <f>'CHP WB'!C212</f>
        <v>0.80972222222222223</v>
      </c>
      <c r="E212" s="33">
        <f>'CHP WB'!D212</f>
        <v>0.82986111111111116</v>
      </c>
      <c r="F212">
        <f>'CHP WB'!E212</f>
        <v>29</v>
      </c>
      <c r="G212">
        <f>'CHP WB'!F212</f>
        <v>38.4</v>
      </c>
      <c r="H212">
        <f>'CHP WB'!G212</f>
        <v>29</v>
      </c>
      <c r="I212" t="str">
        <f>'CHP WB'!H212</f>
        <v>15-45</v>
      </c>
      <c r="J212">
        <f>'CHP WB'!I212</f>
        <v>0</v>
      </c>
      <c r="K212">
        <f>'CHP WB'!J212</f>
        <v>0</v>
      </c>
      <c r="L212">
        <f>'CHP WB'!K212</f>
        <v>1</v>
      </c>
      <c r="M212">
        <f>'CHP WB'!L212</f>
        <v>0</v>
      </c>
      <c r="N212">
        <f>'CHP WB'!M212</f>
        <v>0</v>
      </c>
    </row>
    <row r="213" spans="1:14" x14ac:dyDescent="0.25">
      <c r="A213" t="s">
        <v>246</v>
      </c>
      <c r="B213" s="36">
        <f>'CHP WB'!A213</f>
        <v>41709</v>
      </c>
      <c r="C213">
        <f>'CHP WB'!B213</f>
        <v>1</v>
      </c>
      <c r="D213" s="33">
        <f>'CHP WB'!C213</f>
        <v>0.28611111111111115</v>
      </c>
      <c r="E213" s="33">
        <f>'CHP WB'!D213</f>
        <v>0.2993055555555556</v>
      </c>
      <c r="F213">
        <f>'CHP WB'!E213</f>
        <v>19</v>
      </c>
      <c r="G213">
        <f>'CHP WB'!F213</f>
        <v>48.4</v>
      </c>
      <c r="H213">
        <f>'CHP WB'!G213</f>
        <v>19</v>
      </c>
      <c r="I213" t="str">
        <f>'CHP WB'!H213</f>
        <v>15-45</v>
      </c>
      <c r="J213">
        <f>'CHP WB'!I213</f>
        <v>0</v>
      </c>
      <c r="K213">
        <f>'CHP WB'!J213</f>
        <v>1</v>
      </c>
      <c r="L213">
        <f>'CHP WB'!K213</f>
        <v>0</v>
      </c>
      <c r="M213">
        <f>'CHP WB'!L213</f>
        <v>0</v>
      </c>
      <c r="N213">
        <f>'CHP WB'!M213</f>
        <v>0</v>
      </c>
    </row>
    <row r="214" spans="1:14" x14ac:dyDescent="0.25">
      <c r="A214" t="s">
        <v>246</v>
      </c>
      <c r="B214" s="36">
        <f>'CHP WB'!A214</f>
        <v>41709</v>
      </c>
      <c r="C214">
        <f>'CHP WB'!B214</f>
        <v>1</v>
      </c>
      <c r="D214" s="33">
        <f>'CHP WB'!C214</f>
        <v>0.38055555555555554</v>
      </c>
      <c r="E214" s="33">
        <f>'CHP WB'!D214</f>
        <v>0.39097222222222222</v>
      </c>
      <c r="F214">
        <f>'CHP WB'!E214</f>
        <v>15</v>
      </c>
      <c r="G214">
        <f>'CHP WB'!F214</f>
        <v>33.200000000000003</v>
      </c>
      <c r="H214">
        <f>'CHP WB'!G214</f>
        <v>15</v>
      </c>
      <c r="I214" t="str">
        <f>'CHP WB'!H214</f>
        <v>15-45</v>
      </c>
      <c r="J214">
        <f>'CHP WB'!I214</f>
        <v>1</v>
      </c>
      <c r="K214">
        <f>'CHP WB'!J214</f>
        <v>1</v>
      </c>
      <c r="L214">
        <f>'CHP WB'!K214</f>
        <v>0</v>
      </c>
      <c r="M214">
        <f>'CHP WB'!L214</f>
        <v>1</v>
      </c>
      <c r="N214">
        <f>'CHP WB'!M214</f>
        <v>0</v>
      </c>
    </row>
    <row r="215" spans="1:14" x14ac:dyDescent="0.25">
      <c r="A215" t="s">
        <v>246</v>
      </c>
      <c r="B215" s="36">
        <f>'CHP WB'!A215</f>
        <v>41709</v>
      </c>
      <c r="C215">
        <f>'CHP WB'!B215</f>
        <v>5</v>
      </c>
      <c r="D215" s="33">
        <f>'CHP WB'!C215</f>
        <v>0.73611111111111116</v>
      </c>
      <c r="E215" s="33">
        <f>'CHP WB'!D215</f>
        <v>0.81527777777777777</v>
      </c>
      <c r="F215">
        <f>'CHP WB'!E215</f>
        <v>114</v>
      </c>
      <c r="G215">
        <f>'CHP WB'!F215</f>
        <v>49.8</v>
      </c>
      <c r="H215">
        <f>'CHP WB'!G215</f>
        <v>570</v>
      </c>
      <c r="I215" t="str">
        <f>'CHP WB'!H215</f>
        <v>75+</v>
      </c>
      <c r="J215">
        <f>'CHP WB'!I215</f>
        <v>0</v>
      </c>
      <c r="K215">
        <f>'CHP WB'!J215</f>
        <v>0</v>
      </c>
      <c r="L215">
        <f>'CHP WB'!K215</f>
        <v>1</v>
      </c>
      <c r="M215">
        <f>'CHP WB'!L215</f>
        <v>0</v>
      </c>
      <c r="N215">
        <f>'CHP WB'!M215</f>
        <v>0</v>
      </c>
    </row>
    <row r="216" spans="1:14" x14ac:dyDescent="0.25">
      <c r="A216" t="s">
        <v>246</v>
      </c>
      <c r="B216" s="36">
        <f>'CHP WB'!A216</f>
        <v>41709</v>
      </c>
      <c r="C216">
        <f>'CHP WB'!B216</f>
        <v>1</v>
      </c>
      <c r="D216" s="33">
        <f>'CHP WB'!C216</f>
        <v>0.90555555555555556</v>
      </c>
      <c r="E216" s="33">
        <f>'CHP WB'!D216</f>
        <v>0.93402777777777779</v>
      </c>
      <c r="F216">
        <f>'CHP WB'!E216</f>
        <v>41</v>
      </c>
      <c r="G216">
        <f>'CHP WB'!F216</f>
        <v>28.9</v>
      </c>
      <c r="H216">
        <f>'CHP WB'!G216</f>
        <v>41</v>
      </c>
      <c r="I216" t="str">
        <f>'CHP WB'!H216</f>
        <v>15-45</v>
      </c>
      <c r="J216">
        <f>'CHP WB'!I216</f>
        <v>1</v>
      </c>
      <c r="K216">
        <f>'CHP WB'!J216</f>
        <v>0</v>
      </c>
      <c r="L216">
        <f>'CHP WB'!K216</f>
        <v>0</v>
      </c>
      <c r="M216">
        <f>'CHP WB'!L216</f>
        <v>0</v>
      </c>
      <c r="N216">
        <f>'CHP WB'!M216</f>
        <v>0</v>
      </c>
    </row>
    <row r="217" spans="1:14" x14ac:dyDescent="0.25">
      <c r="A217" t="s">
        <v>246</v>
      </c>
      <c r="B217" s="36">
        <f>'CHP WB'!A217</f>
        <v>41710</v>
      </c>
      <c r="C217">
        <f>'CHP WB'!B217</f>
        <v>2</v>
      </c>
      <c r="D217" s="33">
        <f>'CHP WB'!C217</f>
        <v>0.27013888888888887</v>
      </c>
      <c r="E217" s="33">
        <f>'CHP WB'!D217</f>
        <v>0.28749999999999998</v>
      </c>
      <c r="F217">
        <f>'CHP WB'!E217</f>
        <v>25</v>
      </c>
      <c r="G217">
        <f>'CHP WB'!F217</f>
        <v>41.9</v>
      </c>
      <c r="H217">
        <f>'CHP WB'!G217</f>
        <v>50</v>
      </c>
      <c r="I217" t="str">
        <f>'CHP WB'!H217</f>
        <v>15-45</v>
      </c>
      <c r="J217">
        <f>'CHP WB'!I217</f>
        <v>0</v>
      </c>
      <c r="K217">
        <f>'CHP WB'!J217</f>
        <v>1</v>
      </c>
      <c r="L217">
        <f>'CHP WB'!K217</f>
        <v>0</v>
      </c>
      <c r="M217">
        <f>'CHP WB'!L217</f>
        <v>0</v>
      </c>
      <c r="N217">
        <f>'CHP WB'!M217</f>
        <v>0</v>
      </c>
    </row>
    <row r="218" spans="1:14" x14ac:dyDescent="0.25">
      <c r="A218" t="s">
        <v>246</v>
      </c>
      <c r="B218" s="36">
        <f>'CHP WB'!A218</f>
        <v>41710</v>
      </c>
      <c r="C218">
        <f>'CHP WB'!B218</f>
        <v>1</v>
      </c>
      <c r="D218" s="33">
        <f>'CHP WB'!C218</f>
        <v>0.33402777777777781</v>
      </c>
      <c r="E218" s="33">
        <f>'CHP WB'!D218</f>
        <v>0.3979166666666667</v>
      </c>
      <c r="F218">
        <f>'CHP WB'!E218</f>
        <v>92</v>
      </c>
      <c r="G218">
        <f>'CHP WB'!F218</f>
        <v>35</v>
      </c>
      <c r="H218">
        <f>'CHP WB'!G218</f>
        <v>92</v>
      </c>
      <c r="I218" t="str">
        <f>'CHP WB'!H218</f>
        <v>75+</v>
      </c>
      <c r="J218">
        <f>'CHP WB'!I218</f>
        <v>1</v>
      </c>
      <c r="K218">
        <f>'CHP WB'!J218</f>
        <v>1</v>
      </c>
      <c r="L218">
        <f>'CHP WB'!K218</f>
        <v>0</v>
      </c>
      <c r="M218">
        <f>'CHP WB'!L218</f>
        <v>1</v>
      </c>
      <c r="N218">
        <f>'CHP WB'!M218</f>
        <v>0</v>
      </c>
    </row>
    <row r="219" spans="1:14" x14ac:dyDescent="0.25">
      <c r="A219" t="s">
        <v>246</v>
      </c>
      <c r="B219" s="36">
        <f>'CHP WB'!A219</f>
        <v>41710</v>
      </c>
      <c r="C219">
        <f>'CHP WB'!B219</f>
        <v>1</v>
      </c>
      <c r="D219" s="33">
        <f>'CHP WB'!C219</f>
        <v>0.3354166666666667</v>
      </c>
      <c r="E219" s="33">
        <f>'CHP WB'!D219</f>
        <v>0.36250000000000004</v>
      </c>
      <c r="F219">
        <f>'CHP WB'!E219</f>
        <v>39</v>
      </c>
      <c r="G219">
        <f>'CHP WB'!F219</f>
        <v>48.4</v>
      </c>
      <c r="H219">
        <f>'CHP WB'!G219</f>
        <v>39</v>
      </c>
      <c r="I219" t="str">
        <f>'CHP WB'!H219</f>
        <v>15-45</v>
      </c>
      <c r="J219">
        <f>'CHP WB'!I219</f>
        <v>0</v>
      </c>
      <c r="K219">
        <f>'CHP WB'!J219</f>
        <v>1</v>
      </c>
      <c r="L219">
        <f>'CHP WB'!K219</f>
        <v>0</v>
      </c>
      <c r="M219">
        <f>'CHP WB'!L219</f>
        <v>0</v>
      </c>
      <c r="N219">
        <f>'CHP WB'!M219</f>
        <v>0</v>
      </c>
    </row>
    <row r="220" spans="1:14" x14ac:dyDescent="0.25">
      <c r="A220" t="s">
        <v>246</v>
      </c>
      <c r="B220" s="36">
        <f>'CHP WB'!A220</f>
        <v>41710</v>
      </c>
      <c r="C220">
        <f>'CHP WB'!B220</f>
        <v>1</v>
      </c>
      <c r="D220" s="33">
        <f>'CHP WB'!C220</f>
        <v>0.51458333333333328</v>
      </c>
      <c r="E220" s="33">
        <f>'CHP WB'!D220</f>
        <v>0.57430555555555551</v>
      </c>
      <c r="F220">
        <f>'CHP WB'!E220</f>
        <v>86</v>
      </c>
      <c r="G220">
        <f>'CHP WB'!F220</f>
        <v>3.3</v>
      </c>
      <c r="H220">
        <f>'CHP WB'!G220</f>
        <v>86</v>
      </c>
      <c r="I220" t="str">
        <f>'CHP WB'!H220</f>
        <v>75+</v>
      </c>
      <c r="J220">
        <f>'CHP WB'!I220</f>
        <v>0</v>
      </c>
      <c r="K220">
        <f>'CHP WB'!J220</f>
        <v>0</v>
      </c>
      <c r="L220">
        <f>'CHP WB'!K220</f>
        <v>0</v>
      </c>
      <c r="M220">
        <f>'CHP WB'!L220</f>
        <v>0</v>
      </c>
      <c r="N220">
        <f>'CHP WB'!M220</f>
        <v>0</v>
      </c>
    </row>
    <row r="221" spans="1:14" x14ac:dyDescent="0.25">
      <c r="A221" t="s">
        <v>246</v>
      </c>
      <c r="B221" s="36">
        <f>'CHP WB'!A221</f>
        <v>41711</v>
      </c>
      <c r="C221">
        <f>'CHP WB'!B221</f>
        <v>2</v>
      </c>
      <c r="D221" s="33">
        <f>'CHP WB'!C221</f>
        <v>0.33402777777777781</v>
      </c>
      <c r="E221" s="33">
        <f>'CHP WB'!D221</f>
        <v>0.41250000000000003</v>
      </c>
      <c r="F221">
        <f>'CHP WB'!E221</f>
        <v>113</v>
      </c>
      <c r="G221">
        <f>'CHP WB'!F221</f>
        <v>43.5</v>
      </c>
      <c r="H221">
        <f>'CHP WB'!G221</f>
        <v>226</v>
      </c>
      <c r="I221" t="str">
        <f>'CHP WB'!H221</f>
        <v>75+</v>
      </c>
      <c r="J221">
        <f>'CHP WB'!I221</f>
        <v>0</v>
      </c>
      <c r="K221">
        <f>'CHP WB'!J221</f>
        <v>1</v>
      </c>
      <c r="L221">
        <f>'CHP WB'!K221</f>
        <v>0</v>
      </c>
      <c r="M221">
        <f>'CHP WB'!L221</f>
        <v>0</v>
      </c>
      <c r="N221">
        <f>'CHP WB'!M221</f>
        <v>0</v>
      </c>
    </row>
    <row r="222" spans="1:14" x14ac:dyDescent="0.25">
      <c r="A222" t="s">
        <v>246</v>
      </c>
      <c r="B222" s="36">
        <f>'CHP WB'!A222</f>
        <v>41711</v>
      </c>
      <c r="C222">
        <f>'CHP WB'!B222</f>
        <v>1</v>
      </c>
      <c r="D222" s="33">
        <f>'CHP WB'!C222</f>
        <v>0.50763888888888886</v>
      </c>
      <c r="E222" s="33">
        <f>'CHP WB'!D222</f>
        <v>0.66666666666666663</v>
      </c>
      <c r="F222">
        <f>'CHP WB'!E222</f>
        <v>229</v>
      </c>
      <c r="G222">
        <f>'CHP WB'!F222</f>
        <v>39.200000000000003</v>
      </c>
      <c r="H222">
        <f>'CHP WB'!G222</f>
        <v>229</v>
      </c>
      <c r="I222" t="str">
        <f>'CHP WB'!H222</f>
        <v>75+</v>
      </c>
      <c r="J222">
        <f>'CHP WB'!I222</f>
        <v>0</v>
      </c>
      <c r="K222">
        <f>'CHP WB'!J222</f>
        <v>0</v>
      </c>
      <c r="L222">
        <f>'CHP WB'!K222</f>
        <v>1</v>
      </c>
      <c r="M222">
        <f>'CHP WB'!L222</f>
        <v>0</v>
      </c>
      <c r="N222">
        <f>'CHP WB'!M222</f>
        <v>0</v>
      </c>
    </row>
    <row r="223" spans="1:14" x14ac:dyDescent="0.25">
      <c r="A223" t="s">
        <v>246</v>
      </c>
      <c r="B223" s="36">
        <f>'CHP WB'!A223</f>
        <v>41712</v>
      </c>
      <c r="C223">
        <f>'CHP WB'!B223</f>
        <v>1</v>
      </c>
      <c r="D223" s="33">
        <f>'CHP WB'!C223</f>
        <v>0.4826388888888889</v>
      </c>
      <c r="E223" s="33">
        <f>'CHP WB'!D223</f>
        <v>0.5229166666666667</v>
      </c>
      <c r="F223">
        <f>'CHP WB'!E223</f>
        <v>58</v>
      </c>
      <c r="G223">
        <f>'CHP WB'!F223</f>
        <v>32.200000000000003</v>
      </c>
      <c r="H223">
        <f>'CHP WB'!G223</f>
        <v>58</v>
      </c>
      <c r="I223" t="str">
        <f>'CHP WB'!H223</f>
        <v>45-75</v>
      </c>
      <c r="J223">
        <f>'CHP WB'!I223</f>
        <v>1</v>
      </c>
      <c r="K223">
        <f>'CHP WB'!J223</f>
        <v>0</v>
      </c>
      <c r="L223">
        <f>'CHP WB'!K223</f>
        <v>0</v>
      </c>
      <c r="M223">
        <f>'CHP WB'!L223</f>
        <v>0</v>
      </c>
      <c r="N223">
        <f>'CHP WB'!M223</f>
        <v>0</v>
      </c>
    </row>
    <row r="224" spans="1:14" x14ac:dyDescent="0.25">
      <c r="A224" t="s">
        <v>246</v>
      </c>
      <c r="B224" s="36">
        <f>'CHP WB'!A224</f>
        <v>41712</v>
      </c>
      <c r="C224">
        <f>'CHP WB'!B224</f>
        <v>1</v>
      </c>
      <c r="D224" s="33">
        <f>'CHP WB'!C224</f>
        <v>0.60972222222222217</v>
      </c>
      <c r="E224" s="33">
        <f>'CHP WB'!D224</f>
        <v>0.62499999999999989</v>
      </c>
      <c r="F224">
        <f>'CHP WB'!E224</f>
        <v>22</v>
      </c>
      <c r="G224">
        <f>'CHP WB'!F224</f>
        <v>26.3</v>
      </c>
      <c r="H224">
        <f>'CHP WB'!G224</f>
        <v>22</v>
      </c>
      <c r="I224" t="str">
        <f>'CHP WB'!H224</f>
        <v>15-45</v>
      </c>
      <c r="J224">
        <f>'CHP WB'!I224</f>
        <v>1</v>
      </c>
      <c r="K224">
        <f>'CHP WB'!J224</f>
        <v>0</v>
      </c>
      <c r="L224">
        <f>'CHP WB'!K224</f>
        <v>0</v>
      </c>
      <c r="M224">
        <f>'CHP WB'!L224</f>
        <v>0</v>
      </c>
      <c r="N224">
        <f>'CHP WB'!M224</f>
        <v>0</v>
      </c>
    </row>
    <row r="225" spans="1:14" x14ac:dyDescent="0.25">
      <c r="A225" t="s">
        <v>246</v>
      </c>
      <c r="B225" s="36">
        <f>'CHP WB'!A225</f>
        <v>41712</v>
      </c>
      <c r="C225">
        <f>'CHP WB'!B225</f>
        <v>1</v>
      </c>
      <c r="D225" s="33">
        <f>'CHP WB'!C225</f>
        <v>0.67569444444444438</v>
      </c>
      <c r="E225" s="33">
        <f>'CHP WB'!D225</f>
        <v>0.69236111111111109</v>
      </c>
      <c r="F225">
        <f>'CHP WB'!E225</f>
        <v>24</v>
      </c>
      <c r="G225">
        <f>'CHP WB'!F225</f>
        <v>26.3</v>
      </c>
      <c r="H225">
        <f>'CHP WB'!G225</f>
        <v>24</v>
      </c>
      <c r="I225" t="str">
        <f>'CHP WB'!H225</f>
        <v>15-45</v>
      </c>
      <c r="J225">
        <f>'CHP WB'!I225</f>
        <v>1</v>
      </c>
      <c r="K225">
        <f>'CHP WB'!J225</f>
        <v>0</v>
      </c>
      <c r="L225">
        <f>'CHP WB'!K225</f>
        <v>1</v>
      </c>
      <c r="M225">
        <f>'CHP WB'!L225</f>
        <v>0</v>
      </c>
      <c r="N225">
        <f>'CHP WB'!M225</f>
        <v>1</v>
      </c>
    </row>
    <row r="226" spans="1:14" x14ac:dyDescent="0.25">
      <c r="A226" t="s">
        <v>246</v>
      </c>
      <c r="B226" s="36">
        <f>'CHP WB'!A226</f>
        <v>41712</v>
      </c>
      <c r="C226">
        <f>'CHP WB'!B226</f>
        <v>1</v>
      </c>
      <c r="D226" s="33">
        <f>'CHP WB'!C226</f>
        <v>0.70208333333333339</v>
      </c>
      <c r="E226" s="33">
        <f>'CHP WB'!D226</f>
        <v>0.71250000000000002</v>
      </c>
      <c r="F226">
        <f>'CHP WB'!E226</f>
        <v>15</v>
      </c>
      <c r="G226">
        <f>'CHP WB'!F226</f>
        <v>48.4</v>
      </c>
      <c r="H226">
        <f>'CHP WB'!G226</f>
        <v>15</v>
      </c>
      <c r="I226" t="str">
        <f>'CHP WB'!H226</f>
        <v>15-45</v>
      </c>
      <c r="J226">
        <f>'CHP WB'!I226</f>
        <v>0</v>
      </c>
      <c r="K226">
        <f>'CHP WB'!J226</f>
        <v>0</v>
      </c>
      <c r="L226">
        <f>'CHP WB'!K226</f>
        <v>1</v>
      </c>
      <c r="M226">
        <f>'CHP WB'!L226</f>
        <v>0</v>
      </c>
      <c r="N226">
        <f>'CHP WB'!M226</f>
        <v>0</v>
      </c>
    </row>
    <row r="227" spans="1:14" x14ac:dyDescent="0.25">
      <c r="A227" t="s">
        <v>246</v>
      </c>
      <c r="B227" s="36">
        <f>'CHP WB'!A227</f>
        <v>41712</v>
      </c>
      <c r="C227">
        <f>'CHP WB'!B227</f>
        <v>1</v>
      </c>
      <c r="D227" s="33">
        <f>'CHP WB'!C227</f>
        <v>0.85972222222222217</v>
      </c>
      <c r="E227" s="33">
        <f>'CHP WB'!D227</f>
        <v>1.0166666666666666</v>
      </c>
      <c r="F227">
        <f>'CHP WB'!E227</f>
        <v>226</v>
      </c>
      <c r="G227">
        <f>'CHP WB'!F227</f>
        <v>25.3</v>
      </c>
      <c r="H227">
        <f>'CHP WB'!G227</f>
        <v>226</v>
      </c>
      <c r="I227" t="str">
        <f>'CHP WB'!H227</f>
        <v>75+</v>
      </c>
      <c r="J227">
        <f>'CHP WB'!I227</f>
        <v>1</v>
      </c>
      <c r="K227">
        <f>'CHP WB'!J227</f>
        <v>0</v>
      </c>
      <c r="L227">
        <f>'CHP WB'!K227</f>
        <v>0</v>
      </c>
      <c r="M227">
        <f>'CHP WB'!L227</f>
        <v>0</v>
      </c>
      <c r="N227">
        <f>'CHP WB'!M227</f>
        <v>0</v>
      </c>
    </row>
    <row r="228" spans="1:14" x14ac:dyDescent="0.25">
      <c r="A228" t="s">
        <v>246</v>
      </c>
      <c r="B228" s="36">
        <f>'CHP WB'!A228</f>
        <v>41713</v>
      </c>
      <c r="C228">
        <f>'CHP WB'!B228</f>
        <v>1</v>
      </c>
      <c r="D228" s="33">
        <f>'CHP WB'!C228</f>
        <v>0.66736111111111107</v>
      </c>
      <c r="E228" s="33">
        <f>'CHP WB'!D228</f>
        <v>0.6875</v>
      </c>
      <c r="F228">
        <f>'CHP WB'!E228</f>
        <v>29</v>
      </c>
      <c r="G228">
        <f>'CHP WB'!F228</f>
        <v>35.200000000000003</v>
      </c>
      <c r="H228">
        <f>'CHP WB'!G228</f>
        <v>29</v>
      </c>
      <c r="I228" t="str">
        <f>'CHP WB'!H228</f>
        <v>15-45</v>
      </c>
      <c r="J228">
        <f>'CHP WB'!I228</f>
        <v>1</v>
      </c>
      <c r="K228">
        <f>'CHP WB'!J228</f>
        <v>0</v>
      </c>
      <c r="L228">
        <f>'CHP WB'!K228</f>
        <v>1</v>
      </c>
      <c r="M228">
        <f>'CHP WB'!L228</f>
        <v>0</v>
      </c>
      <c r="N228">
        <f>'CHP WB'!M228</f>
        <v>1</v>
      </c>
    </row>
    <row r="229" spans="1:14" x14ac:dyDescent="0.25">
      <c r="A229" t="s">
        <v>246</v>
      </c>
      <c r="B229" s="36">
        <f>'CHP WB'!A229</f>
        <v>41713</v>
      </c>
      <c r="C229">
        <f>'CHP WB'!B229</f>
        <v>2</v>
      </c>
      <c r="D229" s="33">
        <f>'CHP WB'!C229</f>
        <v>0.72083333333333333</v>
      </c>
      <c r="E229" s="33">
        <f>'CHP WB'!D229</f>
        <v>0.76805555555555549</v>
      </c>
      <c r="F229">
        <f>'CHP WB'!E229</f>
        <v>68</v>
      </c>
      <c r="G229">
        <f>'CHP WB'!F229</f>
        <v>32.200000000000003</v>
      </c>
      <c r="H229">
        <f>'CHP WB'!G229</f>
        <v>136</v>
      </c>
      <c r="I229" t="str">
        <f>'CHP WB'!H229</f>
        <v>45-75</v>
      </c>
      <c r="J229">
        <f>'CHP WB'!I229</f>
        <v>1</v>
      </c>
      <c r="K229">
        <f>'CHP WB'!J229</f>
        <v>0</v>
      </c>
      <c r="L229">
        <f>'CHP WB'!K229</f>
        <v>1</v>
      </c>
      <c r="M229">
        <f>'CHP WB'!L229</f>
        <v>0</v>
      </c>
      <c r="N229">
        <f>'CHP WB'!M229</f>
        <v>1</v>
      </c>
    </row>
    <row r="230" spans="1:14" x14ac:dyDescent="0.25">
      <c r="A230" t="s">
        <v>246</v>
      </c>
      <c r="B230" s="36">
        <f>'CHP WB'!A230</f>
        <v>41715</v>
      </c>
      <c r="C230">
        <f>'CHP WB'!B230</f>
        <v>1</v>
      </c>
      <c r="D230" s="33">
        <f>'CHP WB'!C230</f>
        <v>0.34027777777777773</v>
      </c>
      <c r="E230" s="33">
        <f>'CHP WB'!D230</f>
        <v>0.3520833333333333</v>
      </c>
      <c r="F230">
        <f>'CHP WB'!E230</f>
        <v>17</v>
      </c>
      <c r="G230">
        <f>'CHP WB'!F230</f>
        <v>21.5</v>
      </c>
      <c r="H230">
        <f>'CHP WB'!G230</f>
        <v>17</v>
      </c>
      <c r="I230" t="str">
        <f>'CHP WB'!H230</f>
        <v>15-45</v>
      </c>
      <c r="J230">
        <f>'CHP WB'!I230</f>
        <v>0</v>
      </c>
      <c r="K230">
        <f>'CHP WB'!J230</f>
        <v>1</v>
      </c>
      <c r="L230">
        <f>'CHP WB'!K230</f>
        <v>0</v>
      </c>
      <c r="M230">
        <f>'CHP WB'!L230</f>
        <v>0</v>
      </c>
      <c r="N230">
        <f>'CHP WB'!M230</f>
        <v>0</v>
      </c>
    </row>
    <row r="231" spans="1:14" x14ac:dyDescent="0.25">
      <c r="A231" t="s">
        <v>246</v>
      </c>
      <c r="B231" s="36">
        <f>'CHP WB'!A231</f>
        <v>41715</v>
      </c>
      <c r="C231">
        <f>'CHP WB'!B231</f>
        <v>1</v>
      </c>
      <c r="D231" s="33">
        <f>'CHP WB'!C231</f>
        <v>0.59027777777777779</v>
      </c>
      <c r="E231" s="33">
        <f>'CHP WB'!D231</f>
        <v>0.63055555555555554</v>
      </c>
      <c r="F231">
        <f>'CHP WB'!E231</f>
        <v>58</v>
      </c>
      <c r="G231">
        <f>'CHP WB'!F231</f>
        <v>18.899999999999999</v>
      </c>
      <c r="H231">
        <f>'CHP WB'!G231</f>
        <v>58</v>
      </c>
      <c r="I231" t="str">
        <f>'CHP WB'!H231</f>
        <v>45-75</v>
      </c>
      <c r="J231">
        <f>'CHP WB'!I231</f>
        <v>0</v>
      </c>
      <c r="K231">
        <f>'CHP WB'!J231</f>
        <v>0</v>
      </c>
      <c r="L231">
        <f>'CHP WB'!K231</f>
        <v>1</v>
      </c>
      <c r="M231">
        <f>'CHP WB'!L231</f>
        <v>0</v>
      </c>
      <c r="N231">
        <f>'CHP WB'!M231</f>
        <v>0</v>
      </c>
    </row>
    <row r="232" spans="1:14" x14ac:dyDescent="0.25">
      <c r="A232" t="s">
        <v>246</v>
      </c>
      <c r="B232" s="36">
        <f>'CHP WB'!A232</f>
        <v>41715</v>
      </c>
      <c r="C232">
        <f>'CHP WB'!B232</f>
        <v>1</v>
      </c>
      <c r="D232" s="33">
        <f>'CHP WB'!C232</f>
        <v>0.66805555555555562</v>
      </c>
      <c r="E232" s="33">
        <f>'CHP WB'!D232</f>
        <v>0.72083333333333344</v>
      </c>
      <c r="F232">
        <f>'CHP WB'!E232</f>
        <v>76</v>
      </c>
      <c r="G232">
        <f>'CHP WB'!F232</f>
        <v>29.3</v>
      </c>
      <c r="H232">
        <f>'CHP WB'!G232</f>
        <v>76</v>
      </c>
      <c r="I232" t="str">
        <f>'CHP WB'!H232</f>
        <v>75+</v>
      </c>
      <c r="J232">
        <f>'CHP WB'!I232</f>
        <v>1</v>
      </c>
      <c r="K232">
        <f>'CHP WB'!J232</f>
        <v>0</v>
      </c>
      <c r="L232">
        <f>'CHP WB'!K232</f>
        <v>1</v>
      </c>
      <c r="M232">
        <f>'CHP WB'!L232</f>
        <v>0</v>
      </c>
      <c r="N232">
        <f>'CHP WB'!M232</f>
        <v>1</v>
      </c>
    </row>
    <row r="233" spans="1:14" x14ac:dyDescent="0.25">
      <c r="A233" t="s">
        <v>246</v>
      </c>
      <c r="B233" s="36">
        <f>'CHP WB'!A233</f>
        <v>41715</v>
      </c>
      <c r="C233">
        <f>'CHP WB'!B233</f>
        <v>1</v>
      </c>
      <c r="D233" s="33">
        <f>'CHP WB'!C233</f>
        <v>0.78194444444444444</v>
      </c>
      <c r="E233" s="33">
        <f>'CHP WB'!D233</f>
        <v>1.2993055555555557</v>
      </c>
      <c r="F233">
        <f>'CHP WB'!E233</f>
        <v>745</v>
      </c>
      <c r="G233">
        <f>'CHP WB'!F233</f>
        <v>31.1</v>
      </c>
      <c r="H233">
        <f>'CHP WB'!G233</f>
        <v>745</v>
      </c>
      <c r="I233" t="str">
        <f>'CHP WB'!H233</f>
        <v>75+</v>
      </c>
      <c r="J233">
        <f>'CHP WB'!I233</f>
        <v>1</v>
      </c>
      <c r="K233">
        <f>'CHP WB'!J233</f>
        <v>0</v>
      </c>
      <c r="L233">
        <f>'CHP WB'!K233</f>
        <v>1</v>
      </c>
      <c r="M233">
        <f>'CHP WB'!L233</f>
        <v>0</v>
      </c>
      <c r="N233">
        <f>'CHP WB'!M233</f>
        <v>1</v>
      </c>
    </row>
    <row r="234" spans="1:14" x14ac:dyDescent="0.25">
      <c r="A234" t="s">
        <v>246</v>
      </c>
      <c r="B234" s="36">
        <f>'CHP WB'!A234</f>
        <v>41716</v>
      </c>
      <c r="C234">
        <f>'CHP WB'!B234</f>
        <v>1</v>
      </c>
      <c r="D234" s="33">
        <f>'CHP WB'!C234</f>
        <v>0.86458333333333337</v>
      </c>
      <c r="E234" s="33">
        <f>'CHP WB'!D234</f>
        <v>0.90902777777777777</v>
      </c>
      <c r="F234">
        <f>'CHP WB'!E234</f>
        <v>64</v>
      </c>
      <c r="G234">
        <f>'CHP WB'!F234</f>
        <v>38.1</v>
      </c>
      <c r="H234">
        <f>'CHP WB'!G234</f>
        <v>64</v>
      </c>
      <c r="I234" t="str">
        <f>'CHP WB'!H234</f>
        <v>45-75</v>
      </c>
      <c r="J234">
        <f>'CHP WB'!I234</f>
        <v>0</v>
      </c>
      <c r="K234">
        <f>'CHP WB'!J234</f>
        <v>0</v>
      </c>
      <c r="L234">
        <f>'CHP WB'!K234</f>
        <v>0</v>
      </c>
      <c r="M234">
        <f>'CHP WB'!L234</f>
        <v>0</v>
      </c>
      <c r="N234">
        <f>'CHP WB'!M234</f>
        <v>0</v>
      </c>
    </row>
    <row r="235" spans="1:14" x14ac:dyDescent="0.25">
      <c r="A235" t="s">
        <v>246</v>
      </c>
      <c r="B235" s="36">
        <f>'CHP WB'!A235</f>
        <v>41717</v>
      </c>
      <c r="C235">
        <f>'CHP WB'!B235</f>
        <v>1</v>
      </c>
      <c r="D235" s="33">
        <f>'CHP WB'!C235</f>
        <v>0.25972222222222224</v>
      </c>
      <c r="E235" s="33">
        <f>'CHP WB'!D235</f>
        <v>0.28402777777777782</v>
      </c>
      <c r="F235">
        <f>'CHP WB'!E235</f>
        <v>35</v>
      </c>
      <c r="G235">
        <f>'CHP WB'!F235</f>
        <v>38.200000000000003</v>
      </c>
      <c r="H235">
        <f>'CHP WB'!G235</f>
        <v>35</v>
      </c>
      <c r="I235" t="str">
        <f>'CHP WB'!H235</f>
        <v>15-45</v>
      </c>
      <c r="J235">
        <f>'CHP WB'!I235</f>
        <v>0</v>
      </c>
      <c r="K235">
        <f>'CHP WB'!J235</f>
        <v>1</v>
      </c>
      <c r="L235">
        <f>'CHP WB'!K235</f>
        <v>0</v>
      </c>
      <c r="M235">
        <f>'CHP WB'!L235</f>
        <v>0</v>
      </c>
      <c r="N235">
        <f>'CHP WB'!M235</f>
        <v>0</v>
      </c>
    </row>
    <row r="236" spans="1:14" x14ac:dyDescent="0.25">
      <c r="A236" t="s">
        <v>246</v>
      </c>
      <c r="B236" s="36">
        <f>'CHP WB'!A236</f>
        <v>41717</v>
      </c>
      <c r="C236">
        <f>'CHP WB'!B236</f>
        <v>2</v>
      </c>
      <c r="D236" s="33">
        <f>'CHP WB'!C236</f>
        <v>0.26041666666666669</v>
      </c>
      <c r="E236" s="33">
        <f>'CHP WB'!D236</f>
        <v>0.3527777777777778</v>
      </c>
      <c r="F236">
        <f>'CHP WB'!E236</f>
        <v>133</v>
      </c>
      <c r="G236">
        <f>'CHP WB'!F236</f>
        <v>47.1</v>
      </c>
      <c r="H236">
        <f>'CHP WB'!G236</f>
        <v>266</v>
      </c>
      <c r="I236" t="str">
        <f>'CHP WB'!H236</f>
        <v>75+</v>
      </c>
      <c r="J236">
        <f>'CHP WB'!I236</f>
        <v>0</v>
      </c>
      <c r="K236">
        <f>'CHP WB'!J236</f>
        <v>1</v>
      </c>
      <c r="L236">
        <f>'CHP WB'!K236</f>
        <v>0</v>
      </c>
      <c r="M236">
        <f>'CHP WB'!L236</f>
        <v>0</v>
      </c>
      <c r="N236">
        <f>'CHP WB'!M236</f>
        <v>0</v>
      </c>
    </row>
    <row r="237" spans="1:14" x14ac:dyDescent="0.25">
      <c r="A237" t="s">
        <v>246</v>
      </c>
      <c r="B237" s="36">
        <f>'CHP WB'!A237</f>
        <v>41717</v>
      </c>
      <c r="C237">
        <f>'CHP WB'!B237</f>
        <v>2</v>
      </c>
      <c r="D237" s="33">
        <f>'CHP WB'!C237</f>
        <v>0.34027777777777773</v>
      </c>
      <c r="E237" s="33">
        <f>'CHP WB'!D237</f>
        <v>0.44513888888888886</v>
      </c>
      <c r="F237">
        <f>'CHP WB'!E237</f>
        <v>151</v>
      </c>
      <c r="G237">
        <f>'CHP WB'!F237</f>
        <v>49.8</v>
      </c>
      <c r="H237">
        <f>'CHP WB'!G237</f>
        <v>302</v>
      </c>
      <c r="I237" t="str">
        <f>'CHP WB'!H237</f>
        <v>75+</v>
      </c>
      <c r="J237">
        <f>'CHP WB'!I237</f>
        <v>0</v>
      </c>
      <c r="K237">
        <f>'CHP WB'!J237</f>
        <v>1</v>
      </c>
      <c r="L237">
        <f>'CHP WB'!K237</f>
        <v>0</v>
      </c>
      <c r="M237">
        <f>'CHP WB'!L237</f>
        <v>0</v>
      </c>
      <c r="N237">
        <f>'CHP WB'!M237</f>
        <v>0</v>
      </c>
    </row>
    <row r="238" spans="1:14" x14ac:dyDescent="0.25">
      <c r="A238" t="s">
        <v>246</v>
      </c>
      <c r="B238" s="36">
        <f>'CHP WB'!A238</f>
        <v>41717</v>
      </c>
      <c r="C238">
        <f>'CHP WB'!B238</f>
        <v>1</v>
      </c>
      <c r="D238" s="33">
        <f>'CHP WB'!C238</f>
        <v>0.46458333333333335</v>
      </c>
      <c r="E238" s="33">
        <f>'CHP WB'!D238</f>
        <v>0.48749999999999999</v>
      </c>
      <c r="F238">
        <f>'CHP WB'!E238</f>
        <v>33</v>
      </c>
      <c r="G238">
        <f>'CHP WB'!F238</f>
        <v>25.3</v>
      </c>
      <c r="H238">
        <f>'CHP WB'!G238</f>
        <v>33</v>
      </c>
      <c r="I238" t="str">
        <f>'CHP WB'!H238</f>
        <v>15-45</v>
      </c>
      <c r="J238">
        <f>'CHP WB'!I238</f>
        <v>1</v>
      </c>
      <c r="K238">
        <f>'CHP WB'!J238</f>
        <v>0</v>
      </c>
      <c r="L238">
        <f>'CHP WB'!K238</f>
        <v>0</v>
      </c>
      <c r="M238">
        <f>'CHP WB'!L238</f>
        <v>0</v>
      </c>
      <c r="N238">
        <f>'CHP WB'!M238</f>
        <v>0</v>
      </c>
    </row>
    <row r="239" spans="1:14" x14ac:dyDescent="0.25">
      <c r="A239" t="s">
        <v>246</v>
      </c>
      <c r="B239" s="36">
        <f>'CHP WB'!A239</f>
        <v>41718</v>
      </c>
      <c r="C239">
        <f>'CHP WB'!B239</f>
        <v>4</v>
      </c>
      <c r="D239" s="33">
        <f>'CHP WB'!C239</f>
        <v>0.68333333333333324</v>
      </c>
      <c r="E239" s="33">
        <f>'CHP WB'!D239</f>
        <v>0.7006944444444444</v>
      </c>
      <c r="F239">
        <f>'CHP WB'!E239</f>
        <v>25</v>
      </c>
      <c r="G239">
        <f>'CHP WB'!F239</f>
        <v>32.200000000000003</v>
      </c>
      <c r="H239">
        <f>'CHP WB'!G239</f>
        <v>100</v>
      </c>
      <c r="I239" t="str">
        <f>'CHP WB'!H239</f>
        <v>15-45</v>
      </c>
      <c r="J239">
        <f>'CHP WB'!I239</f>
        <v>1</v>
      </c>
      <c r="K239">
        <f>'CHP WB'!J239</f>
        <v>0</v>
      </c>
      <c r="L239">
        <f>'CHP WB'!K239</f>
        <v>1</v>
      </c>
      <c r="M239">
        <f>'CHP WB'!L239</f>
        <v>0</v>
      </c>
      <c r="N239">
        <f>'CHP WB'!M239</f>
        <v>1</v>
      </c>
    </row>
    <row r="240" spans="1:14" x14ac:dyDescent="0.25">
      <c r="A240" t="s">
        <v>246</v>
      </c>
      <c r="B240" s="36">
        <f>'CHP WB'!A240</f>
        <v>41718</v>
      </c>
      <c r="C240">
        <f>'CHP WB'!B240</f>
        <v>2</v>
      </c>
      <c r="D240" s="33">
        <f>'CHP WB'!C240</f>
        <v>0.70972222222222225</v>
      </c>
      <c r="E240" s="33">
        <f>'CHP WB'!D240</f>
        <v>0.74513888888888891</v>
      </c>
      <c r="F240">
        <f>'CHP WB'!E240</f>
        <v>51</v>
      </c>
      <c r="G240">
        <f>'CHP WB'!F240</f>
        <v>38.200000000000003</v>
      </c>
      <c r="H240">
        <f>'CHP WB'!G240</f>
        <v>102</v>
      </c>
      <c r="I240" t="str">
        <f>'CHP WB'!H240</f>
        <v>45-75</v>
      </c>
      <c r="J240">
        <f>'CHP WB'!I240</f>
        <v>0</v>
      </c>
      <c r="K240">
        <f>'CHP WB'!J240</f>
        <v>0</v>
      </c>
      <c r="L240">
        <f>'CHP WB'!K240</f>
        <v>1</v>
      </c>
      <c r="M240">
        <f>'CHP WB'!L240</f>
        <v>0</v>
      </c>
      <c r="N240">
        <f>'CHP WB'!M240</f>
        <v>0</v>
      </c>
    </row>
    <row r="241" spans="1:14" x14ac:dyDescent="0.25">
      <c r="A241" t="s">
        <v>246</v>
      </c>
      <c r="B241" s="36">
        <f>'CHP WB'!A241</f>
        <v>41718</v>
      </c>
      <c r="C241">
        <f>'CHP WB'!B241</f>
        <v>1</v>
      </c>
      <c r="D241" s="33">
        <f>'CHP WB'!C241</f>
        <v>0.50902777777777775</v>
      </c>
      <c r="E241" s="33">
        <f>'CHP WB'!D241</f>
        <v>0.5215277777777777</v>
      </c>
      <c r="F241">
        <f>'CHP WB'!E241</f>
        <v>18</v>
      </c>
      <c r="G241">
        <f>'CHP WB'!F241</f>
        <v>11.1</v>
      </c>
      <c r="H241">
        <f>'CHP WB'!G241</f>
        <v>18</v>
      </c>
      <c r="I241" t="str">
        <f>'CHP WB'!H241</f>
        <v>15-45</v>
      </c>
      <c r="J241">
        <f>'CHP WB'!I241</f>
        <v>0</v>
      </c>
      <c r="K241">
        <f>'CHP WB'!J241</f>
        <v>0</v>
      </c>
      <c r="L241">
        <f>'CHP WB'!K241</f>
        <v>0</v>
      </c>
      <c r="M241">
        <f>'CHP WB'!L241</f>
        <v>0</v>
      </c>
      <c r="N241">
        <f>'CHP WB'!M241</f>
        <v>0</v>
      </c>
    </row>
    <row r="242" spans="1:14" x14ac:dyDescent="0.25">
      <c r="A242" t="s">
        <v>246</v>
      </c>
      <c r="B242" s="36">
        <f>'CHP WB'!A242</f>
        <v>41718</v>
      </c>
      <c r="C242">
        <f>'CHP WB'!B242</f>
        <v>2</v>
      </c>
      <c r="D242" s="33">
        <f>'CHP WB'!C242</f>
        <v>0.68958333333333333</v>
      </c>
      <c r="E242" s="33">
        <f>'CHP WB'!D242</f>
        <v>0.71180555555555558</v>
      </c>
      <c r="F242">
        <f>'CHP WB'!E242</f>
        <v>32</v>
      </c>
      <c r="G242">
        <f>'CHP WB'!F242</f>
        <v>18.2</v>
      </c>
      <c r="H242">
        <f>'CHP WB'!G242</f>
        <v>64</v>
      </c>
      <c r="I242" t="str">
        <f>'CHP WB'!H242</f>
        <v>15-45</v>
      </c>
      <c r="J242">
        <f>'CHP WB'!I242</f>
        <v>0</v>
      </c>
      <c r="K242">
        <f>'CHP WB'!J242</f>
        <v>0</v>
      </c>
      <c r="L242">
        <f>'CHP WB'!K242</f>
        <v>1</v>
      </c>
      <c r="M242">
        <f>'CHP WB'!L242</f>
        <v>0</v>
      </c>
      <c r="N242">
        <f>'CHP WB'!M242</f>
        <v>0</v>
      </c>
    </row>
    <row r="243" spans="1:14" x14ac:dyDescent="0.25">
      <c r="A243" t="s">
        <v>246</v>
      </c>
      <c r="B243" s="36">
        <f>'CHP WB'!A243</f>
        <v>41718</v>
      </c>
      <c r="C243">
        <f>'CHP WB'!B243</f>
        <v>1</v>
      </c>
      <c r="D243" s="33">
        <f>'CHP WB'!C243</f>
        <v>0.70694444444444438</v>
      </c>
      <c r="E243" s="33">
        <f>'CHP WB'!D243</f>
        <v>0.72986111111111107</v>
      </c>
      <c r="F243">
        <f>'CHP WB'!E243</f>
        <v>33</v>
      </c>
      <c r="G243">
        <f>'CHP WB'!F243</f>
        <v>36.700000000000003</v>
      </c>
      <c r="H243">
        <f>'CHP WB'!G243</f>
        <v>33</v>
      </c>
      <c r="I243" t="str">
        <f>'CHP WB'!H243</f>
        <v>15-45</v>
      </c>
      <c r="J243">
        <f>'CHP WB'!I243</f>
        <v>0</v>
      </c>
      <c r="K243">
        <f>'CHP WB'!J243</f>
        <v>0</v>
      </c>
      <c r="L243">
        <f>'CHP WB'!K243</f>
        <v>1</v>
      </c>
      <c r="M243">
        <f>'CHP WB'!L243</f>
        <v>0</v>
      </c>
      <c r="N243">
        <f>'CHP WB'!M243</f>
        <v>0</v>
      </c>
    </row>
    <row r="244" spans="1:14" x14ac:dyDescent="0.25">
      <c r="A244" t="s">
        <v>246</v>
      </c>
      <c r="B244" s="36">
        <f>'CHP WB'!A244</f>
        <v>41718</v>
      </c>
      <c r="C244">
        <f>'CHP WB'!B244</f>
        <v>1</v>
      </c>
      <c r="D244" s="33">
        <f>'CHP WB'!C244</f>
        <v>0.81111111111111101</v>
      </c>
      <c r="E244" s="33">
        <f>'CHP WB'!D244</f>
        <v>0.87152777777777768</v>
      </c>
      <c r="F244">
        <f>'CHP WB'!E244</f>
        <v>87</v>
      </c>
      <c r="G244">
        <f>'CHP WB'!F244</f>
        <v>26.3</v>
      </c>
      <c r="H244">
        <f>'CHP WB'!G244</f>
        <v>87</v>
      </c>
      <c r="I244" t="str">
        <f>'CHP WB'!H244</f>
        <v>75+</v>
      </c>
      <c r="J244">
        <f>'CHP WB'!I244</f>
        <v>1</v>
      </c>
      <c r="K244">
        <f>'CHP WB'!J244</f>
        <v>0</v>
      </c>
      <c r="L244">
        <f>'CHP WB'!K244</f>
        <v>1</v>
      </c>
      <c r="M244">
        <f>'CHP WB'!L244</f>
        <v>0</v>
      </c>
      <c r="N244">
        <f>'CHP WB'!M244</f>
        <v>1</v>
      </c>
    </row>
    <row r="245" spans="1:14" x14ac:dyDescent="0.25">
      <c r="A245" t="s">
        <v>246</v>
      </c>
      <c r="B245" s="36">
        <f>'CHP WB'!A245</f>
        <v>41719</v>
      </c>
      <c r="C245">
        <f>'CHP WB'!B245</f>
        <v>0</v>
      </c>
      <c r="D245" s="33">
        <f>'CHP WB'!C245</f>
        <v>0</v>
      </c>
      <c r="E245" s="33">
        <f>'CHP WB'!D245</f>
        <v>0</v>
      </c>
      <c r="F245">
        <f>'CHP WB'!E245</f>
        <v>0</v>
      </c>
      <c r="G245">
        <f>'CHP WB'!F245</f>
        <v>0</v>
      </c>
      <c r="H245">
        <f>'CHP WB'!G245</f>
        <v>0</v>
      </c>
      <c r="I245" t="str">
        <f>'CHP WB'!H245</f>
        <v>0-15</v>
      </c>
      <c r="J245">
        <f>'CHP WB'!I245</f>
        <v>0</v>
      </c>
      <c r="K245">
        <f>'CHP WB'!J245</f>
        <v>0</v>
      </c>
      <c r="L245">
        <f>'CHP WB'!K245</f>
        <v>0</v>
      </c>
      <c r="M245">
        <f>'CHP WB'!L245</f>
        <v>0</v>
      </c>
      <c r="N245">
        <f>'CHP WB'!M245</f>
        <v>0</v>
      </c>
    </row>
    <row r="246" spans="1:14" x14ac:dyDescent="0.25">
      <c r="A246" t="s">
        <v>246</v>
      </c>
      <c r="B246" s="36">
        <f>'CHP WB'!A246</f>
        <v>41719</v>
      </c>
      <c r="C246">
        <f>'CHP WB'!B246</f>
        <v>4</v>
      </c>
      <c r="D246" s="33">
        <f>'CHP WB'!C246</f>
        <v>0.48472222222222222</v>
      </c>
      <c r="E246" s="33">
        <f>'CHP WB'!D246</f>
        <v>0.69374999999999998</v>
      </c>
      <c r="F246">
        <f>'CHP WB'!E246</f>
        <v>301</v>
      </c>
      <c r="G246">
        <f>'CHP WB'!F246</f>
        <v>36.700000000000003</v>
      </c>
      <c r="H246">
        <f>'CHP WB'!G246</f>
        <v>1204</v>
      </c>
      <c r="I246" t="str">
        <f>'CHP WB'!H246</f>
        <v>75+</v>
      </c>
      <c r="J246">
        <f>'CHP WB'!I246</f>
        <v>0</v>
      </c>
      <c r="K246">
        <f>'CHP WB'!J246</f>
        <v>0</v>
      </c>
      <c r="L246">
        <f>'CHP WB'!K246</f>
        <v>1</v>
      </c>
      <c r="M246">
        <f>'CHP WB'!L246</f>
        <v>0</v>
      </c>
      <c r="N246">
        <f>'CHP WB'!M246</f>
        <v>0</v>
      </c>
    </row>
    <row r="247" spans="1:14" x14ac:dyDescent="0.25">
      <c r="A247" t="s">
        <v>246</v>
      </c>
      <c r="B247" s="36">
        <f>'CHP WB'!A247</f>
        <v>41719</v>
      </c>
      <c r="C247">
        <f>'CHP WB'!B247</f>
        <v>3</v>
      </c>
      <c r="D247" s="33">
        <f>'CHP WB'!C247</f>
        <v>0.50138888888888888</v>
      </c>
      <c r="E247" s="33">
        <f>'CHP WB'!D247</f>
        <v>0.60069444444444442</v>
      </c>
      <c r="F247">
        <f>'CHP WB'!E247</f>
        <v>143</v>
      </c>
      <c r="G247">
        <f>'CHP WB'!F247</f>
        <v>38.200000000000003</v>
      </c>
      <c r="H247">
        <f>'CHP WB'!G247</f>
        <v>429</v>
      </c>
      <c r="I247" t="str">
        <f>'CHP WB'!H247</f>
        <v>75+</v>
      </c>
      <c r="J247">
        <f>'CHP WB'!I247</f>
        <v>0</v>
      </c>
      <c r="K247">
        <f>'CHP WB'!J247</f>
        <v>0</v>
      </c>
      <c r="L247">
        <f>'CHP WB'!K247</f>
        <v>0</v>
      </c>
      <c r="M247">
        <f>'CHP WB'!L247</f>
        <v>0</v>
      </c>
      <c r="N247">
        <f>'CHP WB'!M247</f>
        <v>0</v>
      </c>
    </row>
    <row r="248" spans="1:14" x14ac:dyDescent="0.25">
      <c r="A248" t="s">
        <v>246</v>
      </c>
      <c r="B248" s="36">
        <f>'CHP WB'!A248</f>
        <v>41719</v>
      </c>
      <c r="C248">
        <f>'CHP WB'!B248</f>
        <v>2</v>
      </c>
      <c r="D248" s="33">
        <f>'CHP WB'!C248</f>
        <v>0.57916666666666672</v>
      </c>
      <c r="E248" s="33">
        <f>'CHP WB'!D248</f>
        <v>0.60416666666666674</v>
      </c>
      <c r="F248">
        <f>'CHP WB'!E248</f>
        <v>36</v>
      </c>
      <c r="G248">
        <f>'CHP WB'!F248</f>
        <v>43.5</v>
      </c>
      <c r="H248">
        <f>'CHP WB'!G248</f>
        <v>72</v>
      </c>
      <c r="I248" t="str">
        <f>'CHP WB'!H248</f>
        <v>15-45</v>
      </c>
      <c r="J248">
        <f>'CHP WB'!I248</f>
        <v>0</v>
      </c>
      <c r="K248">
        <f>'CHP WB'!J248</f>
        <v>0</v>
      </c>
      <c r="L248">
        <f>'CHP WB'!K248</f>
        <v>0</v>
      </c>
      <c r="M248">
        <f>'CHP WB'!L248</f>
        <v>0</v>
      </c>
      <c r="N248">
        <f>'CHP WB'!M248</f>
        <v>0</v>
      </c>
    </row>
    <row r="249" spans="1:14" x14ac:dyDescent="0.25">
      <c r="A249" t="s">
        <v>246</v>
      </c>
      <c r="B249" s="36">
        <f>'CHP WB'!A249</f>
        <v>41719</v>
      </c>
      <c r="C249">
        <f>'CHP WB'!B249</f>
        <v>1</v>
      </c>
      <c r="D249" s="33">
        <f>'CHP WB'!C249</f>
        <v>0.65277777777777779</v>
      </c>
      <c r="E249" s="33">
        <f>'CHP WB'!D249</f>
        <v>0.74375000000000002</v>
      </c>
      <c r="F249">
        <f>'CHP WB'!E249</f>
        <v>131</v>
      </c>
      <c r="G249">
        <f>'CHP WB'!F249</f>
        <v>44.5</v>
      </c>
      <c r="H249">
        <f>'CHP WB'!G249</f>
        <v>131</v>
      </c>
      <c r="I249" t="str">
        <f>'CHP WB'!H249</f>
        <v>75+</v>
      </c>
      <c r="J249">
        <f>'CHP WB'!I249</f>
        <v>0</v>
      </c>
      <c r="K249">
        <f>'CHP WB'!J249</f>
        <v>0</v>
      </c>
      <c r="L249">
        <f>'CHP WB'!K249</f>
        <v>1</v>
      </c>
      <c r="M249">
        <f>'CHP WB'!L249</f>
        <v>0</v>
      </c>
      <c r="N249">
        <f>'CHP WB'!M249</f>
        <v>0</v>
      </c>
    </row>
    <row r="250" spans="1:14" x14ac:dyDescent="0.25">
      <c r="A250" t="s">
        <v>246</v>
      </c>
      <c r="B250" s="36">
        <f>'CHP WB'!A250</f>
        <v>41719</v>
      </c>
      <c r="C250">
        <f>'CHP WB'!B250</f>
        <v>1</v>
      </c>
      <c r="D250" s="33">
        <f>'CHP WB'!C250</f>
        <v>0.68819444444444444</v>
      </c>
      <c r="E250" s="33">
        <f>'CHP WB'!D250</f>
        <v>0.72222222222222221</v>
      </c>
      <c r="F250">
        <f>'CHP WB'!E250</f>
        <v>49</v>
      </c>
      <c r="G250">
        <f>'CHP WB'!F250</f>
        <v>17.399999999999999</v>
      </c>
      <c r="H250">
        <f>'CHP WB'!G250</f>
        <v>49</v>
      </c>
      <c r="I250" t="str">
        <f>'CHP WB'!H250</f>
        <v>45-75</v>
      </c>
      <c r="J250">
        <f>'CHP WB'!I250</f>
        <v>0</v>
      </c>
      <c r="K250">
        <f>'CHP WB'!J250</f>
        <v>0</v>
      </c>
      <c r="L250">
        <f>'CHP WB'!K250</f>
        <v>1</v>
      </c>
      <c r="M250">
        <f>'CHP WB'!L250</f>
        <v>0</v>
      </c>
      <c r="N250">
        <f>'CHP WB'!M250</f>
        <v>0</v>
      </c>
    </row>
    <row r="251" spans="1:14" x14ac:dyDescent="0.25">
      <c r="A251" t="s">
        <v>246</v>
      </c>
      <c r="B251" s="36">
        <f>'CHP WB'!A251</f>
        <v>41719</v>
      </c>
      <c r="C251">
        <f>'CHP WB'!B251</f>
        <v>1</v>
      </c>
      <c r="D251" s="33">
        <f>'CHP WB'!C251</f>
        <v>0.72152777777777777</v>
      </c>
      <c r="E251" s="33">
        <f>'CHP WB'!D251</f>
        <v>0.73472222222222217</v>
      </c>
      <c r="F251">
        <f>'CHP WB'!E251</f>
        <v>19</v>
      </c>
      <c r="G251">
        <f>'CHP WB'!F251</f>
        <v>26.3</v>
      </c>
      <c r="H251">
        <f>'CHP WB'!G251</f>
        <v>19</v>
      </c>
      <c r="I251" t="str">
        <f>'CHP WB'!H251</f>
        <v>15-45</v>
      </c>
      <c r="J251">
        <f>'CHP WB'!I251</f>
        <v>1</v>
      </c>
      <c r="K251">
        <f>'CHP WB'!J251</f>
        <v>0</v>
      </c>
      <c r="L251">
        <f>'CHP WB'!K251</f>
        <v>1</v>
      </c>
      <c r="M251">
        <f>'CHP WB'!L251</f>
        <v>0</v>
      </c>
      <c r="N251">
        <f>'CHP WB'!M251</f>
        <v>1</v>
      </c>
    </row>
    <row r="252" spans="1:14" x14ac:dyDescent="0.25">
      <c r="A252" t="s">
        <v>246</v>
      </c>
      <c r="B252" s="36">
        <f>'CHP WB'!A252</f>
        <v>41719</v>
      </c>
      <c r="C252">
        <f>'CHP WB'!B252</f>
        <v>1</v>
      </c>
      <c r="D252" s="33">
        <f>'CHP WB'!C252</f>
        <v>0.72638888888888886</v>
      </c>
      <c r="E252" s="33">
        <f>'CHP WB'!D252</f>
        <v>0.73680555555555549</v>
      </c>
      <c r="F252">
        <f>'CHP WB'!E252</f>
        <v>15</v>
      </c>
      <c r="G252">
        <f>'CHP WB'!F252</f>
        <v>26.3</v>
      </c>
      <c r="H252">
        <f>'CHP WB'!G252</f>
        <v>15</v>
      </c>
      <c r="I252" t="str">
        <f>'CHP WB'!H252</f>
        <v>15-45</v>
      </c>
      <c r="J252">
        <f>'CHP WB'!I252</f>
        <v>1</v>
      </c>
      <c r="K252">
        <f>'CHP WB'!J252</f>
        <v>0</v>
      </c>
      <c r="L252">
        <f>'CHP WB'!K252</f>
        <v>1</v>
      </c>
      <c r="M252">
        <f>'CHP WB'!L252</f>
        <v>0</v>
      </c>
      <c r="N252">
        <f>'CHP WB'!M252</f>
        <v>1</v>
      </c>
    </row>
    <row r="253" spans="1:14" x14ac:dyDescent="0.25">
      <c r="A253" t="s">
        <v>246</v>
      </c>
      <c r="B253" s="36">
        <f>'CHP WB'!A253</f>
        <v>41720</v>
      </c>
      <c r="C253">
        <f>'CHP WB'!B253</f>
        <v>1</v>
      </c>
      <c r="D253" s="33">
        <f>'CHP WB'!C253</f>
        <v>0.80763888888888891</v>
      </c>
      <c r="E253" s="33">
        <f>'CHP WB'!D253</f>
        <v>0.83402777777777781</v>
      </c>
      <c r="F253">
        <f>'CHP WB'!E253</f>
        <v>38</v>
      </c>
      <c r="G253">
        <f>'CHP WB'!F253</f>
        <v>31.1</v>
      </c>
      <c r="H253">
        <f>'CHP WB'!G253</f>
        <v>38</v>
      </c>
      <c r="I253" t="str">
        <f>'CHP WB'!H253</f>
        <v>15-45</v>
      </c>
      <c r="J253">
        <f>'CHP WB'!I253</f>
        <v>1</v>
      </c>
      <c r="K253">
        <f>'CHP WB'!J253</f>
        <v>0</v>
      </c>
      <c r="L253">
        <f>'CHP WB'!K253</f>
        <v>1</v>
      </c>
      <c r="M253">
        <f>'CHP WB'!L253</f>
        <v>0</v>
      </c>
      <c r="N253">
        <f>'CHP WB'!M253</f>
        <v>1</v>
      </c>
    </row>
    <row r="254" spans="1:14" x14ac:dyDescent="0.25">
      <c r="A254" t="s">
        <v>246</v>
      </c>
      <c r="B254" s="36">
        <f>'CHP WB'!A254</f>
        <v>41721</v>
      </c>
      <c r="C254">
        <f>'CHP WB'!B254</f>
        <v>1</v>
      </c>
      <c r="D254" s="33">
        <f>'CHP WB'!C254</f>
        <v>0.5805555555555556</v>
      </c>
      <c r="E254" s="33">
        <f>'CHP WB'!D254</f>
        <v>0.59513888888888888</v>
      </c>
      <c r="F254">
        <f>'CHP WB'!E254</f>
        <v>21</v>
      </c>
      <c r="G254">
        <f>'CHP WB'!F254</f>
        <v>31.1</v>
      </c>
      <c r="H254">
        <f>'CHP WB'!G254</f>
        <v>21</v>
      </c>
      <c r="I254" t="str">
        <f>'CHP WB'!H254</f>
        <v>15-45</v>
      </c>
      <c r="J254">
        <f>'CHP WB'!I254</f>
        <v>1</v>
      </c>
      <c r="K254">
        <f>'CHP WB'!J254</f>
        <v>0</v>
      </c>
      <c r="L254">
        <f>'CHP WB'!K254</f>
        <v>0</v>
      </c>
      <c r="M254">
        <f>'CHP WB'!L254</f>
        <v>0</v>
      </c>
      <c r="N254">
        <f>'CHP WB'!M254</f>
        <v>0</v>
      </c>
    </row>
    <row r="255" spans="1:14" x14ac:dyDescent="0.25">
      <c r="A255" t="s">
        <v>246</v>
      </c>
      <c r="B255" s="36">
        <f>'CHP WB'!A255</f>
        <v>41721</v>
      </c>
      <c r="C255">
        <f>'CHP WB'!B255</f>
        <v>1</v>
      </c>
      <c r="D255" s="33">
        <f>'CHP WB'!C255</f>
        <v>0.60833333333333328</v>
      </c>
      <c r="E255" s="33">
        <f>'CHP WB'!D255</f>
        <v>0.66388888888888886</v>
      </c>
      <c r="F255">
        <f>'CHP WB'!E255</f>
        <v>80</v>
      </c>
      <c r="G255">
        <f>'CHP WB'!F255</f>
        <v>38.1</v>
      </c>
      <c r="H255">
        <f>'CHP WB'!G255</f>
        <v>80</v>
      </c>
      <c r="I255" t="str">
        <f>'CHP WB'!H255</f>
        <v>75+</v>
      </c>
      <c r="J255">
        <f>'CHP WB'!I255</f>
        <v>0</v>
      </c>
      <c r="K255">
        <f>'CHP WB'!J255</f>
        <v>0</v>
      </c>
      <c r="L255">
        <f>'CHP WB'!K255</f>
        <v>1</v>
      </c>
      <c r="M255">
        <f>'CHP WB'!L255</f>
        <v>0</v>
      </c>
      <c r="N255">
        <f>'CHP WB'!M255</f>
        <v>0</v>
      </c>
    </row>
    <row r="256" spans="1:14" x14ac:dyDescent="0.25">
      <c r="A256" t="s">
        <v>246</v>
      </c>
      <c r="B256" s="36">
        <f>'CHP WB'!A256</f>
        <v>41721</v>
      </c>
      <c r="C256">
        <f>'CHP WB'!B256</f>
        <v>2</v>
      </c>
      <c r="D256" s="33">
        <f>'CHP WB'!C256</f>
        <v>0.61111111111111105</v>
      </c>
      <c r="E256" s="33">
        <f>'CHP WB'!D256</f>
        <v>0.64513888888888882</v>
      </c>
      <c r="F256">
        <f>'CHP WB'!E256</f>
        <v>49</v>
      </c>
      <c r="G256">
        <f>'CHP WB'!F256</f>
        <v>36.9</v>
      </c>
      <c r="H256">
        <f>'CHP WB'!G256</f>
        <v>98</v>
      </c>
      <c r="I256" t="str">
        <f>'CHP WB'!H256</f>
        <v>45-75</v>
      </c>
      <c r="J256">
        <f>'CHP WB'!I256</f>
        <v>0</v>
      </c>
      <c r="K256">
        <f>'CHP WB'!J256</f>
        <v>0</v>
      </c>
      <c r="L256">
        <f>'CHP WB'!K256</f>
        <v>1</v>
      </c>
      <c r="M256">
        <f>'CHP WB'!L256</f>
        <v>0</v>
      </c>
      <c r="N256">
        <f>'CHP WB'!M256</f>
        <v>0</v>
      </c>
    </row>
    <row r="257" spans="1:14" x14ac:dyDescent="0.25">
      <c r="A257" t="s">
        <v>246</v>
      </c>
      <c r="B257" s="36">
        <f>'CHP WB'!A257</f>
        <v>41721</v>
      </c>
      <c r="C257">
        <f>'CHP WB'!B257</f>
        <v>1</v>
      </c>
      <c r="D257" s="33">
        <f>'CHP WB'!C257</f>
        <v>0.72430555555555554</v>
      </c>
      <c r="E257" s="33">
        <f>'CHP WB'!D257</f>
        <v>0.75972222222222219</v>
      </c>
      <c r="F257">
        <f>'CHP WB'!E257</f>
        <v>51</v>
      </c>
      <c r="G257">
        <f>'CHP WB'!F257</f>
        <v>26.9</v>
      </c>
      <c r="H257">
        <f>'CHP WB'!G257</f>
        <v>51</v>
      </c>
      <c r="I257" t="str">
        <f>'CHP WB'!H257</f>
        <v>45-75</v>
      </c>
      <c r="J257">
        <f>'CHP WB'!I257</f>
        <v>1</v>
      </c>
      <c r="K257">
        <f>'CHP WB'!J257</f>
        <v>0</v>
      </c>
      <c r="L257">
        <f>'CHP WB'!K257</f>
        <v>1</v>
      </c>
      <c r="M257">
        <f>'CHP WB'!L257</f>
        <v>0</v>
      </c>
      <c r="N257">
        <f>'CHP WB'!M257</f>
        <v>1</v>
      </c>
    </row>
    <row r="258" spans="1:14" x14ac:dyDescent="0.25">
      <c r="A258" t="s">
        <v>246</v>
      </c>
      <c r="B258" s="36">
        <f>'CHP WB'!A258</f>
        <v>41721</v>
      </c>
      <c r="C258">
        <f>'CHP WB'!B258</f>
        <v>2</v>
      </c>
      <c r="D258" s="33">
        <f>'CHP WB'!C258</f>
        <v>0.80138888888888893</v>
      </c>
      <c r="E258" s="33">
        <f>'CHP WB'!D258</f>
        <v>1.2409722222222221</v>
      </c>
      <c r="F258">
        <f>'CHP WB'!E258</f>
        <v>633</v>
      </c>
      <c r="G258">
        <f>'CHP WB'!F258</f>
        <v>16.8</v>
      </c>
      <c r="H258">
        <f>'CHP WB'!G258</f>
        <v>1266</v>
      </c>
      <c r="I258" t="str">
        <f>'CHP WB'!H258</f>
        <v>75+</v>
      </c>
      <c r="J258">
        <f>'CHP WB'!I258</f>
        <v>0</v>
      </c>
      <c r="K258">
        <f>'CHP WB'!J258</f>
        <v>0</v>
      </c>
      <c r="L258">
        <f>'CHP WB'!K258</f>
        <v>1</v>
      </c>
      <c r="M258">
        <f>'CHP WB'!L258</f>
        <v>0</v>
      </c>
      <c r="N258">
        <f>'CHP WB'!M258</f>
        <v>0</v>
      </c>
    </row>
    <row r="259" spans="1:14" x14ac:dyDescent="0.25">
      <c r="A259" t="s">
        <v>246</v>
      </c>
      <c r="B259" s="36">
        <f>'CHP WB'!A259</f>
        <v>41722</v>
      </c>
      <c r="C259">
        <f>'CHP WB'!B259</f>
        <v>1</v>
      </c>
      <c r="D259" s="33">
        <f>'CHP WB'!C259</f>
        <v>0.5756944444444444</v>
      </c>
      <c r="E259" s="33">
        <f>'CHP WB'!D259</f>
        <v>0.61249999999999993</v>
      </c>
      <c r="F259">
        <f>'CHP WB'!E259</f>
        <v>53</v>
      </c>
      <c r="G259">
        <f>'CHP WB'!F259</f>
        <v>39.9</v>
      </c>
      <c r="H259">
        <f>'CHP WB'!G259</f>
        <v>53</v>
      </c>
      <c r="I259" t="str">
        <f>'CHP WB'!H259</f>
        <v>45-75</v>
      </c>
      <c r="J259">
        <f>'CHP WB'!I259</f>
        <v>0</v>
      </c>
      <c r="K259">
        <f>'CHP WB'!J259</f>
        <v>0</v>
      </c>
      <c r="L259">
        <f>'CHP WB'!K259</f>
        <v>0</v>
      </c>
      <c r="M259">
        <f>'CHP WB'!L259</f>
        <v>0</v>
      </c>
      <c r="N259">
        <f>'CHP WB'!M259</f>
        <v>0</v>
      </c>
    </row>
    <row r="260" spans="1:14" x14ac:dyDescent="0.25">
      <c r="A260" t="s">
        <v>246</v>
      </c>
      <c r="B260" s="36">
        <f>'CHP WB'!A260</f>
        <v>41722</v>
      </c>
      <c r="C260">
        <f>'CHP WB'!B260</f>
        <v>1</v>
      </c>
      <c r="D260" s="33">
        <f>'CHP WB'!C260</f>
        <v>0.63472222222222219</v>
      </c>
      <c r="E260" s="33">
        <f>'CHP WB'!D260</f>
        <v>0.65138888888888891</v>
      </c>
      <c r="F260">
        <f>'CHP WB'!E260</f>
        <v>24</v>
      </c>
      <c r="G260">
        <f>'CHP WB'!F260</f>
        <v>26</v>
      </c>
      <c r="H260">
        <f>'CHP WB'!G260</f>
        <v>24</v>
      </c>
      <c r="I260" t="str">
        <f>'CHP WB'!H260</f>
        <v>15-45</v>
      </c>
      <c r="J260">
        <f>'CHP WB'!I260</f>
        <v>1</v>
      </c>
      <c r="K260">
        <f>'CHP WB'!J260</f>
        <v>0</v>
      </c>
      <c r="L260">
        <f>'CHP WB'!K260</f>
        <v>1</v>
      </c>
      <c r="M260">
        <f>'CHP WB'!L260</f>
        <v>0</v>
      </c>
      <c r="N260">
        <f>'CHP WB'!M260</f>
        <v>1</v>
      </c>
    </row>
    <row r="261" spans="1:14" x14ac:dyDescent="0.25">
      <c r="A261" t="s">
        <v>246</v>
      </c>
      <c r="B261" s="36">
        <f>'CHP WB'!A261</f>
        <v>41722</v>
      </c>
      <c r="C261">
        <f>'CHP WB'!B261</f>
        <v>2</v>
      </c>
      <c r="D261" s="33">
        <f>'CHP WB'!C261</f>
        <v>0.70833333333333337</v>
      </c>
      <c r="E261" s="33">
        <f>'CHP WB'!D261</f>
        <v>0.74791666666666667</v>
      </c>
      <c r="F261">
        <f>'CHP WB'!E261</f>
        <v>57</v>
      </c>
      <c r="G261">
        <f>'CHP WB'!F261</f>
        <v>29.8</v>
      </c>
      <c r="H261">
        <f>'CHP WB'!G261</f>
        <v>114</v>
      </c>
      <c r="I261" t="str">
        <f>'CHP WB'!H261</f>
        <v>45-75</v>
      </c>
      <c r="J261">
        <f>'CHP WB'!I261</f>
        <v>1</v>
      </c>
      <c r="K261">
        <f>'CHP WB'!J261</f>
        <v>0</v>
      </c>
      <c r="L261">
        <f>'CHP WB'!K261</f>
        <v>1</v>
      </c>
      <c r="M261">
        <f>'CHP WB'!L261</f>
        <v>0</v>
      </c>
      <c r="N261">
        <f>'CHP WB'!M261</f>
        <v>1</v>
      </c>
    </row>
    <row r="262" spans="1:14" x14ac:dyDescent="0.25">
      <c r="A262" t="s">
        <v>246</v>
      </c>
      <c r="B262" s="36">
        <f>'CHP WB'!A262</f>
        <v>41723</v>
      </c>
      <c r="C262">
        <f>'CHP WB'!B262</f>
        <v>2</v>
      </c>
      <c r="D262" s="33">
        <f>'CHP WB'!C262</f>
        <v>0.51180555555555551</v>
      </c>
      <c r="E262" s="33">
        <f>'CHP WB'!D262</f>
        <v>0.53749999999999998</v>
      </c>
      <c r="F262">
        <f>'CHP WB'!E262</f>
        <v>37</v>
      </c>
      <c r="G262">
        <f>'CHP WB'!F262</f>
        <v>14.2</v>
      </c>
      <c r="H262">
        <f>'CHP WB'!G262</f>
        <v>74</v>
      </c>
      <c r="I262" t="str">
        <f>'CHP WB'!H262</f>
        <v>15-45</v>
      </c>
      <c r="J262">
        <f>'CHP WB'!I262</f>
        <v>0</v>
      </c>
      <c r="K262">
        <f>'CHP WB'!J262</f>
        <v>0</v>
      </c>
      <c r="L262">
        <f>'CHP WB'!K262</f>
        <v>0</v>
      </c>
      <c r="M262">
        <f>'CHP WB'!L262</f>
        <v>0</v>
      </c>
      <c r="N262">
        <f>'CHP WB'!M262</f>
        <v>0</v>
      </c>
    </row>
    <row r="263" spans="1:14" x14ac:dyDescent="0.25">
      <c r="A263" t="s">
        <v>246</v>
      </c>
      <c r="B263" s="36">
        <f>'CHP WB'!A263</f>
        <v>41723</v>
      </c>
      <c r="C263">
        <f>'CHP WB'!B263</f>
        <v>1</v>
      </c>
      <c r="D263" s="33">
        <f>'CHP WB'!C263</f>
        <v>0.61458333333333337</v>
      </c>
      <c r="E263" s="33">
        <f>'CHP WB'!D263</f>
        <v>0.62986111111111109</v>
      </c>
      <c r="F263">
        <f>'CHP WB'!E263</f>
        <v>22</v>
      </c>
      <c r="G263">
        <f>'CHP WB'!F263</f>
        <v>34.799999999999997</v>
      </c>
      <c r="H263">
        <f>'CHP WB'!G263</f>
        <v>22</v>
      </c>
      <c r="I263" t="str">
        <f>'CHP WB'!H263</f>
        <v>15-45</v>
      </c>
      <c r="J263">
        <f>'CHP WB'!I263</f>
        <v>1</v>
      </c>
      <c r="K263">
        <f>'CHP WB'!J263</f>
        <v>0</v>
      </c>
      <c r="L263">
        <f>'CHP WB'!K263</f>
        <v>1</v>
      </c>
      <c r="M263">
        <f>'CHP WB'!L263</f>
        <v>0</v>
      </c>
      <c r="N263">
        <f>'CHP WB'!M263</f>
        <v>1</v>
      </c>
    </row>
    <row r="264" spans="1:14" x14ac:dyDescent="0.25">
      <c r="A264" t="s">
        <v>246</v>
      </c>
      <c r="B264" s="36">
        <f>'CHP WB'!A264</f>
        <v>41724</v>
      </c>
      <c r="C264">
        <f>'CHP WB'!B264</f>
        <v>5</v>
      </c>
      <c r="D264" s="33">
        <f>'CHP WB'!C264</f>
        <v>0.13958333333333334</v>
      </c>
      <c r="E264" s="33">
        <f>'CHP WB'!D264</f>
        <v>0.31111111111111112</v>
      </c>
      <c r="F264">
        <f>'CHP WB'!E264</f>
        <v>247</v>
      </c>
      <c r="G264">
        <f>'CHP WB'!F264</f>
        <v>25.7</v>
      </c>
      <c r="H264">
        <f>'CHP WB'!G264</f>
        <v>1235</v>
      </c>
      <c r="I264" t="str">
        <f>'CHP WB'!H264</f>
        <v>75+</v>
      </c>
      <c r="J264">
        <f>'CHP WB'!I264</f>
        <v>1</v>
      </c>
      <c r="K264">
        <f>'CHP WB'!J264</f>
        <v>1</v>
      </c>
      <c r="L264">
        <f>'CHP WB'!K264</f>
        <v>0</v>
      </c>
      <c r="M264">
        <f>'CHP WB'!L264</f>
        <v>1</v>
      </c>
      <c r="N264">
        <f>'CHP WB'!M264</f>
        <v>0</v>
      </c>
    </row>
    <row r="265" spans="1:14" x14ac:dyDescent="0.25">
      <c r="A265" t="s">
        <v>246</v>
      </c>
      <c r="B265" s="36">
        <f>'CHP WB'!A265</f>
        <v>41725</v>
      </c>
      <c r="C265">
        <f>'CHP WB'!B265</f>
        <v>1</v>
      </c>
      <c r="D265" s="33">
        <f>'CHP WB'!C265</f>
        <v>0.34583333333333338</v>
      </c>
      <c r="E265" s="33">
        <f>'CHP WB'!D265</f>
        <v>0.35694444444444451</v>
      </c>
      <c r="F265">
        <f>'CHP WB'!E265</f>
        <v>16</v>
      </c>
      <c r="G265">
        <f>'CHP WB'!F265</f>
        <v>35.200000000000003</v>
      </c>
      <c r="H265">
        <f>'CHP WB'!G265</f>
        <v>16</v>
      </c>
      <c r="I265" t="str">
        <f>'CHP WB'!H265</f>
        <v>15-45</v>
      </c>
      <c r="J265">
        <f>'CHP WB'!I265</f>
        <v>1</v>
      </c>
      <c r="K265">
        <f>'CHP WB'!J265</f>
        <v>1</v>
      </c>
      <c r="L265">
        <f>'CHP WB'!K265</f>
        <v>0</v>
      </c>
      <c r="M265">
        <f>'CHP WB'!L265</f>
        <v>1</v>
      </c>
      <c r="N265">
        <f>'CHP WB'!M265</f>
        <v>0</v>
      </c>
    </row>
    <row r="266" spans="1:14" x14ac:dyDescent="0.25">
      <c r="A266" t="s">
        <v>246</v>
      </c>
      <c r="B266" s="36">
        <f>'CHP WB'!A266</f>
        <v>41725</v>
      </c>
      <c r="C266">
        <f>'CHP WB'!B266</f>
        <v>2</v>
      </c>
      <c r="D266" s="33">
        <f>'CHP WB'!C266</f>
        <v>0.7368055555555556</v>
      </c>
      <c r="E266" s="33">
        <f>'CHP WB'!D266</f>
        <v>0.77777777777777779</v>
      </c>
      <c r="F266">
        <f>'CHP WB'!E266</f>
        <v>59</v>
      </c>
      <c r="G266">
        <f>'CHP WB'!F266</f>
        <v>27.4</v>
      </c>
      <c r="H266">
        <f>'CHP WB'!G266</f>
        <v>118</v>
      </c>
      <c r="I266" t="str">
        <f>'CHP WB'!H266</f>
        <v>45-75</v>
      </c>
      <c r="J266">
        <f>'CHP WB'!I266</f>
        <v>1</v>
      </c>
      <c r="K266">
        <f>'CHP WB'!J266</f>
        <v>0</v>
      </c>
      <c r="L266">
        <f>'CHP WB'!K266</f>
        <v>1</v>
      </c>
      <c r="M266">
        <f>'CHP WB'!L266</f>
        <v>0</v>
      </c>
      <c r="N266">
        <f>'CHP WB'!M266</f>
        <v>1</v>
      </c>
    </row>
    <row r="267" spans="1:14" x14ac:dyDescent="0.25">
      <c r="A267" t="s">
        <v>246</v>
      </c>
      <c r="B267" s="36">
        <f>'CHP WB'!A267</f>
        <v>41727</v>
      </c>
      <c r="C267">
        <f>'CHP WB'!B267</f>
        <v>1</v>
      </c>
      <c r="D267" s="33">
        <f>'CHP WB'!C267</f>
        <v>0.66875000000000007</v>
      </c>
      <c r="E267" s="33">
        <f>'CHP WB'!D267</f>
        <v>0.70902777777777781</v>
      </c>
      <c r="F267">
        <f>'CHP WB'!E267</f>
        <v>58</v>
      </c>
      <c r="G267">
        <f>'CHP WB'!F267</f>
        <v>35.200000000000003</v>
      </c>
      <c r="H267">
        <f>'CHP WB'!G267</f>
        <v>58</v>
      </c>
      <c r="I267" t="str">
        <f>'CHP WB'!H267</f>
        <v>45-75</v>
      </c>
      <c r="J267">
        <f>'CHP WB'!I267</f>
        <v>1</v>
      </c>
      <c r="K267">
        <f>'CHP WB'!J267</f>
        <v>0</v>
      </c>
      <c r="L267">
        <f>'CHP WB'!K267</f>
        <v>1</v>
      </c>
      <c r="M267">
        <f>'CHP WB'!L267</f>
        <v>0</v>
      </c>
      <c r="N267">
        <f>'CHP WB'!M267</f>
        <v>1</v>
      </c>
    </row>
    <row r="268" spans="1:14" x14ac:dyDescent="0.25">
      <c r="A268" t="s">
        <v>246</v>
      </c>
      <c r="B268" s="36">
        <f>'CHP WB'!A268</f>
        <v>41727</v>
      </c>
      <c r="C268">
        <f>'CHP WB'!B268</f>
        <v>1</v>
      </c>
      <c r="D268" s="33">
        <f>'CHP WB'!C268</f>
        <v>0.97291666666666676</v>
      </c>
      <c r="E268" s="33">
        <f>'CHP WB'!D268</f>
        <v>1.1763888888888889</v>
      </c>
      <c r="F268">
        <f>'CHP WB'!E268</f>
        <v>293</v>
      </c>
      <c r="G268">
        <f>'CHP WB'!F268</f>
        <v>4.0999999999999996</v>
      </c>
      <c r="H268">
        <f>'CHP WB'!G268</f>
        <v>293</v>
      </c>
      <c r="I268" t="str">
        <f>'CHP WB'!H268</f>
        <v>75+</v>
      </c>
      <c r="J268">
        <f>'CHP WB'!I268</f>
        <v>0</v>
      </c>
      <c r="K268">
        <f>'CHP WB'!J268</f>
        <v>0</v>
      </c>
      <c r="L268">
        <f>'CHP WB'!K268</f>
        <v>0</v>
      </c>
      <c r="M268">
        <f>'CHP WB'!L268</f>
        <v>0</v>
      </c>
      <c r="N268">
        <f>'CHP WB'!M268</f>
        <v>0</v>
      </c>
    </row>
    <row r="269" spans="1:14" x14ac:dyDescent="0.25">
      <c r="A269" t="s">
        <v>246</v>
      </c>
      <c r="B269" s="36">
        <f>'CHP WB'!A269</f>
        <v>41728</v>
      </c>
      <c r="C269">
        <f>'CHP WB'!B269</f>
        <v>1</v>
      </c>
      <c r="D269" s="33">
        <f>'CHP WB'!C269</f>
        <v>0.46319444444444446</v>
      </c>
      <c r="E269" s="33">
        <f>'CHP WB'!D269</f>
        <v>0.47847222222222224</v>
      </c>
      <c r="F269">
        <f>'CHP WB'!E269</f>
        <v>22</v>
      </c>
      <c r="G269">
        <f>'CHP WB'!F269</f>
        <v>25.3</v>
      </c>
      <c r="H269">
        <f>'CHP WB'!G269</f>
        <v>22</v>
      </c>
      <c r="I269" t="str">
        <f>'CHP WB'!H269</f>
        <v>15-45</v>
      </c>
      <c r="J269">
        <f>'CHP WB'!I269</f>
        <v>1</v>
      </c>
      <c r="K269">
        <f>'CHP WB'!J269</f>
        <v>0</v>
      </c>
      <c r="L269">
        <f>'CHP WB'!K269</f>
        <v>0</v>
      </c>
      <c r="M269">
        <f>'CHP WB'!L269</f>
        <v>0</v>
      </c>
      <c r="N269">
        <f>'CHP WB'!M269</f>
        <v>0</v>
      </c>
    </row>
    <row r="270" spans="1:14" x14ac:dyDescent="0.25">
      <c r="A270" t="s">
        <v>246</v>
      </c>
      <c r="B270" s="36">
        <f>'CHP WB'!A270</f>
        <v>41728</v>
      </c>
      <c r="C270">
        <f>'CHP WB'!B270</f>
        <v>1</v>
      </c>
      <c r="D270" s="33">
        <f>'CHP WB'!C270</f>
        <v>0.68680555555555556</v>
      </c>
      <c r="E270" s="33">
        <f>'CHP WB'!D270</f>
        <v>0.70833333333333337</v>
      </c>
      <c r="F270">
        <f>'CHP WB'!E270</f>
        <v>31</v>
      </c>
      <c r="G270">
        <f>'CHP WB'!F270</f>
        <v>23.2</v>
      </c>
      <c r="H270">
        <f>'CHP WB'!G270</f>
        <v>31</v>
      </c>
      <c r="I270" t="str">
        <f>'CHP WB'!H270</f>
        <v>15-45</v>
      </c>
      <c r="J270">
        <f>'CHP WB'!I270</f>
        <v>0</v>
      </c>
      <c r="K270">
        <f>'CHP WB'!J270</f>
        <v>0</v>
      </c>
      <c r="L270">
        <f>'CHP WB'!K270</f>
        <v>1</v>
      </c>
      <c r="M270">
        <f>'CHP WB'!L270</f>
        <v>0</v>
      </c>
      <c r="N270">
        <f>'CHP WB'!M270</f>
        <v>0</v>
      </c>
    </row>
    <row r="271" spans="1:14" x14ac:dyDescent="0.25">
      <c r="A271" t="s">
        <v>246</v>
      </c>
      <c r="B271" s="36">
        <f>'CHP WB'!A271</f>
        <v>41728</v>
      </c>
      <c r="C271">
        <f>'CHP WB'!B271</f>
        <v>2</v>
      </c>
      <c r="D271" s="33">
        <f>'CHP WB'!C271</f>
        <v>0.76527777777777783</v>
      </c>
      <c r="E271" s="33">
        <f>'CHP WB'!D271</f>
        <v>0.77569444444444446</v>
      </c>
      <c r="F271">
        <f>'CHP WB'!E271</f>
        <v>15</v>
      </c>
      <c r="G271">
        <f>'CHP WB'!F271</f>
        <v>18.899999999999999</v>
      </c>
      <c r="H271">
        <f>'CHP WB'!G271</f>
        <v>30</v>
      </c>
      <c r="I271" t="str">
        <f>'CHP WB'!H271</f>
        <v>15-45</v>
      </c>
      <c r="J271">
        <f>'CHP WB'!I271</f>
        <v>0</v>
      </c>
      <c r="K271">
        <f>'CHP WB'!J271</f>
        <v>0</v>
      </c>
      <c r="L271">
        <f>'CHP WB'!K271</f>
        <v>1</v>
      </c>
      <c r="M271">
        <f>'CHP WB'!L271</f>
        <v>0</v>
      </c>
      <c r="N271">
        <f>'CHP WB'!M271</f>
        <v>0</v>
      </c>
    </row>
    <row r="272" spans="1:14" x14ac:dyDescent="0.25">
      <c r="A272" t="s">
        <v>246</v>
      </c>
      <c r="B272" s="36">
        <f>'CHP WB'!A272</f>
        <v>41729</v>
      </c>
      <c r="C272">
        <f>'CHP WB'!B272</f>
        <v>1</v>
      </c>
      <c r="D272" s="33">
        <f>'CHP WB'!C272</f>
        <v>0.38055555555555554</v>
      </c>
      <c r="E272" s="33">
        <f>'CHP WB'!D272</f>
        <v>0.39097222222222222</v>
      </c>
      <c r="F272">
        <f>'CHP WB'!E272</f>
        <v>15</v>
      </c>
      <c r="G272">
        <f>'CHP WB'!F272</f>
        <v>26.3</v>
      </c>
      <c r="H272">
        <f>'CHP WB'!G272</f>
        <v>15</v>
      </c>
      <c r="I272" t="str">
        <f>'CHP WB'!H272</f>
        <v>15-45</v>
      </c>
      <c r="J272">
        <f>'CHP WB'!I272</f>
        <v>1</v>
      </c>
      <c r="K272">
        <f>'CHP WB'!J272</f>
        <v>1</v>
      </c>
      <c r="L272">
        <f>'CHP WB'!K272</f>
        <v>0</v>
      </c>
      <c r="M272">
        <f>'CHP WB'!L272</f>
        <v>1</v>
      </c>
      <c r="N272">
        <f>'CHP WB'!M272</f>
        <v>0</v>
      </c>
    </row>
    <row r="273" spans="1:14" x14ac:dyDescent="0.25">
      <c r="A273" t="s">
        <v>246</v>
      </c>
      <c r="B273" s="36">
        <f>'CHP WB'!A273</f>
        <v>41729</v>
      </c>
      <c r="C273">
        <f>'CHP WB'!B273</f>
        <v>2</v>
      </c>
      <c r="D273" s="33">
        <f>'CHP WB'!C273</f>
        <v>0.47847222222222219</v>
      </c>
      <c r="E273" s="33">
        <f>'CHP WB'!D273</f>
        <v>0.49027777777777776</v>
      </c>
      <c r="F273">
        <f>'CHP WB'!E273</f>
        <v>17</v>
      </c>
      <c r="G273">
        <f>'CHP WB'!F273</f>
        <v>29.3</v>
      </c>
      <c r="H273">
        <f>'CHP WB'!G273</f>
        <v>34</v>
      </c>
      <c r="I273" t="str">
        <f>'CHP WB'!H273</f>
        <v>15-45</v>
      </c>
      <c r="J273">
        <f>'CHP WB'!I273</f>
        <v>1</v>
      </c>
      <c r="K273">
        <f>'CHP WB'!J273</f>
        <v>0</v>
      </c>
      <c r="L273">
        <f>'CHP WB'!K273</f>
        <v>0</v>
      </c>
      <c r="M273">
        <f>'CHP WB'!L273</f>
        <v>0</v>
      </c>
      <c r="N273">
        <f>'CHP WB'!M273</f>
        <v>0</v>
      </c>
    </row>
    <row r="274" spans="1:14" x14ac:dyDescent="0.25">
      <c r="A274" t="s">
        <v>246</v>
      </c>
      <c r="B274" s="36">
        <f>'CHP WB'!A274</f>
        <v>41729</v>
      </c>
      <c r="C274">
        <f>'CHP WB'!B274</f>
        <v>1</v>
      </c>
      <c r="D274" s="33">
        <f>'CHP WB'!C274</f>
        <v>0.48333333333333334</v>
      </c>
      <c r="E274" s="33">
        <f>'CHP WB'!D274</f>
        <v>0.5</v>
      </c>
      <c r="F274">
        <f>'CHP WB'!E274</f>
        <v>24</v>
      </c>
      <c r="G274">
        <f>'CHP WB'!F274</f>
        <v>41.9</v>
      </c>
      <c r="H274">
        <f>'CHP WB'!G274</f>
        <v>24</v>
      </c>
      <c r="I274" t="str">
        <f>'CHP WB'!H274</f>
        <v>15-45</v>
      </c>
      <c r="J274">
        <f>'CHP WB'!I274</f>
        <v>0</v>
      </c>
      <c r="K274">
        <f>'CHP WB'!J274</f>
        <v>0</v>
      </c>
      <c r="L274">
        <f>'CHP WB'!K274</f>
        <v>0</v>
      </c>
      <c r="M274">
        <f>'CHP WB'!L274</f>
        <v>0</v>
      </c>
      <c r="N274">
        <f>'CHP WB'!M274</f>
        <v>0</v>
      </c>
    </row>
    <row r="275" spans="1:14" x14ac:dyDescent="0.25">
      <c r="A275" t="s">
        <v>246</v>
      </c>
      <c r="B275" s="36">
        <f>'CHP WB'!A275</f>
        <v>41729</v>
      </c>
      <c r="C275">
        <f>'CHP WB'!B275</f>
        <v>1</v>
      </c>
      <c r="D275" s="33">
        <f>'CHP WB'!C275</f>
        <v>0.62986111111111109</v>
      </c>
      <c r="E275" s="33">
        <f>'CHP WB'!D275</f>
        <v>0.64652777777777781</v>
      </c>
      <c r="F275">
        <f>'CHP WB'!E275</f>
        <v>24</v>
      </c>
      <c r="G275">
        <f>'CHP WB'!F275</f>
        <v>16</v>
      </c>
      <c r="H275">
        <f>'CHP WB'!G275</f>
        <v>24</v>
      </c>
      <c r="I275" t="str">
        <f>'CHP WB'!H275</f>
        <v>15-45</v>
      </c>
      <c r="J275">
        <f>'CHP WB'!I275</f>
        <v>0</v>
      </c>
      <c r="K275">
        <f>'CHP WB'!J275</f>
        <v>0</v>
      </c>
      <c r="L275">
        <f>'CHP WB'!K275</f>
        <v>1</v>
      </c>
      <c r="M275">
        <f>'CHP WB'!L275</f>
        <v>0</v>
      </c>
      <c r="N275">
        <f>'CHP WB'!M275</f>
        <v>0</v>
      </c>
    </row>
    <row r="276" spans="1:14" x14ac:dyDescent="0.25">
      <c r="A276" t="s">
        <v>246</v>
      </c>
      <c r="B276" s="36">
        <f>'CHP WB'!A276</f>
        <v>41730</v>
      </c>
      <c r="C276">
        <f>'CHP WB'!B276</f>
        <v>5</v>
      </c>
      <c r="D276" s="33">
        <f>'CHP WB'!C276</f>
        <v>5.2083333333333336E-2</v>
      </c>
      <c r="E276" s="33">
        <f>'CHP WB'!D276</f>
        <v>0.25624999999999998</v>
      </c>
      <c r="F276">
        <f>'CHP WB'!E276</f>
        <v>294</v>
      </c>
      <c r="G276">
        <f>'CHP WB'!F276</f>
        <v>25.7</v>
      </c>
      <c r="H276">
        <f>'CHP WB'!G276</f>
        <v>1470</v>
      </c>
      <c r="I276" t="str">
        <f>'CHP WB'!H276</f>
        <v>75+</v>
      </c>
      <c r="J276">
        <f>'CHP WB'!I276</f>
        <v>1</v>
      </c>
      <c r="K276">
        <f>'CHP WB'!J276</f>
        <v>1</v>
      </c>
      <c r="L276">
        <f>'CHP WB'!K276</f>
        <v>0</v>
      </c>
      <c r="M276">
        <f>'CHP WB'!L276</f>
        <v>1</v>
      </c>
      <c r="N276">
        <f>'CHP WB'!M276</f>
        <v>0</v>
      </c>
    </row>
    <row r="277" spans="1:14" x14ac:dyDescent="0.25">
      <c r="A277" t="s">
        <v>246</v>
      </c>
      <c r="B277" s="36">
        <f>'CHP WB'!A277</f>
        <v>41730</v>
      </c>
      <c r="C277">
        <f>'CHP WB'!B277</f>
        <v>1</v>
      </c>
      <c r="D277" s="33">
        <f>'CHP WB'!C277</f>
        <v>0.32083333333333336</v>
      </c>
      <c r="E277" s="33">
        <f>'CHP WB'!D277</f>
        <v>0.33402777777777781</v>
      </c>
      <c r="F277">
        <f>'CHP WB'!E277</f>
        <v>19</v>
      </c>
      <c r="G277">
        <f>'CHP WB'!F277</f>
        <v>27.4</v>
      </c>
      <c r="H277">
        <f>'CHP WB'!G277</f>
        <v>19</v>
      </c>
      <c r="I277" t="str">
        <f>'CHP WB'!H277</f>
        <v>15-45</v>
      </c>
      <c r="J277">
        <f>'CHP WB'!I277</f>
        <v>1</v>
      </c>
      <c r="K277">
        <f>'CHP WB'!J277</f>
        <v>1</v>
      </c>
      <c r="L277">
        <f>'CHP WB'!K277</f>
        <v>0</v>
      </c>
      <c r="M277">
        <f>'CHP WB'!L277</f>
        <v>1</v>
      </c>
      <c r="N277">
        <f>'CHP WB'!M277</f>
        <v>0</v>
      </c>
    </row>
    <row r="278" spans="1:14" x14ac:dyDescent="0.25">
      <c r="A278" t="s">
        <v>246</v>
      </c>
      <c r="B278" s="36">
        <f>'CHP WB'!A278</f>
        <v>41730</v>
      </c>
      <c r="C278">
        <f>'CHP WB'!B278</f>
        <v>1</v>
      </c>
      <c r="D278" s="33">
        <f>'CHP WB'!C278</f>
        <v>0.65763888888888888</v>
      </c>
      <c r="E278" s="33">
        <f>'CHP WB'!D278</f>
        <v>0.68680555555555556</v>
      </c>
      <c r="F278">
        <f>'CHP WB'!E278</f>
        <v>42</v>
      </c>
      <c r="G278">
        <f>'CHP WB'!F278</f>
        <v>43.9</v>
      </c>
      <c r="H278">
        <f>'CHP WB'!G278</f>
        <v>42</v>
      </c>
      <c r="I278" t="str">
        <f>'CHP WB'!H278</f>
        <v>15-45</v>
      </c>
      <c r="J278">
        <f>'CHP WB'!I278</f>
        <v>0</v>
      </c>
      <c r="K278">
        <f>'CHP WB'!J278</f>
        <v>0</v>
      </c>
      <c r="L278">
        <f>'CHP WB'!K278</f>
        <v>1</v>
      </c>
      <c r="M278">
        <f>'CHP WB'!L278</f>
        <v>0</v>
      </c>
      <c r="N278">
        <f>'CHP WB'!M278</f>
        <v>0</v>
      </c>
    </row>
    <row r="279" spans="1:14" x14ac:dyDescent="0.25">
      <c r="A279" t="s">
        <v>246</v>
      </c>
      <c r="B279" s="36">
        <f>'CHP WB'!A279</f>
        <v>41731</v>
      </c>
      <c r="C279">
        <f>'CHP WB'!B279</f>
        <v>1</v>
      </c>
      <c r="D279" s="33">
        <f>'CHP WB'!C279</f>
        <v>0.3659722222222222</v>
      </c>
      <c r="E279" s="33">
        <f>'CHP WB'!D279</f>
        <v>0.48402777777777772</v>
      </c>
      <c r="F279">
        <f>'CHP WB'!E279</f>
        <v>170</v>
      </c>
      <c r="G279">
        <f>'CHP WB'!F279</f>
        <v>30.1</v>
      </c>
      <c r="H279">
        <f>'CHP WB'!G279</f>
        <v>170</v>
      </c>
      <c r="I279" t="str">
        <f>'CHP WB'!H279</f>
        <v>75+</v>
      </c>
      <c r="J279">
        <f>'CHP WB'!I279</f>
        <v>1</v>
      </c>
      <c r="K279">
        <f>'CHP WB'!J279</f>
        <v>1</v>
      </c>
      <c r="L279">
        <f>'CHP WB'!K279</f>
        <v>0</v>
      </c>
      <c r="M279">
        <f>'CHP WB'!L279</f>
        <v>1</v>
      </c>
      <c r="N279">
        <f>'CHP WB'!M279</f>
        <v>0</v>
      </c>
    </row>
    <row r="280" spans="1:14" x14ac:dyDescent="0.25">
      <c r="A280" t="s">
        <v>246</v>
      </c>
      <c r="B280" s="36">
        <f>'CHP WB'!A280</f>
        <v>41731</v>
      </c>
      <c r="C280">
        <f>'CHP WB'!B280</f>
        <v>1</v>
      </c>
      <c r="D280" s="33">
        <f>'CHP WB'!C280</f>
        <v>0.66111111111111109</v>
      </c>
      <c r="E280" s="33">
        <f>'CHP WB'!D280</f>
        <v>0.68194444444444446</v>
      </c>
      <c r="F280">
        <f>'CHP WB'!E280</f>
        <v>30</v>
      </c>
      <c r="G280">
        <f>'CHP WB'!F280</f>
        <v>18.899999999999999</v>
      </c>
      <c r="H280">
        <f>'CHP WB'!G280</f>
        <v>30</v>
      </c>
      <c r="I280" t="str">
        <f>'CHP WB'!H280</f>
        <v>15-45</v>
      </c>
      <c r="J280">
        <f>'CHP WB'!I280</f>
        <v>0</v>
      </c>
      <c r="K280">
        <f>'CHP WB'!J280</f>
        <v>0</v>
      </c>
      <c r="L280">
        <f>'CHP WB'!K280</f>
        <v>1</v>
      </c>
      <c r="M280">
        <f>'CHP WB'!L280</f>
        <v>0</v>
      </c>
      <c r="N280">
        <f>'CHP WB'!M280</f>
        <v>0</v>
      </c>
    </row>
    <row r="281" spans="1:14" x14ac:dyDescent="0.25">
      <c r="A281" t="s">
        <v>246</v>
      </c>
      <c r="B281" s="36">
        <f>'CHP WB'!A281</f>
        <v>41732</v>
      </c>
      <c r="C281">
        <f>'CHP WB'!B281</f>
        <v>0</v>
      </c>
      <c r="D281" s="33" t="str">
        <f>'CHP WB'!C281</f>
        <v>not found</v>
      </c>
      <c r="E281" s="33">
        <f>'CHP WB'!D281</f>
        <v>0</v>
      </c>
      <c r="F281">
        <f>'CHP WB'!E281</f>
        <v>0</v>
      </c>
      <c r="G281">
        <f>'CHP WB'!F281</f>
        <v>0</v>
      </c>
      <c r="H281">
        <f>'CHP WB'!G281</f>
        <v>0</v>
      </c>
      <c r="I281" t="str">
        <f>'CHP WB'!H281</f>
        <v>0-15</v>
      </c>
      <c r="J281">
        <f>'CHP WB'!I281</f>
        <v>0</v>
      </c>
      <c r="K281">
        <f>'CHP WB'!J281</f>
        <v>0</v>
      </c>
      <c r="L281">
        <f>'CHP WB'!K281</f>
        <v>0</v>
      </c>
      <c r="M281">
        <f>'CHP WB'!L281</f>
        <v>0</v>
      </c>
      <c r="N281">
        <f>'CHP WB'!M281</f>
        <v>0</v>
      </c>
    </row>
    <row r="282" spans="1:14" x14ac:dyDescent="0.25">
      <c r="A282" t="s">
        <v>246</v>
      </c>
      <c r="B282" s="36">
        <f>'CHP WB'!A282</f>
        <v>41732</v>
      </c>
      <c r="C282">
        <f>'CHP WB'!B282</f>
        <v>1</v>
      </c>
      <c r="D282" s="33">
        <f>'CHP WB'!C282</f>
        <v>0.4152777777777778</v>
      </c>
      <c r="E282" s="33">
        <f>'CHP WB'!D282</f>
        <v>0.42777777777777781</v>
      </c>
      <c r="F282">
        <f>'CHP WB'!E282</f>
        <v>18</v>
      </c>
      <c r="G282">
        <f>'CHP WB'!F282</f>
        <v>36.700000000000003</v>
      </c>
      <c r="H282">
        <f>'CHP WB'!G282</f>
        <v>18</v>
      </c>
      <c r="I282" t="str">
        <f>'CHP WB'!H282</f>
        <v>15-45</v>
      </c>
      <c r="J282">
        <f>'CHP WB'!I282</f>
        <v>0</v>
      </c>
      <c r="K282">
        <f>'CHP WB'!J282</f>
        <v>1</v>
      </c>
      <c r="L282">
        <f>'CHP WB'!K282</f>
        <v>0</v>
      </c>
      <c r="M282">
        <f>'CHP WB'!L282</f>
        <v>0</v>
      </c>
      <c r="N282">
        <f>'CHP WB'!M282</f>
        <v>0</v>
      </c>
    </row>
    <row r="283" spans="1:14" x14ac:dyDescent="0.25">
      <c r="A283" t="s">
        <v>246</v>
      </c>
      <c r="B283" s="36">
        <f>'CHP WB'!A283</f>
        <v>41733</v>
      </c>
      <c r="C283">
        <f>'CHP WB'!B283</f>
        <v>0</v>
      </c>
      <c r="D283" s="33">
        <f>'CHP WB'!C283</f>
        <v>0.72569444444444453</v>
      </c>
      <c r="E283" s="33">
        <f>'CHP WB'!D283</f>
        <v>0.72708333333333341</v>
      </c>
      <c r="F283">
        <f>'CHP WB'!E283</f>
        <v>2</v>
      </c>
      <c r="G283">
        <f>'CHP WB'!F283</f>
        <v>33.200000000000003</v>
      </c>
      <c r="H283">
        <f>'CHP WB'!G283</f>
        <v>0</v>
      </c>
      <c r="I283" t="str">
        <f>'CHP WB'!H283</f>
        <v>0-15</v>
      </c>
      <c r="J283">
        <f>'CHP WB'!I283</f>
        <v>1</v>
      </c>
      <c r="K283">
        <f>'CHP WB'!J283</f>
        <v>0</v>
      </c>
      <c r="L283">
        <f>'CHP WB'!K283</f>
        <v>1</v>
      </c>
      <c r="M283">
        <f>'CHP WB'!L283</f>
        <v>0</v>
      </c>
      <c r="N283">
        <f>'CHP WB'!M283</f>
        <v>1</v>
      </c>
    </row>
    <row r="284" spans="1:14" x14ac:dyDescent="0.25">
      <c r="A284" t="s">
        <v>246</v>
      </c>
      <c r="B284" s="36">
        <f>'CHP WB'!A284</f>
        <v>41733</v>
      </c>
      <c r="C284">
        <f>'CHP WB'!B284</f>
        <v>1</v>
      </c>
      <c r="D284" s="33">
        <f>'CHP WB'!C284</f>
        <v>0.53472222222222221</v>
      </c>
      <c r="E284" s="33">
        <f>'CHP WB'!D284</f>
        <v>0.54791666666666661</v>
      </c>
      <c r="F284">
        <f>'CHP WB'!E284</f>
        <v>19</v>
      </c>
      <c r="G284">
        <f>'CHP WB'!F284</f>
        <v>31.1</v>
      </c>
      <c r="H284">
        <f>'CHP WB'!G284</f>
        <v>19</v>
      </c>
      <c r="I284" t="str">
        <f>'CHP WB'!H284</f>
        <v>15-45</v>
      </c>
      <c r="J284">
        <f>'CHP WB'!I284</f>
        <v>1</v>
      </c>
      <c r="K284">
        <f>'CHP WB'!J284</f>
        <v>0</v>
      </c>
      <c r="L284">
        <f>'CHP WB'!K284</f>
        <v>0</v>
      </c>
      <c r="M284">
        <f>'CHP WB'!L284</f>
        <v>0</v>
      </c>
      <c r="N284">
        <f>'CHP WB'!M284</f>
        <v>0</v>
      </c>
    </row>
    <row r="285" spans="1:14" x14ac:dyDescent="0.25">
      <c r="A285" t="s">
        <v>246</v>
      </c>
      <c r="B285" s="36">
        <f>'CHP WB'!A285</f>
        <v>41733</v>
      </c>
      <c r="C285">
        <f>'CHP WB'!B285</f>
        <v>1</v>
      </c>
      <c r="D285" s="33">
        <f>'CHP WB'!C285</f>
        <v>0.74861111111111101</v>
      </c>
      <c r="E285" s="33">
        <f>'CHP WB'!D285</f>
        <v>0.77569444444444435</v>
      </c>
      <c r="F285">
        <f>'CHP WB'!E285</f>
        <v>39</v>
      </c>
      <c r="G285">
        <f>'CHP WB'!F285</f>
        <v>28.5</v>
      </c>
      <c r="H285">
        <f>'CHP WB'!G285</f>
        <v>39</v>
      </c>
      <c r="I285" t="str">
        <f>'CHP WB'!H285</f>
        <v>15-45</v>
      </c>
      <c r="J285">
        <f>'CHP WB'!I285</f>
        <v>1</v>
      </c>
      <c r="K285">
        <f>'CHP WB'!J285</f>
        <v>0</v>
      </c>
      <c r="L285">
        <f>'CHP WB'!K285</f>
        <v>1</v>
      </c>
      <c r="M285">
        <f>'CHP WB'!L285</f>
        <v>0</v>
      </c>
      <c r="N285">
        <f>'CHP WB'!M285</f>
        <v>1</v>
      </c>
    </row>
    <row r="286" spans="1:14" x14ac:dyDescent="0.25">
      <c r="A286" t="s">
        <v>246</v>
      </c>
      <c r="B286" s="36">
        <f>'CHP WB'!A286</f>
        <v>41734</v>
      </c>
      <c r="C286">
        <f>'CHP WB'!B286</f>
        <v>2</v>
      </c>
      <c r="D286" s="33">
        <f>'CHP WB'!C286</f>
        <v>0.77569444444444446</v>
      </c>
      <c r="E286" s="33">
        <f>'CHP WB'!D286</f>
        <v>0.79097222222222219</v>
      </c>
      <c r="F286">
        <f>'CHP WB'!E286</f>
        <v>22</v>
      </c>
      <c r="G286">
        <f>'CHP WB'!F286</f>
        <v>29.3</v>
      </c>
      <c r="H286">
        <f>'CHP WB'!G286</f>
        <v>44</v>
      </c>
      <c r="I286" t="str">
        <f>'CHP WB'!H286</f>
        <v>15-45</v>
      </c>
      <c r="J286">
        <f>'CHP WB'!I286</f>
        <v>1</v>
      </c>
      <c r="K286">
        <f>'CHP WB'!J286</f>
        <v>0</v>
      </c>
      <c r="L286">
        <f>'CHP WB'!K286</f>
        <v>1</v>
      </c>
      <c r="M286">
        <f>'CHP WB'!L286</f>
        <v>0</v>
      </c>
      <c r="N286">
        <f>'CHP WB'!M286</f>
        <v>1</v>
      </c>
    </row>
    <row r="287" spans="1:14" x14ac:dyDescent="0.25">
      <c r="A287" t="s">
        <v>246</v>
      </c>
      <c r="B287" s="36">
        <f>'CHP WB'!A287</f>
        <v>41735</v>
      </c>
      <c r="C287">
        <f>'CHP WB'!B287</f>
        <v>1</v>
      </c>
      <c r="D287" s="33">
        <f>'CHP WB'!C287</f>
        <v>0.36527777777777781</v>
      </c>
      <c r="E287" s="33">
        <f>'CHP WB'!D287</f>
        <v>0.38263888888888892</v>
      </c>
      <c r="F287">
        <f>'CHP WB'!E287</f>
        <v>25</v>
      </c>
      <c r="G287">
        <f>'CHP WB'!F287</f>
        <v>49.8</v>
      </c>
      <c r="H287">
        <f>'CHP WB'!G287</f>
        <v>25</v>
      </c>
      <c r="I287" t="str">
        <f>'CHP WB'!H287</f>
        <v>15-45</v>
      </c>
      <c r="J287">
        <f>'CHP WB'!I287</f>
        <v>0</v>
      </c>
      <c r="K287">
        <f>'CHP WB'!J287</f>
        <v>1</v>
      </c>
      <c r="L287">
        <f>'CHP WB'!K287</f>
        <v>0</v>
      </c>
      <c r="M287">
        <f>'CHP WB'!L287</f>
        <v>0</v>
      </c>
      <c r="N287">
        <f>'CHP WB'!M287</f>
        <v>0</v>
      </c>
    </row>
    <row r="288" spans="1:14" x14ac:dyDescent="0.25">
      <c r="A288" t="s">
        <v>246</v>
      </c>
      <c r="B288" s="36">
        <f>'CHP WB'!A288</f>
        <v>41735</v>
      </c>
      <c r="C288">
        <f>'CHP WB'!B288</f>
        <v>1</v>
      </c>
      <c r="D288" s="33">
        <f>'CHP WB'!C288</f>
        <v>0.53541666666666665</v>
      </c>
      <c r="E288" s="33">
        <f>'CHP WB'!D288</f>
        <v>0.54791666666666661</v>
      </c>
      <c r="F288">
        <f>'CHP WB'!E288</f>
        <v>18</v>
      </c>
      <c r="G288">
        <f>'CHP WB'!F288</f>
        <v>34.200000000000003</v>
      </c>
      <c r="H288">
        <f>'CHP WB'!G288</f>
        <v>18</v>
      </c>
      <c r="I288" t="str">
        <f>'CHP WB'!H288</f>
        <v>15-45</v>
      </c>
      <c r="J288">
        <f>'CHP WB'!I288</f>
        <v>1</v>
      </c>
      <c r="K288">
        <f>'CHP WB'!J288</f>
        <v>0</v>
      </c>
      <c r="L288">
        <f>'CHP WB'!K288</f>
        <v>0</v>
      </c>
      <c r="M288">
        <f>'CHP WB'!L288</f>
        <v>0</v>
      </c>
      <c r="N288">
        <f>'CHP WB'!M288</f>
        <v>0</v>
      </c>
    </row>
    <row r="289" spans="1:14" x14ac:dyDescent="0.25">
      <c r="A289" t="s">
        <v>246</v>
      </c>
      <c r="B289" s="36">
        <f>'CHP WB'!A289</f>
        <v>41735</v>
      </c>
      <c r="C289">
        <f>'CHP WB'!B289</f>
        <v>1</v>
      </c>
      <c r="D289" s="33">
        <f>'CHP WB'!C289</f>
        <v>0.8979166666666667</v>
      </c>
      <c r="E289" s="33">
        <f>'CHP WB'!D289</f>
        <v>1.0083333333333333</v>
      </c>
      <c r="F289">
        <f>'CHP WB'!E289</f>
        <v>159</v>
      </c>
      <c r="G289">
        <f>'CHP WB'!F289</f>
        <v>6</v>
      </c>
      <c r="H289">
        <f>'CHP WB'!G289</f>
        <v>159</v>
      </c>
      <c r="I289" t="str">
        <f>'CHP WB'!H289</f>
        <v>75+</v>
      </c>
      <c r="J289">
        <f>'CHP WB'!I289</f>
        <v>0</v>
      </c>
      <c r="K289">
        <f>'CHP WB'!J289</f>
        <v>0</v>
      </c>
      <c r="L289">
        <f>'CHP WB'!K289</f>
        <v>0</v>
      </c>
      <c r="M289">
        <f>'CHP WB'!L289</f>
        <v>0</v>
      </c>
      <c r="N289">
        <f>'CHP WB'!M289</f>
        <v>0</v>
      </c>
    </row>
    <row r="290" spans="1:14" x14ac:dyDescent="0.25">
      <c r="A290" t="s">
        <v>246</v>
      </c>
      <c r="B290" s="36">
        <f>'CHP WB'!A290</f>
        <v>41736</v>
      </c>
      <c r="C290">
        <f>'CHP WB'!B290</f>
        <v>2</v>
      </c>
      <c r="D290" s="33">
        <f>'CHP WB'!C290</f>
        <v>0.30277777777777776</v>
      </c>
      <c r="E290" s="33">
        <f>'CHP WB'!D290</f>
        <v>0.32152777777777775</v>
      </c>
      <c r="F290">
        <f>'CHP WB'!E290</f>
        <v>27</v>
      </c>
      <c r="G290">
        <f>'CHP WB'!F290</f>
        <v>36.700000000000003</v>
      </c>
      <c r="H290">
        <f>'CHP WB'!G290</f>
        <v>54</v>
      </c>
      <c r="I290" t="str">
        <f>'CHP WB'!H290</f>
        <v>15-45</v>
      </c>
      <c r="J290">
        <f>'CHP WB'!I290</f>
        <v>0</v>
      </c>
      <c r="K290">
        <f>'CHP WB'!J290</f>
        <v>1</v>
      </c>
      <c r="L290">
        <f>'CHP WB'!K290</f>
        <v>0</v>
      </c>
      <c r="M290">
        <f>'CHP WB'!L290</f>
        <v>0</v>
      </c>
      <c r="N290">
        <f>'CHP WB'!M290</f>
        <v>0</v>
      </c>
    </row>
    <row r="291" spans="1:14" x14ac:dyDescent="0.25">
      <c r="A291" t="s">
        <v>246</v>
      </c>
      <c r="B291" s="36">
        <f>'CHP WB'!A291</f>
        <v>41736</v>
      </c>
      <c r="C291">
        <f>'CHP WB'!B291</f>
        <v>1</v>
      </c>
      <c r="D291" s="33">
        <f>'CHP WB'!C291</f>
        <v>0.22847222222222222</v>
      </c>
      <c r="E291" s="33">
        <f>'CHP WB'!D291</f>
        <v>0.27083333333333331</v>
      </c>
      <c r="F291">
        <f>'CHP WB'!E291</f>
        <v>61</v>
      </c>
      <c r="G291">
        <f>'CHP WB'!F291</f>
        <v>48.4</v>
      </c>
      <c r="H291">
        <f>'CHP WB'!G291</f>
        <v>61</v>
      </c>
      <c r="I291" t="str">
        <f>'CHP WB'!H291</f>
        <v>45-75</v>
      </c>
      <c r="J291">
        <f>'CHP WB'!I291</f>
        <v>0</v>
      </c>
      <c r="K291">
        <f>'CHP WB'!J291</f>
        <v>1</v>
      </c>
      <c r="L291">
        <f>'CHP WB'!K291</f>
        <v>0</v>
      </c>
      <c r="M291">
        <f>'CHP WB'!L291</f>
        <v>0</v>
      </c>
      <c r="N291">
        <f>'CHP WB'!M291</f>
        <v>0</v>
      </c>
    </row>
    <row r="292" spans="1:14" x14ac:dyDescent="0.25">
      <c r="A292" t="s">
        <v>246</v>
      </c>
      <c r="B292" s="36">
        <f>'CHP WB'!A292</f>
        <v>41736</v>
      </c>
      <c r="C292">
        <f>'CHP WB'!B292</f>
        <v>1</v>
      </c>
      <c r="D292" s="33">
        <f>'CHP WB'!C292</f>
        <v>0.24722222222222223</v>
      </c>
      <c r="E292" s="33">
        <f>'CHP WB'!D292</f>
        <v>0.28472222222222221</v>
      </c>
      <c r="F292">
        <f>'CHP WB'!E292</f>
        <v>54</v>
      </c>
      <c r="G292">
        <f>'CHP WB'!F292</f>
        <v>48.4</v>
      </c>
      <c r="H292">
        <f>'CHP WB'!G292</f>
        <v>54</v>
      </c>
      <c r="I292" t="str">
        <f>'CHP WB'!H292</f>
        <v>45-75</v>
      </c>
      <c r="J292">
        <f>'CHP WB'!I292</f>
        <v>0</v>
      </c>
      <c r="K292">
        <f>'CHP WB'!J292</f>
        <v>1</v>
      </c>
      <c r="L292">
        <f>'CHP WB'!K292</f>
        <v>0</v>
      </c>
      <c r="M292">
        <f>'CHP WB'!L292</f>
        <v>0</v>
      </c>
      <c r="N292">
        <f>'CHP WB'!M292</f>
        <v>0</v>
      </c>
    </row>
    <row r="293" spans="1:14" x14ac:dyDescent="0.25">
      <c r="A293" t="s">
        <v>246</v>
      </c>
      <c r="B293" s="36">
        <f>'CHP WB'!A293</f>
        <v>41736</v>
      </c>
      <c r="C293">
        <f>'CHP WB'!B293</f>
        <v>1</v>
      </c>
      <c r="D293" s="33">
        <f>'CHP WB'!C293</f>
        <v>0.28888888888888892</v>
      </c>
      <c r="E293" s="33">
        <f>'CHP WB'!D293</f>
        <v>0.30208333333333337</v>
      </c>
      <c r="F293">
        <f>'CHP WB'!E293</f>
        <v>19</v>
      </c>
      <c r="G293">
        <f>'CHP WB'!F293</f>
        <v>31.1</v>
      </c>
      <c r="H293">
        <f>'CHP WB'!G293</f>
        <v>19</v>
      </c>
      <c r="I293" t="str">
        <f>'CHP WB'!H293</f>
        <v>15-45</v>
      </c>
      <c r="J293">
        <f>'CHP WB'!I293</f>
        <v>1</v>
      </c>
      <c r="K293">
        <f>'CHP WB'!J293</f>
        <v>1</v>
      </c>
      <c r="L293">
        <f>'CHP WB'!K293</f>
        <v>0</v>
      </c>
      <c r="M293">
        <f>'CHP WB'!L293</f>
        <v>1</v>
      </c>
      <c r="N293">
        <f>'CHP WB'!M293</f>
        <v>0</v>
      </c>
    </row>
    <row r="294" spans="1:14" x14ac:dyDescent="0.25">
      <c r="A294" t="s">
        <v>246</v>
      </c>
      <c r="B294" s="36">
        <f>'CHP WB'!A294</f>
        <v>41736</v>
      </c>
      <c r="C294">
        <f>'CHP WB'!B294</f>
        <v>2</v>
      </c>
      <c r="D294" s="33">
        <f>'CHP WB'!C294</f>
        <v>0.32361111111111113</v>
      </c>
      <c r="E294" s="33">
        <f>'CHP WB'!D294</f>
        <v>0.35972222222222222</v>
      </c>
      <c r="F294">
        <f>'CHP WB'!E294</f>
        <v>52</v>
      </c>
      <c r="G294">
        <f>'CHP WB'!F294</f>
        <v>40.9</v>
      </c>
      <c r="H294">
        <f>'CHP WB'!G294</f>
        <v>104</v>
      </c>
      <c r="I294" t="str">
        <f>'CHP WB'!H294</f>
        <v>45-75</v>
      </c>
      <c r="J294">
        <f>'CHP WB'!I294</f>
        <v>0</v>
      </c>
      <c r="K294">
        <f>'CHP WB'!J294</f>
        <v>1</v>
      </c>
      <c r="L294">
        <f>'CHP WB'!K294</f>
        <v>0</v>
      </c>
      <c r="M294">
        <f>'CHP WB'!L294</f>
        <v>0</v>
      </c>
      <c r="N294">
        <f>'CHP WB'!M294</f>
        <v>0</v>
      </c>
    </row>
    <row r="295" spans="1:14" x14ac:dyDescent="0.25">
      <c r="A295" t="s">
        <v>246</v>
      </c>
      <c r="B295" s="36">
        <f>'CHP WB'!A295</f>
        <v>41736</v>
      </c>
      <c r="C295">
        <f>'CHP WB'!B295</f>
        <v>1</v>
      </c>
      <c r="D295" s="33">
        <f>'CHP WB'!C295</f>
        <v>0.33749999999999997</v>
      </c>
      <c r="E295" s="33">
        <f>'CHP WB'!D295</f>
        <v>0.35624999999999996</v>
      </c>
      <c r="F295">
        <f>'CHP WB'!E295</f>
        <v>27</v>
      </c>
      <c r="G295">
        <f>'CHP WB'!F295</f>
        <v>26.3</v>
      </c>
      <c r="H295">
        <f>'CHP WB'!G295</f>
        <v>27</v>
      </c>
      <c r="I295" t="str">
        <f>'CHP WB'!H295</f>
        <v>15-45</v>
      </c>
      <c r="J295">
        <f>'CHP WB'!I295</f>
        <v>1</v>
      </c>
      <c r="K295">
        <f>'CHP WB'!J295</f>
        <v>1</v>
      </c>
      <c r="L295">
        <f>'CHP WB'!K295</f>
        <v>0</v>
      </c>
      <c r="M295">
        <f>'CHP WB'!L295</f>
        <v>1</v>
      </c>
      <c r="N295">
        <f>'CHP WB'!M295</f>
        <v>0</v>
      </c>
    </row>
    <row r="296" spans="1:14" x14ac:dyDescent="0.25">
      <c r="A296" t="s">
        <v>246</v>
      </c>
      <c r="B296" s="36">
        <f>'CHP WB'!A296</f>
        <v>41736</v>
      </c>
      <c r="C296">
        <f>'CHP WB'!B296</f>
        <v>1</v>
      </c>
      <c r="D296" s="33">
        <f>'CHP WB'!C296</f>
        <v>0.43263888888888885</v>
      </c>
      <c r="E296" s="33">
        <f>'CHP WB'!D296</f>
        <v>0.45347222222222217</v>
      </c>
      <c r="F296">
        <f>'CHP WB'!E296</f>
        <v>30</v>
      </c>
      <c r="G296">
        <f>'CHP WB'!F296</f>
        <v>39.9</v>
      </c>
      <c r="H296">
        <f>'CHP WB'!G296</f>
        <v>30</v>
      </c>
      <c r="I296" t="str">
        <f>'CHP WB'!H296</f>
        <v>15-45</v>
      </c>
      <c r="J296">
        <f>'CHP WB'!I296</f>
        <v>0</v>
      </c>
      <c r="K296">
        <f>'CHP WB'!J296</f>
        <v>0</v>
      </c>
      <c r="L296">
        <f>'CHP WB'!K296</f>
        <v>0</v>
      </c>
      <c r="M296">
        <f>'CHP WB'!L296</f>
        <v>0</v>
      </c>
      <c r="N296">
        <f>'CHP WB'!M296</f>
        <v>0</v>
      </c>
    </row>
    <row r="297" spans="1:14" x14ac:dyDescent="0.25">
      <c r="A297" t="s">
        <v>246</v>
      </c>
      <c r="B297" s="36">
        <f>'CHP WB'!A297</f>
        <v>41736</v>
      </c>
      <c r="C297">
        <f>'CHP WB'!B297</f>
        <v>1</v>
      </c>
      <c r="D297" s="33">
        <f>'CHP WB'!C297</f>
        <v>0.43333333333333335</v>
      </c>
      <c r="E297" s="33">
        <f>'CHP WB'!D297</f>
        <v>0.45694444444444449</v>
      </c>
      <c r="F297">
        <f>'CHP WB'!E297</f>
        <v>34</v>
      </c>
      <c r="G297">
        <f>'CHP WB'!F297</f>
        <v>36.700000000000003</v>
      </c>
      <c r="H297">
        <f>'CHP WB'!G297</f>
        <v>34</v>
      </c>
      <c r="I297" t="str">
        <f>'CHP WB'!H297</f>
        <v>15-45</v>
      </c>
      <c r="J297">
        <f>'CHP WB'!I297</f>
        <v>0</v>
      </c>
      <c r="K297">
        <f>'CHP WB'!J297</f>
        <v>0</v>
      </c>
      <c r="L297">
        <f>'CHP WB'!K297</f>
        <v>0</v>
      </c>
      <c r="M297">
        <f>'CHP WB'!L297</f>
        <v>0</v>
      </c>
      <c r="N297">
        <f>'CHP WB'!M297</f>
        <v>0</v>
      </c>
    </row>
    <row r="298" spans="1:14" x14ac:dyDescent="0.25">
      <c r="A298" t="s">
        <v>246</v>
      </c>
      <c r="B298" s="36">
        <f>'CHP WB'!A298</f>
        <v>41736</v>
      </c>
      <c r="C298">
        <f>'CHP WB'!B298</f>
        <v>1</v>
      </c>
      <c r="D298" s="33">
        <f>'CHP WB'!C298</f>
        <v>0.45208333333333334</v>
      </c>
      <c r="E298" s="33">
        <f>'CHP WB'!D298</f>
        <v>0.47152777777777777</v>
      </c>
      <c r="F298">
        <f>'CHP WB'!E298</f>
        <v>28</v>
      </c>
      <c r="G298">
        <f>'CHP WB'!F298</f>
        <v>32.9</v>
      </c>
      <c r="H298">
        <f>'CHP WB'!G298</f>
        <v>28</v>
      </c>
      <c r="I298" t="str">
        <f>'CHP WB'!H298</f>
        <v>15-45</v>
      </c>
      <c r="J298">
        <f>'CHP WB'!I298</f>
        <v>1</v>
      </c>
      <c r="K298">
        <f>'CHP WB'!J298</f>
        <v>0</v>
      </c>
      <c r="L298">
        <f>'CHP WB'!K298</f>
        <v>0</v>
      </c>
      <c r="M298">
        <f>'CHP WB'!L298</f>
        <v>0</v>
      </c>
      <c r="N298">
        <f>'CHP WB'!M298</f>
        <v>0</v>
      </c>
    </row>
    <row r="299" spans="1:14" x14ac:dyDescent="0.25">
      <c r="A299" t="s">
        <v>246</v>
      </c>
      <c r="B299" s="36">
        <f>'CHP WB'!A299</f>
        <v>41737</v>
      </c>
      <c r="C299">
        <f>'CHP WB'!B299</f>
        <v>1</v>
      </c>
      <c r="D299" s="33">
        <f>'CHP WB'!C299</f>
        <v>0.29166666666666669</v>
      </c>
      <c r="E299" s="33">
        <f>'CHP WB'!D299</f>
        <v>0.33333333333333337</v>
      </c>
      <c r="F299">
        <f>'CHP WB'!E299</f>
        <v>60</v>
      </c>
      <c r="G299">
        <f>'CHP WB'!F299</f>
        <v>43.5</v>
      </c>
      <c r="H299">
        <f>'CHP WB'!G299</f>
        <v>60</v>
      </c>
      <c r="I299" t="str">
        <f>'CHP WB'!H299</f>
        <v>45-75</v>
      </c>
      <c r="J299">
        <f>'CHP WB'!I299</f>
        <v>0</v>
      </c>
      <c r="K299">
        <f>'CHP WB'!J299</f>
        <v>1</v>
      </c>
      <c r="L299">
        <f>'CHP WB'!K299</f>
        <v>0</v>
      </c>
      <c r="M299">
        <f>'CHP WB'!L299</f>
        <v>0</v>
      </c>
      <c r="N299">
        <f>'CHP WB'!M299</f>
        <v>0</v>
      </c>
    </row>
    <row r="300" spans="1:14" x14ac:dyDescent="0.25">
      <c r="A300" t="s">
        <v>246</v>
      </c>
      <c r="B300" s="36">
        <f>'CHP WB'!A300</f>
        <v>41738</v>
      </c>
      <c r="C300">
        <f>'CHP WB'!B300</f>
        <v>1</v>
      </c>
      <c r="D300" s="33">
        <f>'CHP WB'!C300</f>
        <v>0.3263888888888889</v>
      </c>
      <c r="E300" s="33">
        <f>'CHP WB'!D300</f>
        <v>0.34652777777777777</v>
      </c>
      <c r="F300">
        <f>'CHP WB'!E300</f>
        <v>29</v>
      </c>
      <c r="G300">
        <f>'CHP WB'!F300</f>
        <v>33.299999999999997</v>
      </c>
      <c r="H300">
        <f>'CHP WB'!G300</f>
        <v>29</v>
      </c>
      <c r="I300" t="str">
        <f>'CHP WB'!H300</f>
        <v>15-45</v>
      </c>
      <c r="J300">
        <f>'CHP WB'!I300</f>
        <v>1</v>
      </c>
      <c r="K300">
        <f>'CHP WB'!J300</f>
        <v>1</v>
      </c>
      <c r="L300">
        <f>'CHP WB'!K300</f>
        <v>0</v>
      </c>
      <c r="M300">
        <f>'CHP WB'!L300</f>
        <v>1</v>
      </c>
      <c r="N300">
        <f>'CHP WB'!M300</f>
        <v>0</v>
      </c>
    </row>
    <row r="301" spans="1:14" x14ac:dyDescent="0.25">
      <c r="A301" t="s">
        <v>246</v>
      </c>
      <c r="B301" s="36">
        <f>'CHP WB'!A301</f>
        <v>41738</v>
      </c>
      <c r="C301">
        <f>'CHP WB'!B301</f>
        <v>1</v>
      </c>
      <c r="D301" s="33">
        <f>'CHP WB'!C301</f>
        <v>0.45416666666666666</v>
      </c>
      <c r="E301" s="33">
        <f>'CHP WB'!D301</f>
        <v>0.55208333333333337</v>
      </c>
      <c r="F301">
        <f>'CHP WB'!E301</f>
        <v>141</v>
      </c>
      <c r="G301">
        <f>'CHP WB'!F301</f>
        <v>26.4</v>
      </c>
      <c r="H301">
        <f>'CHP WB'!G301</f>
        <v>141</v>
      </c>
      <c r="I301" t="str">
        <f>'CHP WB'!H301</f>
        <v>75+</v>
      </c>
      <c r="J301">
        <f>'CHP WB'!I301</f>
        <v>1</v>
      </c>
      <c r="K301">
        <f>'CHP WB'!J301</f>
        <v>0</v>
      </c>
      <c r="L301">
        <f>'CHP WB'!K301</f>
        <v>0</v>
      </c>
      <c r="M301">
        <f>'CHP WB'!L301</f>
        <v>0</v>
      </c>
      <c r="N301">
        <f>'CHP WB'!M301</f>
        <v>0</v>
      </c>
    </row>
    <row r="302" spans="1:14" x14ac:dyDescent="0.25">
      <c r="A302" t="s">
        <v>246</v>
      </c>
      <c r="B302" s="36">
        <f>'CHP WB'!A302</f>
        <v>41738</v>
      </c>
      <c r="C302">
        <f>'CHP WB'!B302</f>
        <v>1</v>
      </c>
      <c r="D302" s="33">
        <f>'CHP WB'!C302</f>
        <v>0.62361111111111112</v>
      </c>
      <c r="E302" s="33">
        <f>'CHP WB'!D302</f>
        <v>0.63611111111111107</v>
      </c>
      <c r="F302">
        <f>'CHP WB'!E302</f>
        <v>18</v>
      </c>
      <c r="G302">
        <f>'CHP WB'!F302</f>
        <v>32.200000000000003</v>
      </c>
      <c r="H302">
        <f>'CHP WB'!G302</f>
        <v>18</v>
      </c>
      <c r="I302" t="str">
        <f>'CHP WB'!H302</f>
        <v>15-45</v>
      </c>
      <c r="J302">
        <f>'CHP WB'!I302</f>
        <v>1</v>
      </c>
      <c r="K302">
        <f>'CHP WB'!J302</f>
        <v>0</v>
      </c>
      <c r="L302">
        <f>'CHP WB'!K302</f>
        <v>1</v>
      </c>
      <c r="M302">
        <f>'CHP WB'!L302</f>
        <v>0</v>
      </c>
      <c r="N302">
        <f>'CHP WB'!M302</f>
        <v>1</v>
      </c>
    </row>
    <row r="303" spans="1:14" x14ac:dyDescent="0.25">
      <c r="A303" t="s">
        <v>246</v>
      </c>
      <c r="B303" s="36">
        <f>'CHP WB'!A303</f>
        <v>41738</v>
      </c>
      <c r="C303">
        <f>'CHP WB'!B303</f>
        <v>1</v>
      </c>
      <c r="D303" s="33">
        <f>'CHP WB'!C303</f>
        <v>0.95486111111111116</v>
      </c>
      <c r="E303" s="33">
        <f>'CHP WB'!D303</f>
        <v>0.96736111111111112</v>
      </c>
      <c r="F303">
        <f>'CHP WB'!E303</f>
        <v>18</v>
      </c>
      <c r="G303">
        <f>'CHP WB'!F303</f>
        <v>32.1</v>
      </c>
      <c r="H303">
        <f>'CHP WB'!G303</f>
        <v>18</v>
      </c>
      <c r="I303" t="str">
        <f>'CHP WB'!H303</f>
        <v>15-45</v>
      </c>
      <c r="J303">
        <f>'CHP WB'!I303</f>
        <v>1</v>
      </c>
      <c r="K303">
        <f>'CHP WB'!J303</f>
        <v>0</v>
      </c>
      <c r="L303">
        <f>'CHP WB'!K303</f>
        <v>0</v>
      </c>
      <c r="M303">
        <f>'CHP WB'!L303</f>
        <v>0</v>
      </c>
      <c r="N303">
        <f>'CHP WB'!M303</f>
        <v>0</v>
      </c>
    </row>
    <row r="304" spans="1:14" x14ac:dyDescent="0.25">
      <c r="A304" t="s">
        <v>246</v>
      </c>
      <c r="B304" s="36">
        <f>'CHP WB'!A304</f>
        <v>41739</v>
      </c>
      <c r="C304">
        <f>'CHP WB'!B304</f>
        <v>0</v>
      </c>
      <c r="D304" s="33" t="str">
        <f>'CHP WB'!C304</f>
        <v>not found</v>
      </c>
      <c r="E304" s="33">
        <f>'CHP WB'!D304</f>
        <v>0</v>
      </c>
      <c r="F304">
        <f>'CHP WB'!E304</f>
        <v>0</v>
      </c>
      <c r="G304">
        <f>'CHP WB'!F304</f>
        <v>0</v>
      </c>
      <c r="H304">
        <f>'CHP WB'!G304</f>
        <v>0</v>
      </c>
      <c r="I304" t="str">
        <f>'CHP WB'!H304</f>
        <v>0-15</v>
      </c>
      <c r="J304">
        <f>'CHP WB'!I304</f>
        <v>0</v>
      </c>
      <c r="K304">
        <f>'CHP WB'!J304</f>
        <v>0</v>
      </c>
      <c r="L304">
        <f>'CHP WB'!K304</f>
        <v>0</v>
      </c>
      <c r="M304">
        <f>'CHP WB'!L304</f>
        <v>0</v>
      </c>
      <c r="N304">
        <f>'CHP WB'!M304</f>
        <v>0</v>
      </c>
    </row>
    <row r="305" spans="1:14" x14ac:dyDescent="0.25">
      <c r="A305" t="s">
        <v>246</v>
      </c>
      <c r="B305" s="36">
        <f>'CHP WB'!A305</f>
        <v>41739</v>
      </c>
      <c r="C305">
        <f>'CHP WB'!B305</f>
        <v>1</v>
      </c>
      <c r="D305" s="33">
        <f>'CHP WB'!C305</f>
        <v>0.38750000000000001</v>
      </c>
      <c r="E305" s="33">
        <f>'CHP WB'!D305</f>
        <v>0.45</v>
      </c>
      <c r="F305">
        <f>'CHP WB'!E305</f>
        <v>90</v>
      </c>
      <c r="G305">
        <f>'CHP WB'!F305</f>
        <v>32.5</v>
      </c>
      <c r="H305">
        <f>'CHP WB'!G305</f>
        <v>90</v>
      </c>
      <c r="I305" t="str">
        <f>'CHP WB'!H305</f>
        <v>75+</v>
      </c>
      <c r="J305">
        <f>'CHP WB'!I305</f>
        <v>1</v>
      </c>
      <c r="K305">
        <f>'CHP WB'!J305</f>
        <v>1</v>
      </c>
      <c r="L305">
        <f>'CHP WB'!K305</f>
        <v>0</v>
      </c>
      <c r="M305">
        <f>'CHP WB'!L305</f>
        <v>1</v>
      </c>
      <c r="N305">
        <f>'CHP WB'!M305</f>
        <v>0</v>
      </c>
    </row>
    <row r="306" spans="1:14" x14ac:dyDescent="0.25">
      <c r="A306" t="s">
        <v>246</v>
      </c>
      <c r="B306" s="36">
        <f>'CHP WB'!A306</f>
        <v>41739</v>
      </c>
      <c r="C306">
        <f>'CHP WB'!B306</f>
        <v>1</v>
      </c>
      <c r="D306" s="33">
        <f>'CHP WB'!C306</f>
        <v>0.47569444444444442</v>
      </c>
      <c r="E306" s="33">
        <f>'CHP WB'!D306</f>
        <v>0.51944444444444438</v>
      </c>
      <c r="F306">
        <f>'CHP WB'!E306</f>
        <v>63</v>
      </c>
      <c r="G306">
        <f>'CHP WB'!F306</f>
        <v>41.9</v>
      </c>
      <c r="H306">
        <f>'CHP WB'!G306</f>
        <v>63</v>
      </c>
      <c r="I306" t="str">
        <f>'CHP WB'!H306</f>
        <v>45-75</v>
      </c>
      <c r="J306">
        <f>'CHP WB'!I306</f>
        <v>0</v>
      </c>
      <c r="K306">
        <f>'CHP WB'!J306</f>
        <v>0</v>
      </c>
      <c r="L306">
        <f>'CHP WB'!K306</f>
        <v>0</v>
      </c>
      <c r="M306">
        <f>'CHP WB'!L306</f>
        <v>0</v>
      </c>
      <c r="N306">
        <f>'CHP WB'!M306</f>
        <v>0</v>
      </c>
    </row>
    <row r="307" spans="1:14" x14ac:dyDescent="0.25">
      <c r="A307" t="s">
        <v>246</v>
      </c>
      <c r="B307" s="36">
        <f>'CHP WB'!A307</f>
        <v>41739</v>
      </c>
      <c r="C307">
        <f>'CHP WB'!B307</f>
        <v>1</v>
      </c>
      <c r="D307" s="33">
        <f>'CHP WB'!C307</f>
        <v>0.59722222222222221</v>
      </c>
      <c r="E307" s="33">
        <f>'CHP WB'!D307</f>
        <v>0.71597222222222223</v>
      </c>
      <c r="F307">
        <f>'CHP WB'!E307</f>
        <v>171</v>
      </c>
      <c r="G307">
        <f>'CHP WB'!F307</f>
        <v>49.8</v>
      </c>
      <c r="H307">
        <f>'CHP WB'!G307</f>
        <v>171</v>
      </c>
      <c r="I307" t="str">
        <f>'CHP WB'!H307</f>
        <v>75+</v>
      </c>
      <c r="J307">
        <f>'CHP WB'!I307</f>
        <v>0</v>
      </c>
      <c r="K307">
        <f>'CHP WB'!J307</f>
        <v>0</v>
      </c>
      <c r="L307">
        <f>'CHP WB'!K307</f>
        <v>1</v>
      </c>
      <c r="M307">
        <f>'CHP WB'!L307</f>
        <v>0</v>
      </c>
      <c r="N307">
        <f>'CHP WB'!M307</f>
        <v>0</v>
      </c>
    </row>
    <row r="308" spans="1:14" x14ac:dyDescent="0.25">
      <c r="A308" t="s">
        <v>246</v>
      </c>
      <c r="B308" s="36">
        <f>'CHP WB'!A308</f>
        <v>41739</v>
      </c>
      <c r="C308">
        <f>'CHP WB'!B308</f>
        <v>1</v>
      </c>
      <c r="D308" s="33">
        <f>'CHP WB'!C308</f>
        <v>0.8847222222222223</v>
      </c>
      <c r="E308" s="33">
        <f>'CHP WB'!D308</f>
        <v>0.90625000000000011</v>
      </c>
      <c r="F308">
        <f>'CHP WB'!E308</f>
        <v>31</v>
      </c>
      <c r="G308">
        <f>'CHP WB'!F308</f>
        <v>24.6</v>
      </c>
      <c r="H308">
        <f>'CHP WB'!G308</f>
        <v>31</v>
      </c>
      <c r="I308" t="str">
        <f>'CHP WB'!H308</f>
        <v>15-45</v>
      </c>
      <c r="J308">
        <f>'CHP WB'!I308</f>
        <v>0</v>
      </c>
      <c r="K308">
        <f>'CHP WB'!J308</f>
        <v>0</v>
      </c>
      <c r="L308">
        <f>'CHP WB'!K308</f>
        <v>0</v>
      </c>
      <c r="M308">
        <f>'CHP WB'!L308</f>
        <v>0</v>
      </c>
      <c r="N308">
        <f>'CHP WB'!M308</f>
        <v>0</v>
      </c>
    </row>
    <row r="309" spans="1:14" x14ac:dyDescent="0.25">
      <c r="A309" t="s">
        <v>246</v>
      </c>
      <c r="B309" s="36">
        <f>'CHP WB'!A309</f>
        <v>41740</v>
      </c>
      <c r="C309">
        <f>'CHP WB'!B309</f>
        <v>2</v>
      </c>
      <c r="D309" s="33">
        <f>'CHP WB'!C309</f>
        <v>0.29236111111111113</v>
      </c>
      <c r="E309" s="33">
        <f>'CHP WB'!D309</f>
        <v>0.41875000000000001</v>
      </c>
      <c r="F309">
        <f>'CHP WB'!E309</f>
        <v>182</v>
      </c>
      <c r="G309">
        <f>'CHP WB'!F309</f>
        <v>34.200000000000003</v>
      </c>
      <c r="H309">
        <f>'CHP WB'!G309</f>
        <v>364</v>
      </c>
      <c r="I309" t="str">
        <f>'CHP WB'!H309</f>
        <v>75+</v>
      </c>
      <c r="J309">
        <f>'CHP WB'!I309</f>
        <v>1</v>
      </c>
      <c r="K309">
        <f>'CHP WB'!J309</f>
        <v>1</v>
      </c>
      <c r="L309">
        <f>'CHP WB'!K309</f>
        <v>0</v>
      </c>
      <c r="M309">
        <f>'CHP WB'!L309</f>
        <v>1</v>
      </c>
      <c r="N309">
        <f>'CHP WB'!M309</f>
        <v>0</v>
      </c>
    </row>
    <row r="310" spans="1:14" x14ac:dyDescent="0.25">
      <c r="A310" t="s">
        <v>246</v>
      </c>
      <c r="B310" s="36">
        <f>'CHP WB'!A310</f>
        <v>41740</v>
      </c>
      <c r="C310">
        <f>'CHP WB'!B310</f>
        <v>1</v>
      </c>
      <c r="D310" s="33">
        <f>'CHP WB'!C310</f>
        <v>0.37847222222222227</v>
      </c>
      <c r="E310" s="33">
        <f>'CHP WB'!D310</f>
        <v>0.39236111111111116</v>
      </c>
      <c r="F310">
        <f>'CHP WB'!E310</f>
        <v>20</v>
      </c>
      <c r="G310">
        <f>'CHP WB'!F310</f>
        <v>14.2</v>
      </c>
      <c r="H310">
        <f>'CHP WB'!G310</f>
        <v>20</v>
      </c>
      <c r="I310" t="str">
        <f>'CHP WB'!H310</f>
        <v>15-45</v>
      </c>
      <c r="J310">
        <f>'CHP WB'!I310</f>
        <v>0</v>
      </c>
      <c r="K310">
        <f>'CHP WB'!J310</f>
        <v>1</v>
      </c>
      <c r="L310">
        <f>'CHP WB'!K310</f>
        <v>0</v>
      </c>
      <c r="M310">
        <f>'CHP WB'!L310</f>
        <v>0</v>
      </c>
      <c r="N310">
        <f>'CHP WB'!M310</f>
        <v>0</v>
      </c>
    </row>
    <row r="311" spans="1:14" x14ac:dyDescent="0.25">
      <c r="A311" t="s">
        <v>246</v>
      </c>
      <c r="B311" s="36">
        <f>'CHP WB'!A311</f>
        <v>41740</v>
      </c>
      <c r="C311">
        <f>'CHP WB'!B311</f>
        <v>1</v>
      </c>
      <c r="D311" s="33">
        <f>'CHP WB'!C311</f>
        <v>0.42499999999999999</v>
      </c>
      <c r="E311" s="33">
        <f>'CHP WB'!D311</f>
        <v>0.45347222222222222</v>
      </c>
      <c r="F311">
        <f>'CHP WB'!E311</f>
        <v>41</v>
      </c>
      <c r="G311">
        <f>'CHP WB'!F311</f>
        <v>41.9</v>
      </c>
      <c r="H311">
        <f>'CHP WB'!G311</f>
        <v>41</v>
      </c>
      <c r="I311" t="str">
        <f>'CHP WB'!H311</f>
        <v>15-45</v>
      </c>
      <c r="J311">
        <f>'CHP WB'!I311</f>
        <v>0</v>
      </c>
      <c r="K311">
        <f>'CHP WB'!J311</f>
        <v>0</v>
      </c>
      <c r="L311">
        <f>'CHP WB'!K311</f>
        <v>0</v>
      </c>
      <c r="M311">
        <f>'CHP WB'!L311</f>
        <v>0</v>
      </c>
      <c r="N311">
        <f>'CHP WB'!M311</f>
        <v>0</v>
      </c>
    </row>
    <row r="312" spans="1:14" x14ac:dyDescent="0.25">
      <c r="A312" t="s">
        <v>246</v>
      </c>
      <c r="B312" s="36">
        <f>'CHP WB'!A312</f>
        <v>41740</v>
      </c>
      <c r="C312">
        <f>'CHP WB'!B312</f>
        <v>1</v>
      </c>
      <c r="D312" s="33">
        <f>'CHP WB'!C312</f>
        <v>0.64513888888888882</v>
      </c>
      <c r="E312" s="33">
        <f>'CHP WB'!D312</f>
        <v>0.70138888888888884</v>
      </c>
      <c r="F312">
        <f>'CHP WB'!E312</f>
        <v>81</v>
      </c>
      <c r="G312">
        <f>'CHP WB'!F312</f>
        <v>11.1</v>
      </c>
      <c r="H312">
        <f>'CHP WB'!G312</f>
        <v>81</v>
      </c>
      <c r="I312" t="str">
        <f>'CHP WB'!H312</f>
        <v>75+</v>
      </c>
      <c r="J312">
        <f>'CHP WB'!I312</f>
        <v>0</v>
      </c>
      <c r="K312">
        <f>'CHP WB'!J312</f>
        <v>0</v>
      </c>
      <c r="L312">
        <f>'CHP WB'!K312</f>
        <v>1</v>
      </c>
      <c r="M312">
        <f>'CHP WB'!L312</f>
        <v>0</v>
      </c>
      <c r="N312">
        <f>'CHP WB'!M312</f>
        <v>0</v>
      </c>
    </row>
    <row r="313" spans="1:14" x14ac:dyDescent="0.25">
      <c r="A313" t="s">
        <v>246</v>
      </c>
      <c r="B313" s="36">
        <f>'CHP WB'!A313</f>
        <v>41740</v>
      </c>
      <c r="C313">
        <f>'CHP WB'!B313</f>
        <v>1</v>
      </c>
      <c r="D313" s="33">
        <f>'CHP WB'!C313</f>
        <v>0.85277777777777775</v>
      </c>
      <c r="E313" s="33">
        <f>'CHP WB'!D313</f>
        <v>0.9194444444444444</v>
      </c>
      <c r="F313">
        <f>'CHP WB'!E313</f>
        <v>96</v>
      </c>
      <c r="G313">
        <f>'CHP WB'!F313</f>
        <v>35.200000000000003</v>
      </c>
      <c r="H313">
        <f>'CHP WB'!G313</f>
        <v>96</v>
      </c>
      <c r="I313" t="str">
        <f>'CHP WB'!H313</f>
        <v>75+</v>
      </c>
      <c r="J313">
        <f>'CHP WB'!I313</f>
        <v>1</v>
      </c>
      <c r="K313">
        <f>'CHP WB'!J313</f>
        <v>0</v>
      </c>
      <c r="L313">
        <f>'CHP WB'!K313</f>
        <v>0</v>
      </c>
      <c r="M313">
        <f>'CHP WB'!L313</f>
        <v>0</v>
      </c>
      <c r="N313">
        <f>'CHP WB'!M313</f>
        <v>0</v>
      </c>
    </row>
    <row r="314" spans="1:14" x14ac:dyDescent="0.25">
      <c r="A314" t="s">
        <v>246</v>
      </c>
      <c r="B314" s="36">
        <f>'CHP WB'!A314</f>
        <v>41740</v>
      </c>
      <c r="C314">
        <f>'CHP WB'!B314</f>
        <v>1</v>
      </c>
      <c r="D314" s="33">
        <f>'CHP WB'!C314</f>
        <v>0.85555555555555562</v>
      </c>
      <c r="E314" s="33">
        <f>'CHP WB'!D314</f>
        <v>0.9159722222222223</v>
      </c>
      <c r="F314">
        <f>'CHP WB'!E314</f>
        <v>87</v>
      </c>
      <c r="G314">
        <f>'CHP WB'!F314</f>
        <v>36.700000000000003</v>
      </c>
      <c r="H314">
        <f>'CHP WB'!G314</f>
        <v>87</v>
      </c>
      <c r="I314" t="str">
        <f>'CHP WB'!H314</f>
        <v>75+</v>
      </c>
      <c r="J314">
        <f>'CHP WB'!I314</f>
        <v>0</v>
      </c>
      <c r="K314">
        <f>'CHP WB'!J314</f>
        <v>0</v>
      </c>
      <c r="L314">
        <f>'CHP WB'!K314</f>
        <v>0</v>
      </c>
      <c r="M314">
        <f>'CHP WB'!L314</f>
        <v>0</v>
      </c>
      <c r="N314">
        <f>'CHP WB'!M314</f>
        <v>0</v>
      </c>
    </row>
    <row r="315" spans="1:14" x14ac:dyDescent="0.25">
      <c r="A315" t="s">
        <v>246</v>
      </c>
      <c r="B315" s="36">
        <f>'CHP WB'!A315</f>
        <v>41740</v>
      </c>
      <c r="C315">
        <f>'CHP WB'!B315</f>
        <v>1</v>
      </c>
      <c r="D315" s="33">
        <f>'CHP WB'!C315</f>
        <v>0.87569444444444444</v>
      </c>
      <c r="E315" s="33">
        <f>'CHP WB'!D315</f>
        <v>1.0222222222222221</v>
      </c>
      <c r="F315">
        <f>'CHP WB'!E315</f>
        <v>211</v>
      </c>
      <c r="G315">
        <f>'CHP WB'!F315</f>
        <v>35</v>
      </c>
      <c r="H315">
        <f>'CHP WB'!G315</f>
        <v>211</v>
      </c>
      <c r="I315" t="str">
        <f>'CHP WB'!H315</f>
        <v>75+</v>
      </c>
      <c r="J315">
        <f>'CHP WB'!I315</f>
        <v>1</v>
      </c>
      <c r="K315">
        <f>'CHP WB'!J315</f>
        <v>0</v>
      </c>
      <c r="L315">
        <f>'CHP WB'!K315</f>
        <v>0</v>
      </c>
      <c r="M315">
        <f>'CHP WB'!L315</f>
        <v>0</v>
      </c>
      <c r="N315">
        <f>'CHP WB'!M315</f>
        <v>0</v>
      </c>
    </row>
    <row r="316" spans="1:14" x14ac:dyDescent="0.25">
      <c r="A316" t="s">
        <v>246</v>
      </c>
      <c r="B316" s="36">
        <f>'CHP WB'!A316</f>
        <v>41742</v>
      </c>
      <c r="C316">
        <f>'CHP WB'!B316</f>
        <v>1</v>
      </c>
      <c r="D316" s="33">
        <f>'CHP WB'!C316</f>
        <v>0.44097222222222227</v>
      </c>
      <c r="E316" s="33">
        <f>'CHP WB'!D316</f>
        <v>0.45277777777777783</v>
      </c>
      <c r="F316">
        <f>'CHP WB'!E316</f>
        <v>17</v>
      </c>
      <c r="G316">
        <f>'CHP WB'!F316</f>
        <v>15.6</v>
      </c>
      <c r="H316">
        <f>'CHP WB'!G316</f>
        <v>17</v>
      </c>
      <c r="I316" t="str">
        <f>'CHP WB'!H316</f>
        <v>15-45</v>
      </c>
      <c r="J316">
        <f>'CHP WB'!I316</f>
        <v>0</v>
      </c>
      <c r="K316">
        <f>'CHP WB'!J316</f>
        <v>0</v>
      </c>
      <c r="L316">
        <f>'CHP WB'!K316</f>
        <v>0</v>
      </c>
      <c r="M316">
        <f>'CHP WB'!L316</f>
        <v>0</v>
      </c>
      <c r="N316">
        <f>'CHP WB'!M316</f>
        <v>0</v>
      </c>
    </row>
    <row r="317" spans="1:14" x14ac:dyDescent="0.25">
      <c r="A317" t="s">
        <v>246</v>
      </c>
      <c r="B317" s="36">
        <f>'CHP WB'!A317</f>
        <v>41742</v>
      </c>
      <c r="C317">
        <f>'CHP WB'!B317</f>
        <v>1</v>
      </c>
      <c r="D317" s="33">
        <f>'CHP WB'!C317</f>
        <v>0.63472222222222219</v>
      </c>
      <c r="E317" s="33">
        <f>'CHP WB'!D317</f>
        <v>0.65347222222222223</v>
      </c>
      <c r="F317">
        <f>'CHP WB'!E317</f>
        <v>27</v>
      </c>
      <c r="G317">
        <f>'CHP WB'!F317</f>
        <v>25.3</v>
      </c>
      <c r="H317">
        <f>'CHP WB'!G317</f>
        <v>27</v>
      </c>
      <c r="I317" t="str">
        <f>'CHP WB'!H317</f>
        <v>15-45</v>
      </c>
      <c r="J317">
        <f>'CHP WB'!I317</f>
        <v>1</v>
      </c>
      <c r="K317">
        <f>'CHP WB'!J317</f>
        <v>0</v>
      </c>
      <c r="L317">
        <f>'CHP WB'!K317</f>
        <v>1</v>
      </c>
      <c r="M317">
        <f>'CHP WB'!L317</f>
        <v>0</v>
      </c>
      <c r="N317">
        <f>'CHP WB'!M317</f>
        <v>1</v>
      </c>
    </row>
    <row r="318" spans="1:14" x14ac:dyDescent="0.25">
      <c r="A318" t="s">
        <v>246</v>
      </c>
      <c r="B318" s="36">
        <f>'CHP WB'!A318</f>
        <v>41742</v>
      </c>
      <c r="C318">
        <f>'CHP WB'!B318</f>
        <v>1</v>
      </c>
      <c r="D318" s="33">
        <f>'CHP WB'!C318</f>
        <v>0.77638888888888891</v>
      </c>
      <c r="E318" s="33">
        <f>'CHP WB'!D318</f>
        <v>0.85555555555555562</v>
      </c>
      <c r="F318">
        <f>'CHP WB'!E318</f>
        <v>114</v>
      </c>
      <c r="G318">
        <f>'CHP WB'!F318</f>
        <v>41.9</v>
      </c>
      <c r="H318">
        <f>'CHP WB'!G318</f>
        <v>114</v>
      </c>
      <c r="I318" t="str">
        <f>'CHP WB'!H318</f>
        <v>75+</v>
      </c>
      <c r="J318">
        <f>'CHP WB'!I318</f>
        <v>0</v>
      </c>
      <c r="K318">
        <f>'CHP WB'!J318</f>
        <v>0</v>
      </c>
      <c r="L318">
        <f>'CHP WB'!K318</f>
        <v>1</v>
      </c>
      <c r="M318">
        <f>'CHP WB'!L318</f>
        <v>0</v>
      </c>
      <c r="N318">
        <f>'CHP WB'!M318</f>
        <v>0</v>
      </c>
    </row>
    <row r="319" spans="1:14" x14ac:dyDescent="0.25">
      <c r="A319" t="s">
        <v>246</v>
      </c>
      <c r="B319" s="36">
        <f>'CHP WB'!A319</f>
        <v>41743</v>
      </c>
      <c r="C319">
        <f>'CHP WB'!B319</f>
        <v>1</v>
      </c>
      <c r="D319" s="33">
        <f>'CHP WB'!C319</f>
        <v>0.30763888888888891</v>
      </c>
      <c r="E319" s="33">
        <f>'CHP WB'!D319</f>
        <v>0.32847222222222222</v>
      </c>
      <c r="F319">
        <f>'CHP WB'!E319</f>
        <v>30</v>
      </c>
      <c r="G319">
        <f>'CHP WB'!F319</f>
        <v>34.200000000000003</v>
      </c>
      <c r="H319">
        <f>'CHP WB'!G319</f>
        <v>30</v>
      </c>
      <c r="I319" t="str">
        <f>'CHP WB'!H319</f>
        <v>15-45</v>
      </c>
      <c r="J319">
        <f>'CHP WB'!I319</f>
        <v>1</v>
      </c>
      <c r="K319">
        <f>'CHP WB'!J319</f>
        <v>1</v>
      </c>
      <c r="L319">
        <f>'CHP WB'!K319</f>
        <v>0</v>
      </c>
      <c r="M319">
        <f>'CHP WB'!L319</f>
        <v>1</v>
      </c>
      <c r="N319">
        <f>'CHP WB'!M319</f>
        <v>0</v>
      </c>
    </row>
    <row r="320" spans="1:14" x14ac:dyDescent="0.25">
      <c r="A320" t="s">
        <v>246</v>
      </c>
      <c r="B320" s="36">
        <f>'CHP WB'!A320</f>
        <v>41743</v>
      </c>
      <c r="C320">
        <f>'CHP WB'!B320</f>
        <v>1</v>
      </c>
      <c r="D320" s="33">
        <f>'CHP WB'!C320</f>
        <v>0.48055555555555557</v>
      </c>
      <c r="E320" s="33">
        <f>'CHP WB'!D320</f>
        <v>0.51597222222222228</v>
      </c>
      <c r="F320">
        <f>'CHP WB'!E320</f>
        <v>51</v>
      </c>
      <c r="G320">
        <f>'CHP WB'!F320</f>
        <v>23.4</v>
      </c>
      <c r="H320">
        <f>'CHP WB'!G320</f>
        <v>51</v>
      </c>
      <c r="I320" t="str">
        <f>'CHP WB'!H320</f>
        <v>45-75</v>
      </c>
      <c r="J320">
        <f>'CHP WB'!I320</f>
        <v>0</v>
      </c>
      <c r="K320">
        <f>'CHP WB'!J320</f>
        <v>0</v>
      </c>
      <c r="L320">
        <f>'CHP WB'!K320</f>
        <v>0</v>
      </c>
      <c r="M320">
        <f>'CHP WB'!L320</f>
        <v>0</v>
      </c>
      <c r="N320">
        <f>'CHP WB'!M320</f>
        <v>0</v>
      </c>
    </row>
    <row r="321" spans="1:14" x14ac:dyDescent="0.25">
      <c r="A321" t="s">
        <v>246</v>
      </c>
      <c r="B321" s="36">
        <f>'CHP WB'!A321</f>
        <v>41743</v>
      </c>
      <c r="C321">
        <f>'CHP WB'!B321</f>
        <v>1</v>
      </c>
      <c r="D321" s="33">
        <f>'CHP WB'!C321</f>
        <v>0.72083333333333333</v>
      </c>
      <c r="E321" s="33">
        <f>'CHP WB'!D321</f>
        <v>0.78402777777777777</v>
      </c>
      <c r="F321">
        <f>'CHP WB'!E321</f>
        <v>91</v>
      </c>
      <c r="G321">
        <f>'CHP WB'!F321</f>
        <v>34.6</v>
      </c>
      <c r="H321">
        <f>'CHP WB'!G321</f>
        <v>91</v>
      </c>
      <c r="I321" t="str">
        <f>'CHP WB'!H321</f>
        <v>75+</v>
      </c>
      <c r="J321">
        <f>'CHP WB'!I321</f>
        <v>1</v>
      </c>
      <c r="K321">
        <f>'CHP WB'!J321</f>
        <v>0</v>
      </c>
      <c r="L321">
        <f>'CHP WB'!K321</f>
        <v>1</v>
      </c>
      <c r="M321">
        <f>'CHP WB'!L321</f>
        <v>0</v>
      </c>
      <c r="N321">
        <f>'CHP WB'!M321</f>
        <v>1</v>
      </c>
    </row>
    <row r="322" spans="1:14" x14ac:dyDescent="0.25">
      <c r="A322" t="s">
        <v>246</v>
      </c>
      <c r="B322" s="36">
        <f>'CHP WB'!A322</f>
        <v>41743</v>
      </c>
      <c r="C322">
        <f>'CHP WB'!B322</f>
        <v>2</v>
      </c>
      <c r="D322" s="33">
        <f>'CHP WB'!C322</f>
        <v>0.7416666666666667</v>
      </c>
      <c r="E322" s="33">
        <f>'CHP WB'!D322</f>
        <v>1.2111111111111112</v>
      </c>
      <c r="F322">
        <f>'CHP WB'!E322</f>
        <v>676</v>
      </c>
      <c r="G322">
        <f>'CHP WB'!F322</f>
        <v>36.200000000000003</v>
      </c>
      <c r="H322">
        <f>'CHP WB'!G322</f>
        <v>1352</v>
      </c>
      <c r="I322" t="str">
        <f>'CHP WB'!H322</f>
        <v>75+</v>
      </c>
      <c r="J322">
        <f>'CHP WB'!I322</f>
        <v>0</v>
      </c>
      <c r="K322">
        <f>'CHP WB'!J322</f>
        <v>0</v>
      </c>
      <c r="L322">
        <f>'CHP WB'!K322</f>
        <v>1</v>
      </c>
      <c r="M322">
        <f>'CHP WB'!L322</f>
        <v>0</v>
      </c>
      <c r="N322">
        <f>'CHP WB'!M322</f>
        <v>0</v>
      </c>
    </row>
    <row r="323" spans="1:14" x14ac:dyDescent="0.25">
      <c r="A323" t="s">
        <v>246</v>
      </c>
      <c r="B323" s="36">
        <f>'CHP WB'!A323</f>
        <v>41744</v>
      </c>
      <c r="C323">
        <f>'CHP WB'!B323</f>
        <v>1</v>
      </c>
      <c r="D323" s="33">
        <f>'CHP WB'!C323</f>
        <v>0.75416666666666676</v>
      </c>
      <c r="E323" s="33">
        <f>'CHP WB'!D323</f>
        <v>0.76458333333333339</v>
      </c>
      <c r="F323">
        <f>'CHP WB'!E323</f>
        <v>15</v>
      </c>
      <c r="G323">
        <f>'CHP WB'!F323</f>
        <v>23.2</v>
      </c>
      <c r="H323">
        <f>'CHP WB'!G323</f>
        <v>15</v>
      </c>
      <c r="I323" t="str">
        <f>'CHP WB'!H323</f>
        <v>15-45</v>
      </c>
      <c r="J323">
        <f>'CHP WB'!I323</f>
        <v>0</v>
      </c>
      <c r="K323">
        <f>'CHP WB'!J323</f>
        <v>0</v>
      </c>
      <c r="L323">
        <f>'CHP WB'!K323</f>
        <v>1</v>
      </c>
      <c r="M323">
        <f>'CHP WB'!L323</f>
        <v>0</v>
      </c>
      <c r="N323">
        <f>'CHP WB'!M323</f>
        <v>0</v>
      </c>
    </row>
    <row r="324" spans="1:14" x14ac:dyDescent="0.25">
      <c r="A324" t="s">
        <v>246</v>
      </c>
      <c r="B324" s="36">
        <f>'CHP WB'!A324</f>
        <v>41744</v>
      </c>
      <c r="C324">
        <f>'CHP WB'!B324</f>
        <v>1</v>
      </c>
      <c r="D324" s="33">
        <f>'CHP WB'!C324</f>
        <v>0.83888888888888891</v>
      </c>
      <c r="E324" s="33">
        <f>'CHP WB'!D324</f>
        <v>0.85416666666666663</v>
      </c>
      <c r="F324">
        <f>'CHP WB'!E324</f>
        <v>22</v>
      </c>
      <c r="G324">
        <f>'CHP WB'!F324</f>
        <v>34.799999999999997</v>
      </c>
      <c r="H324">
        <f>'CHP WB'!G324</f>
        <v>22</v>
      </c>
      <c r="I324" t="str">
        <f>'CHP WB'!H324</f>
        <v>15-45</v>
      </c>
      <c r="J324">
        <f>'CHP WB'!I324</f>
        <v>1</v>
      </c>
      <c r="K324">
        <f>'CHP WB'!J324</f>
        <v>0</v>
      </c>
      <c r="L324">
        <f>'CHP WB'!K324</f>
        <v>0</v>
      </c>
      <c r="M324">
        <f>'CHP WB'!L324</f>
        <v>0</v>
      </c>
      <c r="N324">
        <f>'CHP WB'!M324</f>
        <v>0</v>
      </c>
    </row>
    <row r="325" spans="1:14" x14ac:dyDescent="0.25">
      <c r="A325" t="s">
        <v>246</v>
      </c>
      <c r="B325" s="36">
        <f>'CHP WB'!A325</f>
        <v>41745</v>
      </c>
      <c r="C325">
        <f>'CHP WB'!B325</f>
        <v>1</v>
      </c>
      <c r="D325" s="33">
        <f>'CHP WB'!C325</f>
        <v>0.27916666666666667</v>
      </c>
      <c r="E325" s="33">
        <f>'CHP WB'!D325</f>
        <v>0.36180555555555555</v>
      </c>
      <c r="F325">
        <f>'CHP WB'!E325</f>
        <v>119</v>
      </c>
      <c r="G325">
        <f>'CHP WB'!F325</f>
        <v>25.3</v>
      </c>
      <c r="H325">
        <f>'CHP WB'!G325</f>
        <v>119</v>
      </c>
      <c r="I325" t="str">
        <f>'CHP WB'!H325</f>
        <v>75+</v>
      </c>
      <c r="J325">
        <f>'CHP WB'!I325</f>
        <v>1</v>
      </c>
      <c r="K325">
        <f>'CHP WB'!J325</f>
        <v>1</v>
      </c>
      <c r="L325">
        <f>'CHP WB'!K325</f>
        <v>0</v>
      </c>
      <c r="M325">
        <f>'CHP WB'!L325</f>
        <v>1</v>
      </c>
      <c r="N325">
        <f>'CHP WB'!M325</f>
        <v>0</v>
      </c>
    </row>
    <row r="326" spans="1:14" x14ac:dyDescent="0.25">
      <c r="A326" t="s">
        <v>246</v>
      </c>
      <c r="B326" s="36">
        <f>'CHP WB'!A326</f>
        <v>41745</v>
      </c>
      <c r="C326">
        <f>'CHP WB'!B326</f>
        <v>3</v>
      </c>
      <c r="D326" s="33">
        <f>'CHP WB'!C326</f>
        <v>0.34375</v>
      </c>
      <c r="E326" s="33">
        <f>'CHP WB'!D326</f>
        <v>0.35625000000000001</v>
      </c>
      <c r="F326">
        <f>'CHP WB'!E326</f>
        <v>18</v>
      </c>
      <c r="G326">
        <f>'CHP WB'!F326</f>
        <v>36.9</v>
      </c>
      <c r="H326">
        <f>'CHP WB'!G326</f>
        <v>54</v>
      </c>
      <c r="I326" t="str">
        <f>'CHP WB'!H326</f>
        <v>15-45</v>
      </c>
      <c r="J326">
        <f>'CHP WB'!I326</f>
        <v>0</v>
      </c>
      <c r="K326">
        <f>'CHP WB'!J326</f>
        <v>1</v>
      </c>
      <c r="L326">
        <f>'CHP WB'!K326</f>
        <v>0</v>
      </c>
      <c r="M326">
        <f>'CHP WB'!L326</f>
        <v>0</v>
      </c>
      <c r="N326">
        <f>'CHP WB'!M326</f>
        <v>0</v>
      </c>
    </row>
    <row r="327" spans="1:14" x14ac:dyDescent="0.25">
      <c r="A327" t="s">
        <v>246</v>
      </c>
      <c r="B327" s="36">
        <f>'CHP WB'!A327</f>
        <v>41745</v>
      </c>
      <c r="C327">
        <f>'CHP WB'!B327</f>
        <v>1</v>
      </c>
      <c r="D327" s="33">
        <f>'CHP WB'!C327</f>
        <v>0.4069444444444445</v>
      </c>
      <c r="E327" s="33">
        <f>'CHP WB'!D327</f>
        <v>0.46111111111111114</v>
      </c>
      <c r="F327">
        <f>'CHP WB'!E327</f>
        <v>78</v>
      </c>
      <c r="G327">
        <f>'CHP WB'!F327</f>
        <v>29.8</v>
      </c>
      <c r="H327">
        <f>'CHP WB'!G327</f>
        <v>78</v>
      </c>
      <c r="I327" t="str">
        <f>'CHP WB'!H327</f>
        <v>75+</v>
      </c>
      <c r="J327">
        <f>'CHP WB'!I327</f>
        <v>1</v>
      </c>
      <c r="K327">
        <f>'CHP WB'!J327</f>
        <v>1</v>
      </c>
      <c r="L327">
        <f>'CHP WB'!K327</f>
        <v>0</v>
      </c>
      <c r="M327">
        <f>'CHP WB'!L327</f>
        <v>1</v>
      </c>
      <c r="N327">
        <f>'CHP WB'!M327</f>
        <v>0</v>
      </c>
    </row>
    <row r="328" spans="1:14" x14ac:dyDescent="0.25">
      <c r="A328" t="s">
        <v>246</v>
      </c>
      <c r="B328" s="36">
        <f>'CHP WB'!A328</f>
        <v>41745</v>
      </c>
      <c r="C328">
        <f>'CHP WB'!B328</f>
        <v>2</v>
      </c>
      <c r="D328" s="33">
        <f>'CHP WB'!C328</f>
        <v>0.91041666666666676</v>
      </c>
      <c r="E328" s="33">
        <f>'CHP WB'!D328</f>
        <v>0.9652777777777779</v>
      </c>
      <c r="F328">
        <f>'CHP WB'!E328</f>
        <v>79</v>
      </c>
      <c r="G328">
        <f>'CHP WB'!F328</f>
        <v>14.2</v>
      </c>
      <c r="H328">
        <f>'CHP WB'!G328</f>
        <v>158</v>
      </c>
      <c r="I328" t="str">
        <f>'CHP WB'!H328</f>
        <v>75+</v>
      </c>
      <c r="J328">
        <f>'CHP WB'!I328</f>
        <v>0</v>
      </c>
      <c r="K328">
        <f>'CHP WB'!J328</f>
        <v>0</v>
      </c>
      <c r="L328">
        <f>'CHP WB'!K328</f>
        <v>0</v>
      </c>
      <c r="M328">
        <f>'CHP WB'!L328</f>
        <v>0</v>
      </c>
      <c r="N328">
        <f>'CHP WB'!M328</f>
        <v>0</v>
      </c>
    </row>
    <row r="329" spans="1:14" x14ac:dyDescent="0.25">
      <c r="A329" t="s">
        <v>246</v>
      </c>
      <c r="B329" s="36">
        <f>'CHP WB'!A329</f>
        <v>41746</v>
      </c>
      <c r="C329">
        <f>'CHP WB'!B329</f>
        <v>1</v>
      </c>
      <c r="D329" s="33">
        <f>'CHP WB'!C329</f>
        <v>0.25208333333333333</v>
      </c>
      <c r="E329" s="33">
        <f>'CHP WB'!D329</f>
        <v>0.2951388888888889</v>
      </c>
      <c r="F329">
        <f>'CHP WB'!E329</f>
        <v>62</v>
      </c>
      <c r="G329">
        <f>'CHP WB'!F329</f>
        <v>43.9</v>
      </c>
      <c r="H329">
        <f>'CHP WB'!G329</f>
        <v>62</v>
      </c>
      <c r="I329" t="str">
        <f>'CHP WB'!H329</f>
        <v>45-75</v>
      </c>
      <c r="J329">
        <f>'CHP WB'!I329</f>
        <v>0</v>
      </c>
      <c r="K329">
        <f>'CHP WB'!J329</f>
        <v>1</v>
      </c>
      <c r="L329">
        <f>'CHP WB'!K329</f>
        <v>0</v>
      </c>
      <c r="M329">
        <f>'CHP WB'!L329</f>
        <v>0</v>
      </c>
      <c r="N329">
        <f>'CHP WB'!M329</f>
        <v>0</v>
      </c>
    </row>
    <row r="330" spans="1:14" x14ac:dyDescent="0.25">
      <c r="A330" t="s">
        <v>246</v>
      </c>
      <c r="B330" s="36">
        <f>'CHP WB'!A330</f>
        <v>41746</v>
      </c>
      <c r="C330">
        <f>'CHP WB'!B330</f>
        <v>1</v>
      </c>
      <c r="D330" s="33">
        <f>'CHP WB'!C330</f>
        <v>0.62361111111111112</v>
      </c>
      <c r="E330" s="33">
        <f>'CHP WB'!D330</f>
        <v>0.67222222222222228</v>
      </c>
      <c r="F330">
        <f>'CHP WB'!E330</f>
        <v>70</v>
      </c>
      <c r="G330">
        <f>'CHP WB'!F330</f>
        <v>49.8</v>
      </c>
      <c r="H330">
        <f>'CHP WB'!G330</f>
        <v>70</v>
      </c>
      <c r="I330" t="str">
        <f>'CHP WB'!H330</f>
        <v>45-75</v>
      </c>
      <c r="J330">
        <f>'CHP WB'!I330</f>
        <v>0</v>
      </c>
      <c r="K330">
        <f>'CHP WB'!J330</f>
        <v>0</v>
      </c>
      <c r="L330">
        <f>'CHP WB'!K330</f>
        <v>1</v>
      </c>
      <c r="M330">
        <f>'CHP WB'!L330</f>
        <v>0</v>
      </c>
      <c r="N330">
        <f>'CHP WB'!M330</f>
        <v>0</v>
      </c>
    </row>
    <row r="331" spans="1:14" x14ac:dyDescent="0.25">
      <c r="A331" t="s">
        <v>246</v>
      </c>
      <c r="B331" s="36">
        <f>'CHP WB'!A331</f>
        <v>41746</v>
      </c>
      <c r="C331">
        <f>'CHP WB'!B331</f>
        <v>1</v>
      </c>
      <c r="D331" s="33">
        <f>'CHP WB'!C331</f>
        <v>0.6430555555555556</v>
      </c>
      <c r="E331" s="33">
        <f>'CHP WB'!D331</f>
        <v>0.66805555555555562</v>
      </c>
      <c r="F331">
        <f>'CHP WB'!E331</f>
        <v>36</v>
      </c>
      <c r="G331">
        <f>'CHP WB'!F331</f>
        <v>31.1</v>
      </c>
      <c r="H331">
        <f>'CHP WB'!G331</f>
        <v>36</v>
      </c>
      <c r="I331" t="str">
        <f>'CHP WB'!H331</f>
        <v>15-45</v>
      </c>
      <c r="J331">
        <f>'CHP WB'!I331</f>
        <v>1</v>
      </c>
      <c r="K331">
        <f>'CHP WB'!J331</f>
        <v>0</v>
      </c>
      <c r="L331">
        <f>'CHP WB'!K331</f>
        <v>1</v>
      </c>
      <c r="M331">
        <f>'CHP WB'!L331</f>
        <v>0</v>
      </c>
      <c r="N331">
        <f>'CHP WB'!M331</f>
        <v>1</v>
      </c>
    </row>
    <row r="332" spans="1:14" x14ac:dyDescent="0.25">
      <c r="A332" t="s">
        <v>246</v>
      </c>
      <c r="B332" s="36">
        <f>'CHP WB'!A332</f>
        <v>41746</v>
      </c>
      <c r="C332">
        <f>'CHP WB'!B332</f>
        <v>1</v>
      </c>
      <c r="D332" s="33">
        <f>'CHP WB'!C332</f>
        <v>0.9159722222222223</v>
      </c>
      <c r="E332" s="33">
        <f>'CHP WB'!D332</f>
        <v>0.92777777777777781</v>
      </c>
      <c r="F332">
        <f>'CHP WB'!E332</f>
        <v>17</v>
      </c>
      <c r="G332">
        <f>'CHP WB'!F332</f>
        <v>41.9</v>
      </c>
      <c r="H332">
        <f>'CHP WB'!G332</f>
        <v>17</v>
      </c>
      <c r="I332" t="str">
        <f>'CHP WB'!H332</f>
        <v>15-45</v>
      </c>
      <c r="J332">
        <f>'CHP WB'!I332</f>
        <v>0</v>
      </c>
      <c r="K332">
        <f>'CHP WB'!J332</f>
        <v>0</v>
      </c>
      <c r="L332">
        <f>'CHP WB'!K332</f>
        <v>0</v>
      </c>
      <c r="M332">
        <f>'CHP WB'!L332</f>
        <v>0</v>
      </c>
      <c r="N332">
        <f>'CHP WB'!M332</f>
        <v>0</v>
      </c>
    </row>
    <row r="333" spans="1:14" x14ac:dyDescent="0.25">
      <c r="A333" t="s">
        <v>246</v>
      </c>
      <c r="B333" s="36">
        <f>'CHP WB'!A333</f>
        <v>41747</v>
      </c>
      <c r="C333">
        <f>'CHP WB'!B333</f>
        <v>0</v>
      </c>
      <c r="D333" s="33">
        <f>'CHP WB'!C333</f>
        <v>0</v>
      </c>
      <c r="E333" s="33">
        <f>'CHP WB'!D333</f>
        <v>0</v>
      </c>
      <c r="F333">
        <f>'CHP WB'!E333</f>
        <v>0</v>
      </c>
      <c r="G333">
        <f>'CHP WB'!F333</f>
        <v>0</v>
      </c>
      <c r="H333">
        <f>'CHP WB'!G333</f>
        <v>0</v>
      </c>
      <c r="I333" t="str">
        <f>'CHP WB'!H333</f>
        <v>0-15</v>
      </c>
      <c r="J333">
        <f>'CHP WB'!I333</f>
        <v>0</v>
      </c>
      <c r="K333">
        <f>'CHP WB'!J333</f>
        <v>0</v>
      </c>
      <c r="L333">
        <f>'CHP WB'!K333</f>
        <v>0</v>
      </c>
      <c r="M333">
        <f>'CHP WB'!L333</f>
        <v>0</v>
      </c>
      <c r="N333">
        <f>'CHP WB'!M333</f>
        <v>0</v>
      </c>
    </row>
    <row r="334" spans="1:14" x14ac:dyDescent="0.25">
      <c r="A334" t="s">
        <v>246</v>
      </c>
      <c r="B334" s="36">
        <f>'CHP WB'!A334</f>
        <v>41747</v>
      </c>
      <c r="C334">
        <f>'CHP WB'!B334</f>
        <v>2</v>
      </c>
      <c r="D334" s="33">
        <f>'CHP WB'!C334</f>
        <v>0.21666666666666667</v>
      </c>
      <c r="E334" s="33">
        <f>'CHP WB'!D334</f>
        <v>0.26041666666666669</v>
      </c>
      <c r="F334">
        <f>'CHP WB'!E334</f>
        <v>63</v>
      </c>
      <c r="G334">
        <f>'CHP WB'!F334</f>
        <v>40.9</v>
      </c>
      <c r="H334">
        <f>'CHP WB'!G334</f>
        <v>126</v>
      </c>
      <c r="I334" t="str">
        <f>'CHP WB'!H334</f>
        <v>45-75</v>
      </c>
      <c r="J334">
        <f>'CHP WB'!I334</f>
        <v>0</v>
      </c>
      <c r="K334">
        <f>'CHP WB'!J334</f>
        <v>1</v>
      </c>
      <c r="L334">
        <f>'CHP WB'!K334</f>
        <v>0</v>
      </c>
      <c r="M334">
        <f>'CHP WB'!L334</f>
        <v>0</v>
      </c>
      <c r="N334">
        <f>'CHP WB'!M334</f>
        <v>0</v>
      </c>
    </row>
    <row r="335" spans="1:14" x14ac:dyDescent="0.25">
      <c r="A335" t="s">
        <v>246</v>
      </c>
      <c r="B335" s="36">
        <f>'CHP WB'!A335</f>
        <v>41747</v>
      </c>
      <c r="C335">
        <f>'CHP WB'!B335</f>
        <v>1</v>
      </c>
      <c r="D335" s="33">
        <f>'CHP WB'!C335</f>
        <v>0.49305555555555558</v>
      </c>
      <c r="E335" s="33">
        <f>'CHP WB'!D335</f>
        <v>0.50416666666666665</v>
      </c>
      <c r="F335">
        <f>'CHP WB'!E335</f>
        <v>16</v>
      </c>
      <c r="G335">
        <f>'CHP WB'!F335</f>
        <v>38.4</v>
      </c>
      <c r="H335">
        <f>'CHP WB'!G335</f>
        <v>16</v>
      </c>
      <c r="I335" t="str">
        <f>'CHP WB'!H335</f>
        <v>15-45</v>
      </c>
      <c r="J335">
        <f>'CHP WB'!I335</f>
        <v>0</v>
      </c>
      <c r="K335">
        <f>'CHP WB'!J335</f>
        <v>0</v>
      </c>
      <c r="L335">
        <f>'CHP WB'!K335</f>
        <v>0</v>
      </c>
      <c r="M335">
        <f>'CHP WB'!L335</f>
        <v>0</v>
      </c>
      <c r="N335">
        <f>'CHP WB'!M335</f>
        <v>0</v>
      </c>
    </row>
    <row r="336" spans="1:14" x14ac:dyDescent="0.25">
      <c r="A336" t="s">
        <v>246</v>
      </c>
      <c r="B336" s="36">
        <f>'CHP WB'!A336</f>
        <v>41747</v>
      </c>
      <c r="C336">
        <f>'CHP WB'!B336</f>
        <v>3</v>
      </c>
      <c r="D336" s="33">
        <f>'CHP WB'!C336</f>
        <v>0.70416666666666661</v>
      </c>
      <c r="E336" s="33">
        <f>'CHP WB'!D336</f>
        <v>0.72013888888888888</v>
      </c>
      <c r="F336">
        <f>'CHP WB'!E336</f>
        <v>23</v>
      </c>
      <c r="G336">
        <f>'CHP WB'!F336</f>
        <v>29.3</v>
      </c>
      <c r="H336">
        <f>'CHP WB'!G336</f>
        <v>69</v>
      </c>
      <c r="I336" t="str">
        <f>'CHP WB'!H336</f>
        <v>15-45</v>
      </c>
      <c r="J336">
        <f>'CHP WB'!I336</f>
        <v>1</v>
      </c>
      <c r="K336">
        <f>'CHP WB'!J336</f>
        <v>0</v>
      </c>
      <c r="L336">
        <f>'CHP WB'!K336</f>
        <v>1</v>
      </c>
      <c r="M336">
        <f>'CHP WB'!L336</f>
        <v>0</v>
      </c>
      <c r="N336">
        <f>'CHP WB'!M336</f>
        <v>1</v>
      </c>
    </row>
    <row r="337" spans="1:14" x14ac:dyDescent="0.25">
      <c r="A337" t="s">
        <v>246</v>
      </c>
      <c r="B337" s="36">
        <f>'CHP WB'!A337</f>
        <v>41747</v>
      </c>
      <c r="C337">
        <f>'CHP WB'!B337</f>
        <v>2</v>
      </c>
      <c r="D337" s="33">
        <f>'CHP WB'!C337</f>
        <v>0.73055555555555562</v>
      </c>
      <c r="E337" s="33">
        <f>'CHP WB'!D337</f>
        <v>0.79166666666666674</v>
      </c>
      <c r="F337">
        <f>'CHP WB'!E337</f>
        <v>88</v>
      </c>
      <c r="G337">
        <f>'CHP WB'!F337</f>
        <v>35.200000000000003</v>
      </c>
      <c r="H337">
        <f>'CHP WB'!G337</f>
        <v>176</v>
      </c>
      <c r="I337" t="str">
        <f>'CHP WB'!H337</f>
        <v>75+</v>
      </c>
      <c r="J337">
        <f>'CHP WB'!I337</f>
        <v>1</v>
      </c>
      <c r="K337">
        <f>'CHP WB'!J337</f>
        <v>0</v>
      </c>
      <c r="L337">
        <f>'CHP WB'!K337</f>
        <v>1</v>
      </c>
      <c r="M337">
        <f>'CHP WB'!L337</f>
        <v>0</v>
      </c>
      <c r="N337">
        <f>'CHP WB'!M337</f>
        <v>1</v>
      </c>
    </row>
    <row r="338" spans="1:14" x14ac:dyDescent="0.25">
      <c r="A338" t="s">
        <v>246</v>
      </c>
      <c r="B338" s="36">
        <f>'CHP WB'!A338</f>
        <v>41747</v>
      </c>
      <c r="C338">
        <f>'CHP WB'!B338</f>
        <v>2</v>
      </c>
      <c r="D338" s="33">
        <f>'CHP WB'!C338</f>
        <v>0.76666666666666661</v>
      </c>
      <c r="E338" s="33">
        <f>'CHP WB'!D338</f>
        <v>0.90694444444444433</v>
      </c>
      <c r="F338">
        <f>'CHP WB'!E338</f>
        <v>202</v>
      </c>
      <c r="G338">
        <f>'CHP WB'!F338</f>
        <v>38.4</v>
      </c>
      <c r="H338">
        <f>'CHP WB'!G338</f>
        <v>404</v>
      </c>
      <c r="I338" t="str">
        <f>'CHP WB'!H338</f>
        <v>75+</v>
      </c>
      <c r="J338">
        <f>'CHP WB'!I338</f>
        <v>0</v>
      </c>
      <c r="K338">
        <f>'CHP WB'!J338</f>
        <v>0</v>
      </c>
      <c r="L338">
        <f>'CHP WB'!K338</f>
        <v>1</v>
      </c>
      <c r="M338">
        <f>'CHP WB'!L338</f>
        <v>0</v>
      </c>
      <c r="N338">
        <f>'CHP WB'!M338</f>
        <v>0</v>
      </c>
    </row>
    <row r="339" spans="1:14" x14ac:dyDescent="0.25">
      <c r="A339" t="s">
        <v>246</v>
      </c>
      <c r="B339" s="36">
        <f>'CHP WB'!A339</f>
        <v>41748</v>
      </c>
      <c r="C339">
        <f>'CHP WB'!B339</f>
        <v>1</v>
      </c>
      <c r="D339" s="33">
        <f>'CHP WB'!C339</f>
        <v>0.49791666666666662</v>
      </c>
      <c r="E339" s="33">
        <f>'CHP WB'!D339</f>
        <v>0.57222222222222219</v>
      </c>
      <c r="F339">
        <f>'CHP WB'!E339</f>
        <v>107</v>
      </c>
      <c r="G339">
        <f>'CHP WB'!F339</f>
        <v>40.9</v>
      </c>
      <c r="H339">
        <f>'CHP WB'!G339</f>
        <v>107</v>
      </c>
      <c r="I339" t="str">
        <f>'CHP WB'!H339</f>
        <v>75+</v>
      </c>
      <c r="J339">
        <f>'CHP WB'!I339</f>
        <v>0</v>
      </c>
      <c r="K339">
        <f>'CHP WB'!J339</f>
        <v>0</v>
      </c>
      <c r="L339">
        <f>'CHP WB'!K339</f>
        <v>0</v>
      </c>
      <c r="M339">
        <f>'CHP WB'!L339</f>
        <v>0</v>
      </c>
      <c r="N339">
        <f>'CHP WB'!M339</f>
        <v>0</v>
      </c>
    </row>
    <row r="340" spans="1:14" x14ac:dyDescent="0.25">
      <c r="A340" t="s">
        <v>246</v>
      </c>
      <c r="B340" s="36">
        <f>'CHP WB'!A340</f>
        <v>41748</v>
      </c>
      <c r="C340">
        <f>'CHP WB'!B340</f>
        <v>1</v>
      </c>
      <c r="D340" s="33">
        <f>'CHP WB'!C340</f>
        <v>0.53263888888888888</v>
      </c>
      <c r="E340" s="33">
        <f>'CHP WB'!D340</f>
        <v>0.55277777777777781</v>
      </c>
      <c r="F340">
        <f>'CHP WB'!E340</f>
        <v>29</v>
      </c>
      <c r="G340">
        <f>'CHP WB'!F340</f>
        <v>6.6</v>
      </c>
      <c r="H340">
        <f>'CHP WB'!G340</f>
        <v>29</v>
      </c>
      <c r="I340" t="str">
        <f>'CHP WB'!H340</f>
        <v>15-45</v>
      </c>
      <c r="J340">
        <f>'CHP WB'!I340</f>
        <v>0</v>
      </c>
      <c r="K340">
        <f>'CHP WB'!J340</f>
        <v>0</v>
      </c>
      <c r="L340">
        <f>'CHP WB'!K340</f>
        <v>0</v>
      </c>
      <c r="M340">
        <f>'CHP WB'!L340</f>
        <v>0</v>
      </c>
      <c r="N340">
        <f>'CHP WB'!M340</f>
        <v>0</v>
      </c>
    </row>
    <row r="341" spans="1:14" x14ac:dyDescent="0.25">
      <c r="A341" t="s">
        <v>246</v>
      </c>
      <c r="B341" s="36">
        <f>'CHP WB'!A341</f>
        <v>41748</v>
      </c>
      <c r="C341">
        <f>'CHP WB'!B341</f>
        <v>1</v>
      </c>
      <c r="D341" s="33">
        <f>'CHP WB'!C341</f>
        <v>0.63472222222222219</v>
      </c>
      <c r="E341" s="33">
        <f>'CHP WB'!D341</f>
        <v>0.64930555555555547</v>
      </c>
      <c r="F341">
        <f>'CHP WB'!E341</f>
        <v>21</v>
      </c>
      <c r="G341">
        <f>'CHP WB'!F341</f>
        <v>45.8</v>
      </c>
      <c r="H341">
        <f>'CHP WB'!G341</f>
        <v>21</v>
      </c>
      <c r="I341" t="str">
        <f>'CHP WB'!H341</f>
        <v>15-45</v>
      </c>
      <c r="J341">
        <f>'CHP WB'!I341</f>
        <v>0</v>
      </c>
      <c r="K341">
        <f>'CHP WB'!J341</f>
        <v>0</v>
      </c>
      <c r="L341">
        <f>'CHP WB'!K341</f>
        <v>1</v>
      </c>
      <c r="M341">
        <f>'CHP WB'!L341</f>
        <v>0</v>
      </c>
      <c r="N341">
        <f>'CHP WB'!M341</f>
        <v>0</v>
      </c>
    </row>
    <row r="342" spans="1:14" x14ac:dyDescent="0.25">
      <c r="A342" t="s">
        <v>246</v>
      </c>
      <c r="B342" s="36">
        <f>'CHP WB'!A342</f>
        <v>41748</v>
      </c>
      <c r="C342">
        <f>'CHP WB'!B342</f>
        <v>1</v>
      </c>
      <c r="D342" s="33">
        <f>'CHP WB'!C342</f>
        <v>0.83888888888888891</v>
      </c>
      <c r="E342" s="33">
        <f>'CHP WB'!D342</f>
        <v>0.85833333333333339</v>
      </c>
      <c r="F342">
        <f>'CHP WB'!E342</f>
        <v>28</v>
      </c>
      <c r="G342">
        <f>'CHP WB'!F342</f>
        <v>11.1</v>
      </c>
      <c r="H342">
        <f>'CHP WB'!G342</f>
        <v>28</v>
      </c>
      <c r="I342" t="str">
        <f>'CHP WB'!H342</f>
        <v>15-45</v>
      </c>
      <c r="J342">
        <f>'CHP WB'!I342</f>
        <v>0</v>
      </c>
      <c r="K342">
        <f>'CHP WB'!J342</f>
        <v>0</v>
      </c>
      <c r="L342">
        <f>'CHP WB'!K342</f>
        <v>0</v>
      </c>
      <c r="M342">
        <f>'CHP WB'!L342</f>
        <v>0</v>
      </c>
      <c r="N342">
        <f>'CHP WB'!M342</f>
        <v>0</v>
      </c>
    </row>
    <row r="343" spans="1:14" x14ac:dyDescent="0.25">
      <c r="A343" t="s">
        <v>246</v>
      </c>
      <c r="B343" s="36">
        <f>'CHP WB'!A343</f>
        <v>41749</v>
      </c>
      <c r="C343">
        <f>'CHP WB'!B343</f>
        <v>1</v>
      </c>
      <c r="D343" s="33">
        <f>'CHP WB'!C343</f>
        <v>0.69791666666666663</v>
      </c>
      <c r="E343" s="33">
        <f>'CHP WB'!D343</f>
        <v>0.71319444444444435</v>
      </c>
      <c r="F343">
        <f>'CHP WB'!E343</f>
        <v>22</v>
      </c>
      <c r="G343">
        <f>'CHP WB'!F343</f>
        <v>35.200000000000003</v>
      </c>
      <c r="H343">
        <f>'CHP WB'!G343</f>
        <v>22</v>
      </c>
      <c r="I343" t="str">
        <f>'CHP WB'!H343</f>
        <v>15-45</v>
      </c>
      <c r="J343">
        <f>'CHP WB'!I343</f>
        <v>1</v>
      </c>
      <c r="K343">
        <f>'CHP WB'!J343</f>
        <v>0</v>
      </c>
      <c r="L343">
        <f>'CHP WB'!K343</f>
        <v>1</v>
      </c>
      <c r="M343">
        <f>'CHP WB'!L343</f>
        <v>0</v>
      </c>
      <c r="N343">
        <f>'CHP WB'!M343</f>
        <v>1</v>
      </c>
    </row>
    <row r="344" spans="1:14" x14ac:dyDescent="0.25">
      <c r="A344" t="s">
        <v>246</v>
      </c>
      <c r="B344" s="36">
        <f>'CHP WB'!A344</f>
        <v>41749</v>
      </c>
      <c r="C344">
        <f>'CHP WB'!B344</f>
        <v>2</v>
      </c>
      <c r="D344" s="33">
        <f>'CHP WB'!C344</f>
        <v>0.7006944444444444</v>
      </c>
      <c r="E344" s="33">
        <f>'CHP WB'!D344</f>
        <v>0.74930555555555556</v>
      </c>
      <c r="F344">
        <f>'CHP WB'!E344</f>
        <v>70</v>
      </c>
      <c r="G344">
        <f>'CHP WB'!F344</f>
        <v>43.5</v>
      </c>
      <c r="H344">
        <f>'CHP WB'!G344</f>
        <v>140</v>
      </c>
      <c r="I344" t="str">
        <f>'CHP WB'!H344</f>
        <v>45-75</v>
      </c>
      <c r="J344">
        <f>'CHP WB'!I344</f>
        <v>0</v>
      </c>
      <c r="K344">
        <f>'CHP WB'!J344</f>
        <v>0</v>
      </c>
      <c r="L344">
        <f>'CHP WB'!K344</f>
        <v>1</v>
      </c>
      <c r="M344">
        <f>'CHP WB'!L344</f>
        <v>0</v>
      </c>
      <c r="N344">
        <f>'CHP WB'!M344</f>
        <v>0</v>
      </c>
    </row>
    <row r="345" spans="1:14" x14ac:dyDescent="0.25">
      <c r="A345" t="s">
        <v>246</v>
      </c>
      <c r="B345" s="36">
        <f>'CHP WB'!A345</f>
        <v>41749</v>
      </c>
      <c r="C345">
        <f>'CHP WB'!B345</f>
        <v>1</v>
      </c>
      <c r="D345" s="33">
        <f>'CHP WB'!C345</f>
        <v>0.71250000000000002</v>
      </c>
      <c r="E345" s="33">
        <f>'CHP WB'!D345</f>
        <v>0.73472222222222228</v>
      </c>
      <c r="F345">
        <f>'CHP WB'!E345</f>
        <v>32</v>
      </c>
      <c r="G345">
        <f>'CHP WB'!F345</f>
        <v>43.5</v>
      </c>
      <c r="H345">
        <f>'CHP WB'!G345</f>
        <v>32</v>
      </c>
      <c r="I345" t="str">
        <f>'CHP WB'!H345</f>
        <v>15-45</v>
      </c>
      <c r="J345">
        <f>'CHP WB'!I345</f>
        <v>0</v>
      </c>
      <c r="K345">
        <f>'CHP WB'!J345</f>
        <v>0</v>
      </c>
      <c r="L345">
        <f>'CHP WB'!K345</f>
        <v>1</v>
      </c>
      <c r="M345">
        <f>'CHP WB'!L345</f>
        <v>0</v>
      </c>
      <c r="N345">
        <f>'CHP WB'!M345</f>
        <v>0</v>
      </c>
    </row>
    <row r="346" spans="1:14" x14ac:dyDescent="0.25">
      <c r="A346" t="s">
        <v>246</v>
      </c>
      <c r="B346" s="36">
        <f>'CHP WB'!A346</f>
        <v>41750</v>
      </c>
      <c r="C346">
        <f>'CHP WB'!B346</f>
        <v>1</v>
      </c>
      <c r="D346" s="33">
        <f>'CHP WB'!C346</f>
        <v>0.46319444444444446</v>
      </c>
      <c r="E346" s="33">
        <f>'CHP WB'!D346</f>
        <v>0.47430555555555559</v>
      </c>
      <c r="F346">
        <f>'CHP WB'!E346</f>
        <v>16</v>
      </c>
      <c r="G346">
        <f>'CHP WB'!F346</f>
        <v>36.700000000000003</v>
      </c>
      <c r="H346">
        <f>'CHP WB'!G346</f>
        <v>16</v>
      </c>
      <c r="I346" t="str">
        <f>'CHP WB'!H346</f>
        <v>15-45</v>
      </c>
      <c r="J346">
        <f>'CHP WB'!I346</f>
        <v>0</v>
      </c>
      <c r="K346">
        <f>'CHP WB'!J346</f>
        <v>0</v>
      </c>
      <c r="L346">
        <f>'CHP WB'!K346</f>
        <v>0</v>
      </c>
      <c r="M346">
        <f>'CHP WB'!L346</f>
        <v>0</v>
      </c>
      <c r="N346">
        <f>'CHP WB'!M346</f>
        <v>0</v>
      </c>
    </row>
    <row r="347" spans="1:14" x14ac:dyDescent="0.25">
      <c r="A347" t="s">
        <v>246</v>
      </c>
      <c r="B347" s="36">
        <f>'CHP WB'!A347</f>
        <v>41750</v>
      </c>
      <c r="C347">
        <f>'CHP WB'!B347</f>
        <v>1</v>
      </c>
      <c r="D347" s="33">
        <f>'CHP WB'!C347</f>
        <v>0.4916666666666667</v>
      </c>
      <c r="E347" s="33">
        <f>'CHP WB'!D347</f>
        <v>0.5229166666666667</v>
      </c>
      <c r="F347">
        <f>'CHP WB'!E347</f>
        <v>45</v>
      </c>
      <c r="G347">
        <f>'CHP WB'!F347</f>
        <v>39.9</v>
      </c>
      <c r="H347">
        <f>'CHP WB'!G347</f>
        <v>45</v>
      </c>
      <c r="I347" t="str">
        <f>'CHP WB'!H347</f>
        <v>45-75</v>
      </c>
      <c r="J347">
        <f>'CHP WB'!I347</f>
        <v>0</v>
      </c>
      <c r="K347">
        <f>'CHP WB'!J347</f>
        <v>0</v>
      </c>
      <c r="L347">
        <f>'CHP WB'!K347</f>
        <v>0</v>
      </c>
      <c r="M347">
        <f>'CHP WB'!L347</f>
        <v>0</v>
      </c>
      <c r="N347">
        <f>'CHP WB'!M347</f>
        <v>0</v>
      </c>
    </row>
    <row r="348" spans="1:14" x14ac:dyDescent="0.25">
      <c r="A348" t="s">
        <v>246</v>
      </c>
      <c r="B348" s="36">
        <f>'CHP WB'!A348</f>
        <v>41751</v>
      </c>
      <c r="C348">
        <f>'CHP WB'!B348</f>
        <v>1</v>
      </c>
      <c r="D348" s="33">
        <f>'CHP WB'!C348</f>
        <v>0.30208333333333331</v>
      </c>
      <c r="E348" s="33">
        <f>'CHP WB'!D348</f>
        <v>0.35</v>
      </c>
      <c r="F348">
        <f>'CHP WB'!E348</f>
        <v>69</v>
      </c>
      <c r="G348">
        <f>'CHP WB'!F348</f>
        <v>31.1</v>
      </c>
      <c r="H348">
        <f>'CHP WB'!G348</f>
        <v>69</v>
      </c>
      <c r="I348" t="str">
        <f>'CHP WB'!H348</f>
        <v>45-75</v>
      </c>
      <c r="J348">
        <f>'CHP WB'!I348</f>
        <v>1</v>
      </c>
      <c r="K348">
        <f>'CHP WB'!J348</f>
        <v>1</v>
      </c>
      <c r="L348">
        <f>'CHP WB'!K348</f>
        <v>0</v>
      </c>
      <c r="M348">
        <f>'CHP WB'!L348</f>
        <v>1</v>
      </c>
      <c r="N348">
        <f>'CHP WB'!M348</f>
        <v>0</v>
      </c>
    </row>
    <row r="349" spans="1:14" x14ac:dyDescent="0.25">
      <c r="A349" t="s">
        <v>246</v>
      </c>
      <c r="B349" s="36">
        <f>'CHP WB'!A349</f>
        <v>41752</v>
      </c>
      <c r="C349">
        <f>'CHP WB'!B349</f>
        <v>0</v>
      </c>
      <c r="D349" s="33">
        <f>'CHP WB'!C349</f>
        <v>0.23750000000000002</v>
      </c>
      <c r="E349" s="33">
        <f>'CHP WB'!D349</f>
        <v>0.47083333333333333</v>
      </c>
      <c r="F349">
        <f>'CHP WB'!E349</f>
        <v>336</v>
      </c>
      <c r="G349">
        <f>'CHP WB'!F349</f>
        <v>36.700000000000003</v>
      </c>
      <c r="H349">
        <f>'CHP WB'!G349</f>
        <v>0</v>
      </c>
      <c r="I349" t="str">
        <f>'CHP WB'!H349</f>
        <v>75+</v>
      </c>
      <c r="J349">
        <f>'CHP WB'!I349</f>
        <v>0</v>
      </c>
      <c r="K349">
        <f>'CHP WB'!J349</f>
        <v>1</v>
      </c>
      <c r="L349">
        <f>'CHP WB'!K349</f>
        <v>0</v>
      </c>
      <c r="M349">
        <f>'CHP WB'!L349</f>
        <v>0</v>
      </c>
      <c r="N349">
        <f>'CHP WB'!M349</f>
        <v>0</v>
      </c>
    </row>
    <row r="350" spans="1:14" x14ac:dyDescent="0.25">
      <c r="A350" t="s">
        <v>246</v>
      </c>
      <c r="B350" s="36">
        <f>'CHP WB'!A350</f>
        <v>41752</v>
      </c>
      <c r="C350">
        <f>'CHP WB'!B350</f>
        <v>1</v>
      </c>
      <c r="D350" s="33">
        <f>'CHP WB'!C350</f>
        <v>0.51388888888888895</v>
      </c>
      <c r="E350" s="33">
        <f>'CHP WB'!D350</f>
        <v>0.54444444444444451</v>
      </c>
      <c r="F350">
        <f>'CHP WB'!E350</f>
        <v>44</v>
      </c>
      <c r="G350">
        <f>'CHP WB'!F350</f>
        <v>26.9</v>
      </c>
      <c r="H350">
        <f>'CHP WB'!G350</f>
        <v>44</v>
      </c>
      <c r="I350" t="str">
        <f>'CHP WB'!H350</f>
        <v>15-45</v>
      </c>
      <c r="J350">
        <f>'CHP WB'!I350</f>
        <v>1</v>
      </c>
      <c r="K350">
        <f>'CHP WB'!J350</f>
        <v>0</v>
      </c>
      <c r="L350">
        <f>'CHP WB'!K350</f>
        <v>0</v>
      </c>
      <c r="M350">
        <f>'CHP WB'!L350</f>
        <v>0</v>
      </c>
      <c r="N350">
        <f>'CHP WB'!M350</f>
        <v>0</v>
      </c>
    </row>
    <row r="351" spans="1:14" x14ac:dyDescent="0.25">
      <c r="A351" t="s">
        <v>246</v>
      </c>
      <c r="B351" s="36">
        <f>'CHP WB'!A351</f>
        <v>41752</v>
      </c>
      <c r="C351">
        <f>'CHP WB'!B351</f>
        <v>1</v>
      </c>
      <c r="D351" s="33">
        <f>'CHP WB'!C351</f>
        <v>0.33194444444444443</v>
      </c>
      <c r="E351" s="33">
        <f>'CHP WB'!D351</f>
        <v>0.35138888888888886</v>
      </c>
      <c r="F351">
        <f>'CHP WB'!E351</f>
        <v>28</v>
      </c>
      <c r="G351">
        <f>'CHP WB'!F351</f>
        <v>40.9</v>
      </c>
      <c r="H351">
        <f>'CHP WB'!G351</f>
        <v>28</v>
      </c>
      <c r="I351" t="str">
        <f>'CHP WB'!H351</f>
        <v>15-45</v>
      </c>
      <c r="J351">
        <f>'CHP WB'!I351</f>
        <v>0</v>
      </c>
      <c r="K351">
        <f>'CHP WB'!J351</f>
        <v>1</v>
      </c>
      <c r="L351">
        <f>'CHP WB'!K351</f>
        <v>0</v>
      </c>
      <c r="M351">
        <f>'CHP WB'!L351</f>
        <v>0</v>
      </c>
      <c r="N351">
        <f>'CHP WB'!M351</f>
        <v>0</v>
      </c>
    </row>
    <row r="352" spans="1:14" x14ac:dyDescent="0.25">
      <c r="A352" t="s">
        <v>246</v>
      </c>
      <c r="B352" s="36">
        <f>'CHP WB'!A352</f>
        <v>41753</v>
      </c>
      <c r="C352">
        <f>'CHP WB'!B352</f>
        <v>5</v>
      </c>
      <c r="D352" s="33">
        <f>'CHP WB'!C352</f>
        <v>0.54513888888888895</v>
      </c>
      <c r="E352" s="33">
        <f>'CHP WB'!D352</f>
        <v>0.87430555555555567</v>
      </c>
      <c r="F352">
        <f>'CHP WB'!E352</f>
        <v>474</v>
      </c>
      <c r="G352">
        <f>'CHP WB'!F352</f>
        <v>27.4</v>
      </c>
      <c r="H352">
        <f>'CHP WB'!G352</f>
        <v>2370</v>
      </c>
      <c r="I352" t="str">
        <f>'CHP WB'!H352</f>
        <v>75+</v>
      </c>
      <c r="J352">
        <f>'CHP WB'!I352</f>
        <v>1</v>
      </c>
      <c r="K352">
        <f>'CHP WB'!J352</f>
        <v>0</v>
      </c>
      <c r="L352">
        <f>'CHP WB'!K352</f>
        <v>1</v>
      </c>
      <c r="M352">
        <f>'CHP WB'!L352</f>
        <v>0</v>
      </c>
      <c r="N352">
        <f>'CHP WB'!M352</f>
        <v>1</v>
      </c>
    </row>
    <row r="353" spans="1:14" x14ac:dyDescent="0.25">
      <c r="A353" t="s">
        <v>246</v>
      </c>
      <c r="B353" s="36">
        <f>'CHP WB'!A353</f>
        <v>41753</v>
      </c>
      <c r="C353">
        <f>'CHP WB'!B353</f>
        <v>1</v>
      </c>
      <c r="D353" s="33">
        <f>'CHP WB'!C353</f>
        <v>0.52013888888888882</v>
      </c>
      <c r="E353" s="33">
        <f>'CHP WB'!D353</f>
        <v>0.54652777777777772</v>
      </c>
      <c r="F353">
        <f>'CHP WB'!E353</f>
        <v>38</v>
      </c>
      <c r="G353">
        <f>'CHP WB'!F353</f>
        <v>43.5</v>
      </c>
      <c r="H353">
        <f>'CHP WB'!G353</f>
        <v>38</v>
      </c>
      <c r="I353" t="str">
        <f>'CHP WB'!H353</f>
        <v>15-45</v>
      </c>
      <c r="J353">
        <f>'CHP WB'!I353</f>
        <v>0</v>
      </c>
      <c r="K353">
        <f>'CHP WB'!J353</f>
        <v>0</v>
      </c>
      <c r="L353">
        <f>'CHP WB'!K353</f>
        <v>0</v>
      </c>
      <c r="M353">
        <f>'CHP WB'!L353</f>
        <v>0</v>
      </c>
      <c r="N353">
        <f>'CHP WB'!M353</f>
        <v>0</v>
      </c>
    </row>
    <row r="354" spans="1:14" x14ac:dyDescent="0.25">
      <c r="A354" t="s">
        <v>246</v>
      </c>
      <c r="B354" s="36">
        <f>'CHP WB'!A354</f>
        <v>41753</v>
      </c>
      <c r="C354">
        <f>'CHP WB'!B354</f>
        <v>1</v>
      </c>
      <c r="D354" s="33">
        <f>'CHP WB'!C354</f>
        <v>0.79652777777777783</v>
      </c>
      <c r="E354" s="33">
        <f>'CHP WB'!D354</f>
        <v>0.81041666666666667</v>
      </c>
      <c r="F354">
        <f>'CHP WB'!E354</f>
        <v>20</v>
      </c>
      <c r="G354">
        <f>'CHP WB'!F354</f>
        <v>38.4</v>
      </c>
      <c r="H354">
        <f>'CHP WB'!G354</f>
        <v>20</v>
      </c>
      <c r="I354" t="str">
        <f>'CHP WB'!H354</f>
        <v>15-45</v>
      </c>
      <c r="J354">
        <f>'CHP WB'!I354</f>
        <v>0</v>
      </c>
      <c r="K354">
        <f>'CHP WB'!J354</f>
        <v>0</v>
      </c>
      <c r="L354">
        <f>'CHP WB'!K354</f>
        <v>1</v>
      </c>
      <c r="M354">
        <f>'CHP WB'!L354</f>
        <v>0</v>
      </c>
      <c r="N354">
        <f>'CHP WB'!M354</f>
        <v>0</v>
      </c>
    </row>
    <row r="355" spans="1:14" x14ac:dyDescent="0.25">
      <c r="A355" t="s">
        <v>246</v>
      </c>
      <c r="B355" s="36">
        <f>'CHP WB'!A355</f>
        <v>41754</v>
      </c>
      <c r="C355">
        <f>'CHP WB'!B355</f>
        <v>2</v>
      </c>
      <c r="D355" s="33">
        <f>'CHP WB'!C355</f>
        <v>0.59791666666666665</v>
      </c>
      <c r="E355" s="33">
        <f>'CHP WB'!D355</f>
        <v>0.64097222222222217</v>
      </c>
      <c r="F355">
        <f>'CHP WB'!E355</f>
        <v>62</v>
      </c>
      <c r="G355">
        <f>'CHP WB'!F355</f>
        <v>4.9000000000000004</v>
      </c>
      <c r="H355">
        <f>'CHP WB'!G355</f>
        <v>124</v>
      </c>
      <c r="I355" t="str">
        <f>'CHP WB'!H355</f>
        <v>45-75</v>
      </c>
      <c r="J355">
        <f>'CHP WB'!I355</f>
        <v>0</v>
      </c>
      <c r="K355">
        <f>'CHP WB'!J355</f>
        <v>0</v>
      </c>
      <c r="L355">
        <f>'CHP WB'!K355</f>
        <v>1</v>
      </c>
      <c r="M355">
        <f>'CHP WB'!L355</f>
        <v>0</v>
      </c>
      <c r="N355">
        <f>'CHP WB'!M355</f>
        <v>0</v>
      </c>
    </row>
    <row r="356" spans="1:14" x14ac:dyDescent="0.25">
      <c r="A356" t="s">
        <v>246</v>
      </c>
      <c r="B356" s="36">
        <f>'CHP WB'!A356</f>
        <v>41754</v>
      </c>
      <c r="C356">
        <f>'CHP WB'!B356</f>
        <v>1</v>
      </c>
      <c r="D356" s="33">
        <f>'CHP WB'!C356</f>
        <v>0.87083333333333324</v>
      </c>
      <c r="E356" s="33">
        <f>'CHP WB'!D356</f>
        <v>0.89513888888888882</v>
      </c>
      <c r="F356">
        <f>'CHP WB'!E356</f>
        <v>35</v>
      </c>
      <c r="G356">
        <f>'CHP WB'!F356</f>
        <v>38.4</v>
      </c>
      <c r="H356">
        <f>'CHP WB'!G356</f>
        <v>35</v>
      </c>
      <c r="I356" t="str">
        <f>'CHP WB'!H356</f>
        <v>15-45</v>
      </c>
      <c r="J356">
        <f>'CHP WB'!I356</f>
        <v>0</v>
      </c>
      <c r="K356">
        <f>'CHP WB'!J356</f>
        <v>0</v>
      </c>
      <c r="L356">
        <f>'CHP WB'!K356</f>
        <v>0</v>
      </c>
      <c r="M356">
        <f>'CHP WB'!L356</f>
        <v>0</v>
      </c>
      <c r="N356">
        <f>'CHP WB'!M356</f>
        <v>0</v>
      </c>
    </row>
    <row r="357" spans="1:14" x14ac:dyDescent="0.25">
      <c r="A357" t="s">
        <v>246</v>
      </c>
      <c r="B357" s="36">
        <f>'CHP WB'!A357</f>
        <v>41755</v>
      </c>
      <c r="C357">
        <f>'CHP WB'!B357</f>
        <v>1</v>
      </c>
      <c r="D357" s="33">
        <f>'CHP WB'!C357</f>
        <v>0.4513888888888889</v>
      </c>
      <c r="E357" s="33">
        <f>'CHP WB'!D357</f>
        <v>0.46527777777777779</v>
      </c>
      <c r="F357">
        <f>'CHP WB'!E357</f>
        <v>20</v>
      </c>
      <c r="G357">
        <f>'CHP WB'!F357</f>
        <v>18.2</v>
      </c>
      <c r="H357">
        <f>'CHP WB'!G357</f>
        <v>20</v>
      </c>
      <c r="I357" t="str">
        <f>'CHP WB'!H357</f>
        <v>15-45</v>
      </c>
      <c r="J357">
        <f>'CHP WB'!I357</f>
        <v>0</v>
      </c>
      <c r="K357">
        <f>'CHP WB'!J357</f>
        <v>0</v>
      </c>
      <c r="L357">
        <f>'CHP WB'!K357</f>
        <v>0</v>
      </c>
      <c r="M357">
        <f>'CHP WB'!L357</f>
        <v>0</v>
      </c>
      <c r="N357">
        <f>'CHP WB'!M357</f>
        <v>0</v>
      </c>
    </row>
    <row r="358" spans="1:14" x14ac:dyDescent="0.25">
      <c r="A358" t="s">
        <v>246</v>
      </c>
      <c r="B358" s="36">
        <f>'CHP WB'!A358</f>
        <v>41755</v>
      </c>
      <c r="C358">
        <f>'CHP WB'!B358</f>
        <v>1</v>
      </c>
      <c r="D358" s="33">
        <f>'CHP WB'!C358</f>
        <v>0.87847222222222221</v>
      </c>
      <c r="E358" s="33">
        <f>'CHP WB'!D358</f>
        <v>0.90486111111111112</v>
      </c>
      <c r="F358">
        <f>'CHP WB'!E358</f>
        <v>38</v>
      </c>
      <c r="G358">
        <f>'CHP WB'!F358</f>
        <v>38.1</v>
      </c>
      <c r="H358">
        <f>'CHP WB'!G358</f>
        <v>38</v>
      </c>
      <c r="I358" t="str">
        <f>'CHP WB'!H358</f>
        <v>15-45</v>
      </c>
      <c r="J358">
        <f>'CHP WB'!I358</f>
        <v>0</v>
      </c>
      <c r="K358">
        <f>'CHP WB'!J358</f>
        <v>0</v>
      </c>
      <c r="L358">
        <f>'CHP WB'!K358</f>
        <v>0</v>
      </c>
      <c r="M358">
        <f>'CHP WB'!L358</f>
        <v>0</v>
      </c>
      <c r="N358">
        <f>'CHP WB'!M358</f>
        <v>0</v>
      </c>
    </row>
    <row r="359" spans="1:14" x14ac:dyDescent="0.25">
      <c r="A359" t="s">
        <v>246</v>
      </c>
      <c r="B359" s="36">
        <f>'CHP WB'!A359</f>
        <v>41755</v>
      </c>
      <c r="C359">
        <f>'CHP WB'!B359</f>
        <v>1</v>
      </c>
      <c r="D359" s="33">
        <f>'CHP WB'!C359</f>
        <v>0.97152777777777777</v>
      </c>
      <c r="E359" s="33">
        <f>'CHP WB'!D359</f>
        <v>0.98402777777777772</v>
      </c>
      <c r="F359">
        <f>'CHP WB'!E359</f>
        <v>18</v>
      </c>
      <c r="G359">
        <f>'CHP WB'!F359</f>
        <v>28.5</v>
      </c>
      <c r="H359">
        <f>'CHP WB'!G359</f>
        <v>18</v>
      </c>
      <c r="I359" t="str">
        <f>'CHP WB'!H359</f>
        <v>15-45</v>
      </c>
      <c r="J359">
        <f>'CHP WB'!I359</f>
        <v>1</v>
      </c>
      <c r="K359">
        <f>'CHP WB'!J359</f>
        <v>0</v>
      </c>
      <c r="L359">
        <f>'CHP WB'!K359</f>
        <v>0</v>
      </c>
      <c r="M359">
        <f>'CHP WB'!L359</f>
        <v>0</v>
      </c>
      <c r="N359">
        <f>'CHP WB'!M359</f>
        <v>0</v>
      </c>
    </row>
    <row r="360" spans="1:14" x14ac:dyDescent="0.25">
      <c r="A360" t="s">
        <v>246</v>
      </c>
      <c r="B360" s="36">
        <f>'CHP WB'!A360</f>
        <v>41756</v>
      </c>
      <c r="C360">
        <f>'CHP WB'!B360</f>
        <v>1</v>
      </c>
      <c r="D360" s="33">
        <f>'CHP WB'!C360</f>
        <v>0.45624999999999999</v>
      </c>
      <c r="E360" s="33">
        <f>'CHP WB'!D360</f>
        <v>0.50347222222222221</v>
      </c>
      <c r="F360">
        <f>'CHP WB'!E360</f>
        <v>68</v>
      </c>
      <c r="G360">
        <f>'CHP WB'!F360</f>
        <v>11.1</v>
      </c>
      <c r="H360">
        <f>'CHP WB'!G360</f>
        <v>68</v>
      </c>
      <c r="I360" t="str">
        <f>'CHP WB'!H360</f>
        <v>45-75</v>
      </c>
      <c r="J360">
        <f>'CHP WB'!I360</f>
        <v>0</v>
      </c>
      <c r="K360">
        <f>'CHP WB'!J360</f>
        <v>0</v>
      </c>
      <c r="L360">
        <f>'CHP WB'!K360</f>
        <v>0</v>
      </c>
      <c r="M360">
        <f>'CHP WB'!L360</f>
        <v>0</v>
      </c>
      <c r="N360">
        <f>'CHP WB'!M360</f>
        <v>0</v>
      </c>
    </row>
    <row r="361" spans="1:14" x14ac:dyDescent="0.25">
      <c r="A361" t="s">
        <v>246</v>
      </c>
      <c r="B361" s="36">
        <f>'CHP WB'!A361</f>
        <v>41756</v>
      </c>
      <c r="C361">
        <f>'CHP WB'!B361</f>
        <v>1</v>
      </c>
      <c r="D361" s="33">
        <f>'CHP WB'!C361</f>
        <v>0.67708333333333337</v>
      </c>
      <c r="E361" s="33">
        <f>'CHP WB'!D361</f>
        <v>0.70694444444444449</v>
      </c>
      <c r="F361">
        <f>'CHP WB'!E361</f>
        <v>43</v>
      </c>
      <c r="G361">
        <f>'CHP WB'!F361</f>
        <v>26.3</v>
      </c>
      <c r="H361">
        <f>'CHP WB'!G361</f>
        <v>43</v>
      </c>
      <c r="I361" t="str">
        <f>'CHP WB'!H361</f>
        <v>15-45</v>
      </c>
      <c r="J361">
        <f>'CHP WB'!I361</f>
        <v>1</v>
      </c>
      <c r="K361">
        <f>'CHP WB'!J361</f>
        <v>0</v>
      </c>
      <c r="L361">
        <f>'CHP WB'!K361</f>
        <v>1</v>
      </c>
      <c r="M361">
        <f>'CHP WB'!L361</f>
        <v>0</v>
      </c>
      <c r="N361">
        <f>'CHP WB'!M361</f>
        <v>1</v>
      </c>
    </row>
    <row r="362" spans="1:14" x14ac:dyDescent="0.25">
      <c r="A362" t="s">
        <v>246</v>
      </c>
      <c r="B362" s="36">
        <f>'CHP WB'!A362</f>
        <v>41757</v>
      </c>
      <c r="C362">
        <f>'CHP WB'!B362</f>
        <v>1</v>
      </c>
      <c r="D362" s="33">
        <f>'CHP WB'!C362</f>
        <v>0.33680555555555558</v>
      </c>
      <c r="E362" s="33">
        <f>'CHP WB'!D362</f>
        <v>0.37083333333333335</v>
      </c>
      <c r="F362">
        <f>'CHP WB'!E362</f>
        <v>49</v>
      </c>
      <c r="G362">
        <f>'CHP WB'!F362</f>
        <v>41.9</v>
      </c>
      <c r="H362">
        <f>'CHP WB'!G362</f>
        <v>49</v>
      </c>
      <c r="I362" t="str">
        <f>'CHP WB'!H362</f>
        <v>45-75</v>
      </c>
      <c r="J362">
        <f>'CHP WB'!I362</f>
        <v>0</v>
      </c>
      <c r="K362">
        <f>'CHP WB'!J362</f>
        <v>1</v>
      </c>
      <c r="L362">
        <f>'CHP WB'!K362</f>
        <v>0</v>
      </c>
      <c r="M362">
        <f>'CHP WB'!L362</f>
        <v>0</v>
      </c>
      <c r="N362">
        <f>'CHP WB'!M362</f>
        <v>0</v>
      </c>
    </row>
    <row r="363" spans="1:14" x14ac:dyDescent="0.25">
      <c r="A363" t="s">
        <v>246</v>
      </c>
      <c r="B363" s="36">
        <f>'CHP WB'!A363</f>
        <v>41757</v>
      </c>
      <c r="C363">
        <f>'CHP WB'!B363</f>
        <v>1</v>
      </c>
      <c r="D363" s="33">
        <f>'CHP WB'!C363</f>
        <v>0.27847222222222223</v>
      </c>
      <c r="E363" s="33">
        <f>'CHP WB'!D363</f>
        <v>0.29166666666666669</v>
      </c>
      <c r="F363">
        <f>'CHP WB'!E363</f>
        <v>19</v>
      </c>
      <c r="G363">
        <f>'CHP WB'!F363</f>
        <v>39.9</v>
      </c>
      <c r="H363">
        <f>'CHP WB'!G363</f>
        <v>19</v>
      </c>
      <c r="I363" t="str">
        <f>'CHP WB'!H363</f>
        <v>15-45</v>
      </c>
      <c r="J363">
        <f>'CHP WB'!I363</f>
        <v>0</v>
      </c>
      <c r="K363">
        <f>'CHP WB'!J363</f>
        <v>1</v>
      </c>
      <c r="L363">
        <f>'CHP WB'!K363</f>
        <v>0</v>
      </c>
      <c r="M363">
        <f>'CHP WB'!L363</f>
        <v>0</v>
      </c>
      <c r="N363">
        <f>'CHP WB'!M363</f>
        <v>0</v>
      </c>
    </row>
    <row r="364" spans="1:14" x14ac:dyDescent="0.25">
      <c r="A364" t="s">
        <v>246</v>
      </c>
      <c r="B364" s="36">
        <f>'CHP WB'!A364</f>
        <v>41758</v>
      </c>
      <c r="C364">
        <f>'CHP WB'!B364</f>
        <v>0</v>
      </c>
      <c r="D364" s="33" t="str">
        <f>'CHP WB'!C364</f>
        <v>not found</v>
      </c>
      <c r="E364" s="33">
        <f>'CHP WB'!D364</f>
        <v>0</v>
      </c>
      <c r="F364">
        <f>'CHP WB'!E364</f>
        <v>0</v>
      </c>
      <c r="G364">
        <f>'CHP WB'!F364</f>
        <v>0</v>
      </c>
      <c r="H364">
        <f>'CHP WB'!G364</f>
        <v>0</v>
      </c>
      <c r="I364" t="str">
        <f>'CHP WB'!H364</f>
        <v>0-15</v>
      </c>
      <c r="J364">
        <f>'CHP WB'!I364</f>
        <v>0</v>
      </c>
      <c r="K364">
        <f>'CHP WB'!J364</f>
        <v>0</v>
      </c>
      <c r="L364">
        <f>'CHP WB'!K364</f>
        <v>0</v>
      </c>
      <c r="M364">
        <f>'CHP WB'!L364</f>
        <v>0</v>
      </c>
      <c r="N364">
        <f>'CHP WB'!M364</f>
        <v>0</v>
      </c>
    </row>
    <row r="365" spans="1:14" x14ac:dyDescent="0.25">
      <c r="A365" t="s">
        <v>246</v>
      </c>
      <c r="B365" s="36">
        <f>'CHP WB'!A365</f>
        <v>41758</v>
      </c>
      <c r="C365">
        <f>'CHP WB'!B365</f>
        <v>2</v>
      </c>
      <c r="D365" s="33">
        <f>'CHP WB'!C365</f>
        <v>0.74305555555555547</v>
      </c>
      <c r="E365" s="33">
        <f>'CHP WB'!D365</f>
        <v>0.77847222222222212</v>
      </c>
      <c r="F365">
        <f>'CHP WB'!E365</f>
        <v>51</v>
      </c>
      <c r="G365">
        <f>'CHP WB'!F365</f>
        <v>16.8</v>
      </c>
      <c r="H365">
        <f>'CHP WB'!G365</f>
        <v>102</v>
      </c>
      <c r="I365" t="str">
        <f>'CHP WB'!H365</f>
        <v>45-75</v>
      </c>
      <c r="J365">
        <f>'CHP WB'!I365</f>
        <v>0</v>
      </c>
      <c r="K365">
        <f>'CHP WB'!J365</f>
        <v>0</v>
      </c>
      <c r="L365">
        <f>'CHP WB'!K365</f>
        <v>1</v>
      </c>
      <c r="M365">
        <f>'CHP WB'!L365</f>
        <v>0</v>
      </c>
      <c r="N365">
        <f>'CHP WB'!M365</f>
        <v>0</v>
      </c>
    </row>
    <row r="366" spans="1:14" x14ac:dyDescent="0.25">
      <c r="A366" t="s">
        <v>246</v>
      </c>
      <c r="B366" s="36">
        <f>'CHP WB'!A366</f>
        <v>41758</v>
      </c>
      <c r="C366">
        <f>'CHP WB'!B366</f>
        <v>2</v>
      </c>
      <c r="D366" s="33">
        <f>'CHP WB'!C366</f>
        <v>0.77986111111111101</v>
      </c>
      <c r="E366" s="33">
        <f>'CHP WB'!D366</f>
        <v>0.92708333333333326</v>
      </c>
      <c r="F366">
        <f>'CHP WB'!E366</f>
        <v>212</v>
      </c>
      <c r="G366">
        <f>'CHP WB'!F366</f>
        <v>4.0999999999999996</v>
      </c>
      <c r="H366">
        <f>'CHP WB'!G366</f>
        <v>424</v>
      </c>
      <c r="I366" t="str">
        <f>'CHP WB'!H366</f>
        <v>75+</v>
      </c>
      <c r="J366">
        <f>'CHP WB'!I366</f>
        <v>0</v>
      </c>
      <c r="K366">
        <f>'CHP WB'!J366</f>
        <v>0</v>
      </c>
      <c r="L366">
        <f>'CHP WB'!K366</f>
        <v>1</v>
      </c>
      <c r="M366">
        <f>'CHP WB'!L366</f>
        <v>0</v>
      </c>
      <c r="N366">
        <f>'CHP WB'!M366</f>
        <v>0</v>
      </c>
    </row>
    <row r="367" spans="1:14" x14ac:dyDescent="0.25">
      <c r="A367" t="s">
        <v>246</v>
      </c>
      <c r="B367" s="36">
        <f>'CHP WB'!A367</f>
        <v>41758</v>
      </c>
      <c r="C367">
        <f>'CHP WB'!B367</f>
        <v>1</v>
      </c>
      <c r="D367" s="33">
        <f>'CHP WB'!C367</f>
        <v>0.81736111111111109</v>
      </c>
      <c r="E367" s="33">
        <f>'CHP WB'!D367</f>
        <v>0.83750000000000002</v>
      </c>
      <c r="F367">
        <f>'CHP WB'!E367</f>
        <v>29</v>
      </c>
      <c r="G367">
        <f>'CHP WB'!F367</f>
        <v>41.3</v>
      </c>
      <c r="H367">
        <f>'CHP WB'!G367</f>
        <v>29</v>
      </c>
      <c r="I367" t="str">
        <f>'CHP WB'!H367</f>
        <v>15-45</v>
      </c>
      <c r="J367">
        <f>'CHP WB'!I367</f>
        <v>0</v>
      </c>
      <c r="K367">
        <f>'CHP WB'!J367</f>
        <v>0</v>
      </c>
      <c r="L367">
        <f>'CHP WB'!K367</f>
        <v>1</v>
      </c>
      <c r="M367">
        <f>'CHP WB'!L367</f>
        <v>0</v>
      </c>
      <c r="N367">
        <f>'CHP WB'!M367</f>
        <v>0</v>
      </c>
    </row>
    <row r="368" spans="1:14" x14ac:dyDescent="0.25">
      <c r="A368" t="s">
        <v>246</v>
      </c>
      <c r="B368" s="36">
        <f>'CHP WB'!A368</f>
        <v>41759</v>
      </c>
      <c r="C368">
        <f>'CHP WB'!B368</f>
        <v>1</v>
      </c>
      <c r="D368" s="33">
        <f>'CHP WB'!C368</f>
        <v>0.24444444444444446</v>
      </c>
      <c r="E368" s="33">
        <f>'CHP WB'!D368</f>
        <v>0.2590277777777778</v>
      </c>
      <c r="F368">
        <f>'CHP WB'!E368</f>
        <v>21</v>
      </c>
      <c r="G368">
        <f>'CHP WB'!F368</f>
        <v>25.37</v>
      </c>
      <c r="H368">
        <f>'CHP WB'!G368</f>
        <v>21</v>
      </c>
      <c r="I368" t="str">
        <f>'CHP WB'!H368</f>
        <v>15-45</v>
      </c>
      <c r="J368">
        <f>'CHP WB'!I368</f>
        <v>1</v>
      </c>
      <c r="K368">
        <f>'CHP WB'!J368</f>
        <v>1</v>
      </c>
      <c r="L368">
        <f>'CHP WB'!K368</f>
        <v>0</v>
      </c>
      <c r="M368">
        <f>'CHP WB'!L368</f>
        <v>1</v>
      </c>
      <c r="N368">
        <f>'CHP WB'!M368</f>
        <v>0</v>
      </c>
    </row>
    <row r="369" spans="1:14" x14ac:dyDescent="0.25">
      <c r="A369" t="s">
        <v>246</v>
      </c>
      <c r="B369" s="36">
        <f>'CHP WB'!A369</f>
        <v>41759</v>
      </c>
      <c r="C369">
        <f>'CHP WB'!B369</f>
        <v>1</v>
      </c>
      <c r="D369" s="33">
        <f>'CHP WB'!C369</f>
        <v>0.57222222222222219</v>
      </c>
      <c r="E369" s="33">
        <f>'CHP WB'!D369</f>
        <v>0.62569444444444444</v>
      </c>
      <c r="F369">
        <f>'CHP WB'!E369</f>
        <v>77</v>
      </c>
      <c r="G369">
        <f>'CHP WB'!F369</f>
        <v>27.4</v>
      </c>
      <c r="H369">
        <f>'CHP WB'!G369</f>
        <v>77</v>
      </c>
      <c r="I369" t="str">
        <f>'CHP WB'!H369</f>
        <v>75+</v>
      </c>
      <c r="J369">
        <f>'CHP WB'!I369</f>
        <v>1</v>
      </c>
      <c r="K369">
        <f>'CHP WB'!J369</f>
        <v>0</v>
      </c>
      <c r="L369">
        <f>'CHP WB'!K369</f>
        <v>1</v>
      </c>
      <c r="M369">
        <f>'CHP WB'!L369</f>
        <v>0</v>
      </c>
      <c r="N369">
        <f>'CHP WB'!M369</f>
        <v>1</v>
      </c>
    </row>
    <row r="370" spans="1:14" x14ac:dyDescent="0.25">
      <c r="A370" t="s">
        <v>246</v>
      </c>
      <c r="B370" s="36">
        <f>'CHP WB'!A370</f>
        <v>41759</v>
      </c>
      <c r="C370">
        <f>'CHP WB'!B370</f>
        <v>1</v>
      </c>
      <c r="D370" s="33">
        <f>'CHP WB'!C370</f>
        <v>0.58680555555555558</v>
      </c>
      <c r="E370" s="33">
        <f>'CHP WB'!D370</f>
        <v>0.60555555555555562</v>
      </c>
      <c r="F370">
        <f>'CHP WB'!E370</f>
        <v>27</v>
      </c>
      <c r="G370">
        <f>'CHP WB'!F370</f>
        <v>14.2</v>
      </c>
      <c r="H370">
        <f>'CHP WB'!G370</f>
        <v>27</v>
      </c>
      <c r="I370" t="str">
        <f>'CHP WB'!H370</f>
        <v>15-45</v>
      </c>
      <c r="J370">
        <f>'CHP WB'!I370</f>
        <v>0</v>
      </c>
      <c r="K370">
        <f>'CHP WB'!J370</f>
        <v>0</v>
      </c>
      <c r="L370">
        <f>'CHP WB'!K370</f>
        <v>0</v>
      </c>
      <c r="M370">
        <f>'CHP WB'!L370</f>
        <v>0</v>
      </c>
      <c r="N370">
        <f>'CHP WB'!M370</f>
        <v>0</v>
      </c>
    </row>
    <row r="371" spans="1:14" x14ac:dyDescent="0.25">
      <c r="A371" t="s">
        <v>246</v>
      </c>
      <c r="B371" s="36">
        <f>'CHP WB'!A371</f>
        <v>41759</v>
      </c>
      <c r="C371">
        <f>'CHP WB'!B371</f>
        <v>1</v>
      </c>
      <c r="D371" s="33">
        <f>'CHP WB'!C371</f>
        <v>0.74722222222222223</v>
      </c>
      <c r="E371" s="33">
        <f>'CHP WB'!D371</f>
        <v>0.77083333333333337</v>
      </c>
      <c r="F371">
        <f>'CHP WB'!E371</f>
        <v>34</v>
      </c>
      <c r="G371">
        <f>'CHP WB'!F371</f>
        <v>35</v>
      </c>
      <c r="H371">
        <f>'CHP WB'!G371</f>
        <v>34</v>
      </c>
      <c r="I371" t="str">
        <f>'CHP WB'!H371</f>
        <v>15-45</v>
      </c>
      <c r="J371">
        <f>'CHP WB'!I371</f>
        <v>1</v>
      </c>
      <c r="K371">
        <f>'CHP WB'!J371</f>
        <v>0</v>
      </c>
      <c r="L371">
        <f>'CHP WB'!K371</f>
        <v>1</v>
      </c>
      <c r="M371">
        <f>'CHP WB'!L371</f>
        <v>0</v>
      </c>
      <c r="N371">
        <f>'CHP WB'!M371</f>
        <v>1</v>
      </c>
    </row>
    <row r="372" spans="1:14" x14ac:dyDescent="0.25">
      <c r="A372" t="s">
        <v>246</v>
      </c>
      <c r="B372" s="36">
        <f>'CHP WB'!A372</f>
        <v>41759</v>
      </c>
      <c r="C372">
        <f>'CHP WB'!B372</f>
        <v>1</v>
      </c>
      <c r="D372" s="33">
        <f>'CHP WB'!C372</f>
        <v>0.76597222222222217</v>
      </c>
      <c r="E372" s="33">
        <f>'CHP WB'!D372</f>
        <v>0.78819444444444442</v>
      </c>
      <c r="F372">
        <f>'CHP WB'!E372</f>
        <v>32</v>
      </c>
      <c r="G372">
        <f>'CHP WB'!F372</f>
        <v>35.200000000000003</v>
      </c>
      <c r="H372">
        <f>'CHP WB'!G372</f>
        <v>32</v>
      </c>
      <c r="I372" t="str">
        <f>'CHP WB'!H372</f>
        <v>15-45</v>
      </c>
      <c r="J372">
        <f>'CHP WB'!I372</f>
        <v>1</v>
      </c>
      <c r="K372">
        <f>'CHP WB'!J372</f>
        <v>0</v>
      </c>
      <c r="L372">
        <f>'CHP WB'!K372</f>
        <v>1</v>
      </c>
      <c r="M372">
        <f>'CHP WB'!L372</f>
        <v>0</v>
      </c>
      <c r="N372">
        <f>'CHP WB'!M372</f>
        <v>1</v>
      </c>
    </row>
    <row r="373" spans="1:14" x14ac:dyDescent="0.25">
      <c r="A373" t="s">
        <v>246</v>
      </c>
      <c r="B373" s="36">
        <f>'CHP WB'!A373</f>
        <v>41759</v>
      </c>
      <c r="C373">
        <f>'CHP WB'!B373</f>
        <v>1</v>
      </c>
      <c r="D373" s="33">
        <f>'CHP WB'!C373</f>
        <v>0.84097222222222223</v>
      </c>
      <c r="E373" s="33">
        <f>'CHP WB'!D373</f>
        <v>0.85555555555555551</v>
      </c>
      <c r="F373">
        <f>'CHP WB'!E373</f>
        <v>21</v>
      </c>
      <c r="G373">
        <f>'CHP WB'!F373</f>
        <v>45.8</v>
      </c>
      <c r="H373">
        <f>'CHP WB'!G373</f>
        <v>21</v>
      </c>
      <c r="I373" t="str">
        <f>'CHP WB'!H373</f>
        <v>15-45</v>
      </c>
      <c r="J373">
        <f>'CHP WB'!I373</f>
        <v>0</v>
      </c>
      <c r="K373">
        <f>'CHP WB'!J373</f>
        <v>0</v>
      </c>
      <c r="L373">
        <f>'CHP WB'!K373</f>
        <v>0</v>
      </c>
      <c r="M373">
        <f>'CHP WB'!L373</f>
        <v>0</v>
      </c>
      <c r="N373">
        <f>'CHP WB'!M373</f>
        <v>0</v>
      </c>
    </row>
    <row r="374" spans="1:14" x14ac:dyDescent="0.25">
      <c r="A374" t="s">
        <v>246</v>
      </c>
      <c r="B374" s="36">
        <f>'CHP WB'!A374</f>
        <v>41760</v>
      </c>
      <c r="C374">
        <f>'CHP WB'!B374</f>
        <v>1</v>
      </c>
      <c r="D374" s="33">
        <f>'CHP WB'!C374</f>
        <v>0.61249999999999993</v>
      </c>
      <c r="E374" s="33">
        <f>'CHP WB'!D374</f>
        <v>0.6284722222222221</v>
      </c>
      <c r="F374">
        <f>'CHP WB'!E374</f>
        <v>23</v>
      </c>
      <c r="G374">
        <f>'CHP WB'!F374</f>
        <v>43.5</v>
      </c>
      <c r="H374">
        <f>'CHP WB'!G374</f>
        <v>23</v>
      </c>
      <c r="I374" t="str">
        <f>'CHP WB'!H374</f>
        <v>15-45</v>
      </c>
      <c r="J374">
        <f>'CHP WB'!I374</f>
        <v>0</v>
      </c>
      <c r="K374">
        <f>'CHP WB'!J374</f>
        <v>0</v>
      </c>
      <c r="L374">
        <f>'CHP WB'!K374</f>
        <v>1</v>
      </c>
      <c r="M374">
        <f>'CHP WB'!L374</f>
        <v>0</v>
      </c>
      <c r="N374">
        <f>'CHP WB'!M374</f>
        <v>0</v>
      </c>
    </row>
    <row r="375" spans="1:14" x14ac:dyDescent="0.25">
      <c r="A375" t="s">
        <v>246</v>
      </c>
      <c r="B375" s="36">
        <f>'CHP WB'!A375</f>
        <v>41760</v>
      </c>
      <c r="C375">
        <f>'CHP WB'!B375</f>
        <v>2</v>
      </c>
      <c r="D375" s="33">
        <f>'CHP WB'!C375</f>
        <v>0.7319444444444444</v>
      </c>
      <c r="E375" s="33">
        <f>'CHP WB'!D375</f>
        <v>0.75486111111111109</v>
      </c>
      <c r="F375">
        <f>'CHP WB'!E375</f>
        <v>33</v>
      </c>
      <c r="G375">
        <f>'CHP WB'!F375</f>
        <v>21.5</v>
      </c>
      <c r="H375">
        <f>'CHP WB'!G375</f>
        <v>66</v>
      </c>
      <c r="I375" t="str">
        <f>'CHP WB'!H375</f>
        <v>15-45</v>
      </c>
      <c r="J375">
        <f>'CHP WB'!I375</f>
        <v>0</v>
      </c>
      <c r="K375">
        <f>'CHP WB'!J375</f>
        <v>0</v>
      </c>
      <c r="L375">
        <f>'CHP WB'!K375</f>
        <v>1</v>
      </c>
      <c r="M375">
        <f>'CHP WB'!L375</f>
        <v>0</v>
      </c>
      <c r="N375">
        <f>'CHP WB'!M375</f>
        <v>0</v>
      </c>
    </row>
    <row r="376" spans="1:14" x14ac:dyDescent="0.25">
      <c r="A376" t="s">
        <v>246</v>
      </c>
      <c r="B376" s="36">
        <f>'CHP WB'!A376</f>
        <v>41760</v>
      </c>
      <c r="C376">
        <f>'CHP WB'!B376</f>
        <v>1</v>
      </c>
      <c r="D376" s="33">
        <f>'CHP WB'!C376</f>
        <v>0.6118055555555556</v>
      </c>
      <c r="E376" s="33">
        <f>'CHP WB'!D376</f>
        <v>0.6430555555555556</v>
      </c>
      <c r="F376">
        <f>'CHP WB'!E376</f>
        <v>45</v>
      </c>
      <c r="G376">
        <f>'CHP WB'!F376</f>
        <v>15.6</v>
      </c>
      <c r="H376">
        <f>'CHP WB'!G376</f>
        <v>45</v>
      </c>
      <c r="I376" t="str">
        <f>'CHP WB'!H376</f>
        <v>45-75</v>
      </c>
      <c r="J376">
        <f>'CHP WB'!I376</f>
        <v>0</v>
      </c>
      <c r="K376">
        <f>'CHP WB'!J376</f>
        <v>0</v>
      </c>
      <c r="L376">
        <f>'CHP WB'!K376</f>
        <v>1</v>
      </c>
      <c r="M376">
        <f>'CHP WB'!L376</f>
        <v>0</v>
      </c>
      <c r="N376">
        <f>'CHP WB'!M376</f>
        <v>0</v>
      </c>
    </row>
    <row r="377" spans="1:14" x14ac:dyDescent="0.25">
      <c r="A377" t="s">
        <v>246</v>
      </c>
      <c r="B377" s="36">
        <f>'CHP WB'!A377</f>
        <v>41762</v>
      </c>
      <c r="C377">
        <f>'CHP WB'!B377</f>
        <v>1</v>
      </c>
      <c r="D377" s="33">
        <f>'CHP WB'!C377</f>
        <v>0.42083333333333334</v>
      </c>
      <c r="E377" s="33">
        <f>'CHP WB'!D377</f>
        <v>0.43333333333333335</v>
      </c>
      <c r="F377">
        <f>'CHP WB'!E377</f>
        <v>18</v>
      </c>
      <c r="G377">
        <f>'CHP WB'!F377</f>
        <v>30.1</v>
      </c>
      <c r="H377">
        <f>'CHP WB'!G377</f>
        <v>18</v>
      </c>
      <c r="I377" t="str">
        <f>'CHP WB'!H377</f>
        <v>15-45</v>
      </c>
      <c r="J377">
        <f>'CHP WB'!I377</f>
        <v>1</v>
      </c>
      <c r="K377">
        <f>'CHP WB'!J377</f>
        <v>0</v>
      </c>
      <c r="L377">
        <f>'CHP WB'!K377</f>
        <v>0</v>
      </c>
      <c r="M377">
        <f>'CHP WB'!L377</f>
        <v>0</v>
      </c>
      <c r="N377">
        <f>'CHP WB'!M377</f>
        <v>0</v>
      </c>
    </row>
    <row r="378" spans="1:14" x14ac:dyDescent="0.25">
      <c r="A378" t="s">
        <v>246</v>
      </c>
      <c r="B378" s="36">
        <f>'CHP WB'!A378</f>
        <v>41762</v>
      </c>
      <c r="C378">
        <f>'CHP WB'!B378</f>
        <v>2</v>
      </c>
      <c r="D378" s="33">
        <f>'CHP WB'!C378</f>
        <v>0.44166666666666665</v>
      </c>
      <c r="E378" s="33">
        <f>'CHP WB'!D378</f>
        <v>0.49930555555555556</v>
      </c>
      <c r="F378">
        <f>'CHP WB'!E378</f>
        <v>83</v>
      </c>
      <c r="G378">
        <f>'CHP WB'!F378</f>
        <v>48.4</v>
      </c>
      <c r="H378">
        <f>'CHP WB'!G378</f>
        <v>166</v>
      </c>
      <c r="I378" t="str">
        <f>'CHP WB'!H378</f>
        <v>75+</v>
      </c>
      <c r="J378">
        <f>'CHP WB'!I378</f>
        <v>0</v>
      </c>
      <c r="K378">
        <f>'CHP WB'!J378</f>
        <v>0</v>
      </c>
      <c r="L378">
        <f>'CHP WB'!K378</f>
        <v>0</v>
      </c>
      <c r="M378">
        <f>'CHP WB'!L378</f>
        <v>0</v>
      </c>
      <c r="N378">
        <f>'CHP WB'!M378</f>
        <v>0</v>
      </c>
    </row>
    <row r="379" spans="1:14" x14ac:dyDescent="0.25">
      <c r="A379" t="s">
        <v>246</v>
      </c>
      <c r="B379" s="36">
        <f>'CHP WB'!A379</f>
        <v>41762</v>
      </c>
      <c r="C379">
        <f>'CHP WB'!B379</f>
        <v>1</v>
      </c>
      <c r="D379" s="33">
        <f>'CHP WB'!C379</f>
        <v>0.70138888888888884</v>
      </c>
      <c r="E379" s="33">
        <f>'CHP WB'!D379</f>
        <v>0.71319444444444435</v>
      </c>
      <c r="F379">
        <f>'CHP WB'!E379</f>
        <v>17</v>
      </c>
      <c r="G379">
        <f>'CHP WB'!F379</f>
        <v>32.200000000000003</v>
      </c>
      <c r="H379">
        <f>'CHP WB'!G379</f>
        <v>17</v>
      </c>
      <c r="I379" t="str">
        <f>'CHP WB'!H379</f>
        <v>15-45</v>
      </c>
      <c r="J379">
        <f>'CHP WB'!I379</f>
        <v>1</v>
      </c>
      <c r="K379">
        <f>'CHP WB'!J379</f>
        <v>0</v>
      </c>
      <c r="L379">
        <f>'CHP WB'!K379</f>
        <v>1</v>
      </c>
      <c r="M379">
        <f>'CHP WB'!L379</f>
        <v>0</v>
      </c>
      <c r="N379">
        <f>'CHP WB'!M379</f>
        <v>1</v>
      </c>
    </row>
    <row r="380" spans="1:14" x14ac:dyDescent="0.25">
      <c r="A380" t="s">
        <v>246</v>
      </c>
      <c r="B380" s="36">
        <f>'CHP WB'!A380</f>
        <v>41763</v>
      </c>
      <c r="C380">
        <f>'CHP WB'!B380</f>
        <v>1</v>
      </c>
      <c r="D380" s="33">
        <f>'CHP WB'!C380</f>
        <v>0.57847222222222217</v>
      </c>
      <c r="E380" s="33">
        <f>'CHP WB'!D380</f>
        <v>0.61041666666666661</v>
      </c>
      <c r="F380">
        <f>'CHP WB'!E380</f>
        <v>46</v>
      </c>
      <c r="G380">
        <f>'CHP WB'!F380</f>
        <v>11.1</v>
      </c>
      <c r="H380">
        <f>'CHP WB'!G380</f>
        <v>46</v>
      </c>
      <c r="I380" t="str">
        <f>'CHP WB'!H380</f>
        <v>45-75</v>
      </c>
      <c r="J380">
        <f>'CHP WB'!I380</f>
        <v>0</v>
      </c>
      <c r="K380">
        <f>'CHP WB'!J380</f>
        <v>0</v>
      </c>
      <c r="L380">
        <f>'CHP WB'!K380</f>
        <v>0</v>
      </c>
      <c r="M380">
        <f>'CHP WB'!L380</f>
        <v>0</v>
      </c>
      <c r="N380">
        <f>'CHP WB'!M380</f>
        <v>0</v>
      </c>
    </row>
    <row r="381" spans="1:14" x14ac:dyDescent="0.25">
      <c r="A381" t="s">
        <v>246</v>
      </c>
      <c r="B381" s="36">
        <f>'CHP WB'!A381</f>
        <v>41763</v>
      </c>
      <c r="C381">
        <f>'CHP WB'!B381</f>
        <v>4</v>
      </c>
      <c r="D381" s="33">
        <f>'CHP WB'!C381</f>
        <v>0.98333333333333339</v>
      </c>
      <c r="E381" s="33">
        <f>'CHP WB'!D381</f>
        <v>1.0173611111111112</v>
      </c>
      <c r="F381">
        <f>'CHP WB'!E381</f>
        <v>49</v>
      </c>
      <c r="G381">
        <f>'CHP WB'!F381</f>
        <v>15.6</v>
      </c>
      <c r="H381">
        <f>'CHP WB'!G381</f>
        <v>196</v>
      </c>
      <c r="I381" t="str">
        <f>'CHP WB'!H381</f>
        <v>45-75</v>
      </c>
      <c r="J381">
        <f>'CHP WB'!I381</f>
        <v>0</v>
      </c>
      <c r="K381">
        <f>'CHP WB'!J381</f>
        <v>0</v>
      </c>
      <c r="L381">
        <f>'CHP WB'!K381</f>
        <v>0</v>
      </c>
      <c r="M381">
        <f>'CHP WB'!L381</f>
        <v>0</v>
      </c>
      <c r="N381">
        <f>'CHP WB'!M381</f>
        <v>0</v>
      </c>
    </row>
    <row r="382" spans="1:14" x14ac:dyDescent="0.25">
      <c r="A382" t="s">
        <v>246</v>
      </c>
      <c r="B382" s="36">
        <f>'CHP WB'!A382</f>
        <v>41764</v>
      </c>
      <c r="C382">
        <f>'CHP WB'!B382</f>
        <v>1</v>
      </c>
      <c r="D382" s="33">
        <f>'CHP WB'!C382</f>
        <v>0.68402777777777779</v>
      </c>
      <c r="E382" s="33">
        <f>'CHP WB'!D382</f>
        <v>0.73750000000000004</v>
      </c>
      <c r="F382">
        <f>'CHP WB'!E382</f>
        <v>77</v>
      </c>
      <c r="G382">
        <f>'CHP WB'!F382</f>
        <v>18.899999999999999</v>
      </c>
      <c r="H382">
        <f>'CHP WB'!G382</f>
        <v>77</v>
      </c>
      <c r="I382" t="str">
        <f>'CHP WB'!H382</f>
        <v>75+</v>
      </c>
      <c r="J382">
        <f>'CHP WB'!I382</f>
        <v>0</v>
      </c>
      <c r="K382">
        <f>'CHP WB'!J382</f>
        <v>0</v>
      </c>
      <c r="L382">
        <f>'CHP WB'!K382</f>
        <v>1</v>
      </c>
      <c r="M382">
        <f>'CHP WB'!L382</f>
        <v>0</v>
      </c>
      <c r="N382">
        <f>'CHP WB'!M382</f>
        <v>0</v>
      </c>
    </row>
    <row r="383" spans="1:14" x14ac:dyDescent="0.25">
      <c r="A383" t="s">
        <v>246</v>
      </c>
      <c r="B383" s="36">
        <f>'CHP WB'!A383</f>
        <v>41764</v>
      </c>
      <c r="C383">
        <f>'CHP WB'!B383</f>
        <v>1</v>
      </c>
      <c r="D383" s="33">
        <f>'CHP WB'!C383</f>
        <v>0.73263888888888884</v>
      </c>
      <c r="E383" s="33">
        <f>'CHP WB'!D383</f>
        <v>0.74444444444444435</v>
      </c>
      <c r="F383">
        <f>'CHP WB'!E383</f>
        <v>17</v>
      </c>
      <c r="G383">
        <f>'CHP WB'!F383</f>
        <v>33.299999999999997</v>
      </c>
      <c r="H383">
        <f>'CHP WB'!G383</f>
        <v>17</v>
      </c>
      <c r="I383" t="str">
        <f>'CHP WB'!H383</f>
        <v>15-45</v>
      </c>
      <c r="J383">
        <f>'CHP WB'!I383</f>
        <v>1</v>
      </c>
      <c r="K383">
        <f>'CHP WB'!J383</f>
        <v>0</v>
      </c>
      <c r="L383">
        <f>'CHP WB'!K383</f>
        <v>1</v>
      </c>
      <c r="M383">
        <f>'CHP WB'!L383</f>
        <v>0</v>
      </c>
      <c r="N383">
        <f>'CHP WB'!M383</f>
        <v>1</v>
      </c>
    </row>
    <row r="384" spans="1:14" x14ac:dyDescent="0.25">
      <c r="A384" t="s">
        <v>246</v>
      </c>
      <c r="B384" s="36">
        <f>'CHP WB'!A384</f>
        <v>41765</v>
      </c>
      <c r="C384">
        <f>'CHP WB'!B384</f>
        <v>0</v>
      </c>
      <c r="D384" s="33" t="str">
        <f>'CHP WB'!C384</f>
        <v>not found</v>
      </c>
      <c r="E384" s="33">
        <f>'CHP WB'!D384</f>
        <v>0</v>
      </c>
      <c r="F384">
        <f>'CHP WB'!E384</f>
        <v>0</v>
      </c>
      <c r="G384">
        <f>'CHP WB'!F384</f>
        <v>0</v>
      </c>
      <c r="H384">
        <f>'CHP WB'!G384</f>
        <v>0</v>
      </c>
      <c r="I384" t="str">
        <f>'CHP WB'!H384</f>
        <v>0-15</v>
      </c>
      <c r="J384">
        <f>'CHP WB'!I384</f>
        <v>0</v>
      </c>
      <c r="K384">
        <f>'CHP WB'!J384</f>
        <v>0</v>
      </c>
      <c r="L384">
        <f>'CHP WB'!K384</f>
        <v>0</v>
      </c>
      <c r="M384">
        <f>'CHP WB'!L384</f>
        <v>0</v>
      </c>
      <c r="N384">
        <f>'CHP WB'!M384</f>
        <v>0</v>
      </c>
    </row>
    <row r="385" spans="1:14" x14ac:dyDescent="0.25">
      <c r="A385" t="s">
        <v>246</v>
      </c>
      <c r="B385" s="36">
        <f>'CHP WB'!A385</f>
        <v>41765</v>
      </c>
      <c r="C385">
        <f>'CHP WB'!B385</f>
        <v>1</v>
      </c>
      <c r="D385" s="33">
        <f>'CHP WB'!C385</f>
        <v>0.62430555555555556</v>
      </c>
      <c r="E385" s="33">
        <f>'CHP WB'!D385</f>
        <v>0.64236111111111116</v>
      </c>
      <c r="F385">
        <f>'CHP WB'!E385</f>
        <v>26</v>
      </c>
      <c r="G385">
        <f>'CHP WB'!F385</f>
        <v>31.1</v>
      </c>
      <c r="H385">
        <f>'CHP WB'!G385</f>
        <v>26</v>
      </c>
      <c r="I385" t="str">
        <f>'CHP WB'!H385</f>
        <v>15-45</v>
      </c>
      <c r="J385">
        <f>'CHP WB'!I385</f>
        <v>1</v>
      </c>
      <c r="K385">
        <f>'CHP WB'!J385</f>
        <v>0</v>
      </c>
      <c r="L385">
        <f>'CHP WB'!K385</f>
        <v>1</v>
      </c>
      <c r="M385">
        <f>'CHP WB'!L385</f>
        <v>0</v>
      </c>
      <c r="N385">
        <f>'CHP WB'!M385</f>
        <v>1</v>
      </c>
    </row>
    <row r="386" spans="1:14" x14ac:dyDescent="0.25">
      <c r="A386" t="s">
        <v>246</v>
      </c>
      <c r="B386" s="36">
        <f>'CHP WB'!A386</f>
        <v>41766</v>
      </c>
      <c r="C386">
        <f>'CHP WB'!B386</f>
        <v>1</v>
      </c>
      <c r="D386" s="33">
        <f>'CHP WB'!C386</f>
        <v>0.53541666666666665</v>
      </c>
      <c r="E386" s="33">
        <f>'CHP WB'!D386</f>
        <v>0.58611111111111114</v>
      </c>
      <c r="F386">
        <f>'CHP WB'!E386</f>
        <v>73</v>
      </c>
      <c r="G386">
        <f>'CHP WB'!F386</f>
        <v>34.200000000000003</v>
      </c>
      <c r="H386">
        <f>'CHP WB'!G386</f>
        <v>73</v>
      </c>
      <c r="I386" t="str">
        <f>'CHP WB'!H386</f>
        <v>45-75</v>
      </c>
      <c r="J386">
        <f>'CHP WB'!I386</f>
        <v>1</v>
      </c>
      <c r="K386">
        <f>'CHP WB'!J386</f>
        <v>0</v>
      </c>
      <c r="L386">
        <f>'CHP WB'!K386</f>
        <v>0</v>
      </c>
      <c r="M386">
        <f>'CHP WB'!L386</f>
        <v>0</v>
      </c>
      <c r="N386">
        <f>'CHP WB'!M386</f>
        <v>0</v>
      </c>
    </row>
    <row r="387" spans="1:14" x14ac:dyDescent="0.25">
      <c r="A387" t="s">
        <v>246</v>
      </c>
      <c r="B387" s="36">
        <f>'CHP WB'!A387</f>
        <v>41767</v>
      </c>
      <c r="C387">
        <f>'CHP WB'!B387</f>
        <v>1</v>
      </c>
      <c r="D387" s="33">
        <f>'CHP WB'!C387</f>
        <v>0.73402777777777783</v>
      </c>
      <c r="E387" s="33">
        <f>'CHP WB'!D387</f>
        <v>0.74652777777777779</v>
      </c>
      <c r="F387">
        <f>'CHP WB'!E387</f>
        <v>18</v>
      </c>
      <c r="G387">
        <f>'CHP WB'!F387</f>
        <v>28.5</v>
      </c>
      <c r="H387">
        <f>'CHP WB'!G387</f>
        <v>18</v>
      </c>
      <c r="I387" t="str">
        <f>'CHP WB'!H387</f>
        <v>15-45</v>
      </c>
      <c r="J387">
        <f>'CHP WB'!I387</f>
        <v>1</v>
      </c>
      <c r="K387">
        <f>'CHP WB'!J387</f>
        <v>0</v>
      </c>
      <c r="L387">
        <f>'CHP WB'!K387</f>
        <v>1</v>
      </c>
      <c r="M387">
        <f>'CHP WB'!L387</f>
        <v>0</v>
      </c>
      <c r="N387">
        <f>'CHP WB'!M387</f>
        <v>1</v>
      </c>
    </row>
    <row r="388" spans="1:14" x14ac:dyDescent="0.25">
      <c r="A388" t="s">
        <v>246</v>
      </c>
      <c r="B388" s="36">
        <f>'CHP WB'!A388</f>
        <v>41767</v>
      </c>
      <c r="C388">
        <f>'CHP WB'!B388</f>
        <v>1</v>
      </c>
      <c r="D388" s="33">
        <f>'CHP WB'!C388</f>
        <v>0.75763888888888886</v>
      </c>
      <c r="E388" s="33">
        <f>'CHP WB'!D388</f>
        <v>0.8041666666666667</v>
      </c>
      <c r="F388">
        <f>'CHP WB'!E388</f>
        <v>67</v>
      </c>
      <c r="G388">
        <f>'CHP WB'!F388</f>
        <v>32.200000000000003</v>
      </c>
      <c r="H388">
        <f>'CHP WB'!G388</f>
        <v>67</v>
      </c>
      <c r="I388" t="str">
        <f>'CHP WB'!H388</f>
        <v>45-75</v>
      </c>
      <c r="J388">
        <f>'CHP WB'!I388</f>
        <v>1</v>
      </c>
      <c r="K388">
        <f>'CHP WB'!J388</f>
        <v>0</v>
      </c>
      <c r="L388">
        <f>'CHP WB'!K388</f>
        <v>1</v>
      </c>
      <c r="M388">
        <f>'CHP WB'!L388</f>
        <v>0</v>
      </c>
      <c r="N388">
        <f>'CHP WB'!M388</f>
        <v>1</v>
      </c>
    </row>
    <row r="389" spans="1:14" x14ac:dyDescent="0.25">
      <c r="A389" t="s">
        <v>246</v>
      </c>
      <c r="B389" s="36">
        <f>'CHP WB'!A389</f>
        <v>41767</v>
      </c>
      <c r="C389">
        <f>'CHP WB'!B389</f>
        <v>0</v>
      </c>
      <c r="D389" s="33">
        <f>'CHP WB'!C389</f>
        <v>0.7631944444444444</v>
      </c>
      <c r="E389" s="33">
        <f>'CHP WB'!D389</f>
        <v>0.77361111111111103</v>
      </c>
      <c r="F389">
        <f>'CHP WB'!E389</f>
        <v>15</v>
      </c>
      <c r="G389">
        <f>'CHP WB'!F389</f>
        <v>21</v>
      </c>
      <c r="H389">
        <f>'CHP WB'!G389</f>
        <v>0</v>
      </c>
      <c r="I389" t="str">
        <f>'CHP WB'!H389</f>
        <v>15-45</v>
      </c>
      <c r="J389">
        <f>'CHP WB'!I389</f>
        <v>0</v>
      </c>
      <c r="K389">
        <f>'CHP WB'!J389</f>
        <v>0</v>
      </c>
      <c r="L389">
        <f>'CHP WB'!K389</f>
        <v>1</v>
      </c>
      <c r="M389">
        <f>'CHP WB'!L389</f>
        <v>0</v>
      </c>
      <c r="N389">
        <f>'CHP WB'!M389</f>
        <v>0</v>
      </c>
    </row>
    <row r="390" spans="1:14" x14ac:dyDescent="0.25">
      <c r="A390" t="s">
        <v>246</v>
      </c>
      <c r="B390" s="36">
        <f>'CHP WB'!A390</f>
        <v>41768</v>
      </c>
      <c r="C390">
        <f>'CHP WB'!B390</f>
        <v>1</v>
      </c>
      <c r="D390" s="33">
        <f>'CHP WB'!C390</f>
        <v>0.65625</v>
      </c>
      <c r="E390" s="33">
        <f>'CHP WB'!D390</f>
        <v>0.71527777777777779</v>
      </c>
      <c r="F390">
        <f>'CHP WB'!E390</f>
        <v>85</v>
      </c>
      <c r="G390">
        <f>'CHP WB'!F390</f>
        <v>36.700000000000003</v>
      </c>
      <c r="H390">
        <f>'CHP WB'!G390</f>
        <v>85</v>
      </c>
      <c r="I390" t="str">
        <f>'CHP WB'!H390</f>
        <v>75+</v>
      </c>
      <c r="J390">
        <f>'CHP WB'!I390</f>
        <v>0</v>
      </c>
      <c r="K390">
        <f>'CHP WB'!J390</f>
        <v>0</v>
      </c>
      <c r="L390">
        <f>'CHP WB'!K390</f>
        <v>1</v>
      </c>
      <c r="M390">
        <f>'CHP WB'!L390</f>
        <v>0</v>
      </c>
      <c r="N390">
        <f>'CHP WB'!M390</f>
        <v>0</v>
      </c>
    </row>
    <row r="391" spans="1:14" x14ac:dyDescent="0.25">
      <c r="A391" t="s">
        <v>246</v>
      </c>
      <c r="B391" s="36">
        <f>'CHP WB'!A391</f>
        <v>41768</v>
      </c>
      <c r="C391">
        <f>'CHP WB'!B391</f>
        <v>1</v>
      </c>
      <c r="D391" s="33">
        <f>'CHP WB'!C391</f>
        <v>0.73888888888888893</v>
      </c>
      <c r="E391" s="33">
        <f>'CHP WB'!D391</f>
        <v>0.76111111111111118</v>
      </c>
      <c r="F391">
        <f>'CHP WB'!E391</f>
        <v>32</v>
      </c>
      <c r="G391">
        <f>'CHP WB'!F391</f>
        <v>36.700000000000003</v>
      </c>
      <c r="H391">
        <f>'CHP WB'!G391</f>
        <v>32</v>
      </c>
      <c r="I391" t="str">
        <f>'CHP WB'!H391</f>
        <v>15-45</v>
      </c>
      <c r="J391">
        <f>'CHP WB'!I391</f>
        <v>0</v>
      </c>
      <c r="K391">
        <f>'CHP WB'!J391</f>
        <v>0</v>
      </c>
      <c r="L391">
        <f>'CHP WB'!K391</f>
        <v>1</v>
      </c>
      <c r="M391">
        <f>'CHP WB'!L391</f>
        <v>0</v>
      </c>
      <c r="N391">
        <f>'CHP WB'!M391</f>
        <v>0</v>
      </c>
    </row>
    <row r="392" spans="1:14" x14ac:dyDescent="0.25">
      <c r="A392" t="s">
        <v>246</v>
      </c>
      <c r="B392" s="36">
        <f>'CHP WB'!A392</f>
        <v>41768</v>
      </c>
      <c r="C392">
        <f>'CHP WB'!B392</f>
        <v>2</v>
      </c>
      <c r="D392" s="33">
        <f>'CHP WB'!C392</f>
        <v>0.57500000000000007</v>
      </c>
      <c r="E392" s="33">
        <f>'CHP WB'!D392</f>
        <v>0.6923611111111112</v>
      </c>
      <c r="F392">
        <f>'CHP WB'!E392</f>
        <v>169</v>
      </c>
      <c r="G392">
        <f>'CHP WB'!F392</f>
        <v>32.9</v>
      </c>
      <c r="H392">
        <f>'CHP WB'!G392</f>
        <v>338</v>
      </c>
      <c r="I392" t="str">
        <f>'CHP WB'!H392</f>
        <v>75+</v>
      </c>
      <c r="J392">
        <f>'CHP WB'!I392</f>
        <v>1</v>
      </c>
      <c r="K392">
        <f>'CHP WB'!J392</f>
        <v>0</v>
      </c>
      <c r="L392">
        <f>'CHP WB'!K392</f>
        <v>1</v>
      </c>
      <c r="M392">
        <f>'CHP WB'!L392</f>
        <v>0</v>
      </c>
      <c r="N392">
        <f>'CHP WB'!M392</f>
        <v>1</v>
      </c>
    </row>
    <row r="393" spans="1:14" x14ac:dyDescent="0.25">
      <c r="A393" t="s">
        <v>246</v>
      </c>
      <c r="B393" s="36">
        <f>'CHP WB'!A393</f>
        <v>41768</v>
      </c>
      <c r="C393">
        <f>'CHP WB'!B393</f>
        <v>2</v>
      </c>
      <c r="D393" s="33">
        <f>'CHP WB'!C393</f>
        <v>0.35833333333333334</v>
      </c>
      <c r="E393" s="33">
        <f>'CHP WB'!D393</f>
        <v>0.38472222222222224</v>
      </c>
      <c r="F393">
        <f>'CHP WB'!E393</f>
        <v>38</v>
      </c>
      <c r="G393">
        <f>'CHP WB'!F393</f>
        <v>34.200000000000003</v>
      </c>
      <c r="H393">
        <f>'CHP WB'!G393</f>
        <v>76</v>
      </c>
      <c r="I393" t="str">
        <f>'CHP WB'!H393</f>
        <v>15-45</v>
      </c>
      <c r="J393">
        <f>'CHP WB'!I393</f>
        <v>1</v>
      </c>
      <c r="K393">
        <f>'CHP WB'!J393</f>
        <v>1</v>
      </c>
      <c r="L393">
        <f>'CHP WB'!K393</f>
        <v>0</v>
      </c>
      <c r="M393">
        <f>'CHP WB'!L393</f>
        <v>1</v>
      </c>
      <c r="N393">
        <f>'CHP WB'!M393</f>
        <v>0</v>
      </c>
    </row>
    <row r="394" spans="1:14" x14ac:dyDescent="0.25">
      <c r="A394" t="s">
        <v>246</v>
      </c>
      <c r="B394" s="36">
        <f>'CHP WB'!A394</f>
        <v>41768</v>
      </c>
      <c r="C394">
        <f>'CHP WB'!B394</f>
        <v>1</v>
      </c>
      <c r="D394" s="33">
        <f>'CHP WB'!C394</f>
        <v>0.40902777777777777</v>
      </c>
      <c r="E394" s="33">
        <f>'CHP WB'!D394</f>
        <v>0.45069444444444445</v>
      </c>
      <c r="F394">
        <f>'CHP WB'!E394</f>
        <v>60</v>
      </c>
      <c r="G394">
        <f>'CHP WB'!F394</f>
        <v>1.4</v>
      </c>
      <c r="H394">
        <f>'CHP WB'!G394</f>
        <v>60</v>
      </c>
      <c r="I394" t="str">
        <f>'CHP WB'!H394</f>
        <v>45-75</v>
      </c>
      <c r="J394">
        <f>'CHP WB'!I394</f>
        <v>0</v>
      </c>
      <c r="K394">
        <f>'CHP WB'!J394</f>
        <v>1</v>
      </c>
      <c r="L394">
        <f>'CHP WB'!K394</f>
        <v>0</v>
      </c>
      <c r="M394">
        <f>'CHP WB'!L394</f>
        <v>0</v>
      </c>
      <c r="N394">
        <f>'CHP WB'!M394</f>
        <v>0</v>
      </c>
    </row>
    <row r="395" spans="1:14" x14ac:dyDescent="0.25">
      <c r="A395" t="s">
        <v>246</v>
      </c>
      <c r="B395" s="36">
        <f>'CHP WB'!A395</f>
        <v>41768</v>
      </c>
      <c r="C395">
        <f>'CHP WB'!B395</f>
        <v>1</v>
      </c>
      <c r="D395" s="33">
        <f>'CHP WB'!C395</f>
        <v>0.61597222222222225</v>
      </c>
      <c r="E395" s="33">
        <f>'CHP WB'!D395</f>
        <v>0.63750000000000007</v>
      </c>
      <c r="F395">
        <f>'CHP WB'!E395</f>
        <v>31</v>
      </c>
      <c r="G395">
        <f>'CHP WB'!F395</f>
        <v>36.700000000000003</v>
      </c>
      <c r="H395">
        <f>'CHP WB'!G395</f>
        <v>31</v>
      </c>
      <c r="I395" t="str">
        <f>'CHP WB'!H395</f>
        <v>15-45</v>
      </c>
      <c r="J395">
        <f>'CHP WB'!I395</f>
        <v>0</v>
      </c>
      <c r="K395">
        <f>'CHP WB'!J395</f>
        <v>0</v>
      </c>
      <c r="L395">
        <f>'CHP WB'!K395</f>
        <v>1</v>
      </c>
      <c r="M395">
        <f>'CHP WB'!L395</f>
        <v>0</v>
      </c>
      <c r="N395">
        <f>'CHP WB'!M395</f>
        <v>0</v>
      </c>
    </row>
    <row r="396" spans="1:14" x14ac:dyDescent="0.25">
      <c r="A396" t="s">
        <v>246</v>
      </c>
      <c r="B396" s="36">
        <f>'CHP WB'!A396</f>
        <v>41769</v>
      </c>
      <c r="C396">
        <f>'CHP WB'!B396</f>
        <v>1</v>
      </c>
      <c r="D396" s="33">
        <f>'CHP WB'!C396</f>
        <v>8.8888888888888892E-2</v>
      </c>
      <c r="E396" s="33">
        <f>'CHP WB'!D396</f>
        <v>0.10347222222222223</v>
      </c>
      <c r="F396">
        <f>'CHP WB'!E396</f>
        <v>21</v>
      </c>
      <c r="G396">
        <f>'CHP WB'!F396</f>
        <v>15.6</v>
      </c>
      <c r="H396">
        <f>'CHP WB'!G396</f>
        <v>21</v>
      </c>
      <c r="I396" t="str">
        <f>'CHP WB'!H396</f>
        <v>15-45</v>
      </c>
      <c r="J396">
        <f>'CHP WB'!I396</f>
        <v>0</v>
      </c>
      <c r="K396">
        <f>'CHP WB'!J396</f>
        <v>0</v>
      </c>
      <c r="L396">
        <f>'CHP WB'!K396</f>
        <v>0</v>
      </c>
      <c r="M396">
        <f>'CHP WB'!L396</f>
        <v>0</v>
      </c>
      <c r="N396">
        <f>'CHP WB'!M396</f>
        <v>0</v>
      </c>
    </row>
    <row r="397" spans="1:14" x14ac:dyDescent="0.25">
      <c r="A397" t="s">
        <v>246</v>
      </c>
      <c r="B397" s="36">
        <f>'CHP WB'!A397</f>
        <v>41769</v>
      </c>
      <c r="C397">
        <f>'CHP WB'!B397</f>
        <v>1</v>
      </c>
      <c r="D397" s="33">
        <f>'CHP WB'!C397</f>
        <v>0.42152777777777778</v>
      </c>
      <c r="E397" s="33">
        <f>'CHP WB'!D397</f>
        <v>0.43888888888888888</v>
      </c>
      <c r="F397">
        <f>'CHP WB'!E397</f>
        <v>25</v>
      </c>
      <c r="G397">
        <f>'CHP WB'!F397</f>
        <v>29.8</v>
      </c>
      <c r="H397">
        <f>'CHP WB'!G397</f>
        <v>25</v>
      </c>
      <c r="I397" t="str">
        <f>'CHP WB'!H397</f>
        <v>15-45</v>
      </c>
      <c r="J397">
        <f>'CHP WB'!I397</f>
        <v>1</v>
      </c>
      <c r="K397">
        <f>'CHP WB'!J397</f>
        <v>0</v>
      </c>
      <c r="L397">
        <f>'CHP WB'!K397</f>
        <v>0</v>
      </c>
      <c r="M397">
        <f>'CHP WB'!L397</f>
        <v>0</v>
      </c>
      <c r="N397">
        <f>'CHP WB'!M397</f>
        <v>0</v>
      </c>
    </row>
    <row r="398" spans="1:14" x14ac:dyDescent="0.25">
      <c r="A398" t="s">
        <v>246</v>
      </c>
      <c r="B398" s="36">
        <f>'CHP WB'!A398</f>
        <v>41769</v>
      </c>
      <c r="C398">
        <f>'CHP WB'!B398</f>
        <v>1</v>
      </c>
      <c r="D398" s="33">
        <f>'CHP WB'!C398</f>
        <v>0.5493055555555556</v>
      </c>
      <c r="E398" s="33">
        <f>'CHP WB'!D398</f>
        <v>0.57500000000000007</v>
      </c>
      <c r="F398">
        <f>'CHP WB'!E398</f>
        <v>37</v>
      </c>
      <c r="G398">
        <f>'CHP WB'!F398</f>
        <v>30.1</v>
      </c>
      <c r="H398">
        <f>'CHP WB'!G398</f>
        <v>37</v>
      </c>
      <c r="I398" t="str">
        <f>'CHP WB'!H398</f>
        <v>15-45</v>
      </c>
      <c r="J398">
        <f>'CHP WB'!I398</f>
        <v>1</v>
      </c>
      <c r="K398">
        <f>'CHP WB'!J398</f>
        <v>0</v>
      </c>
      <c r="L398">
        <f>'CHP WB'!K398</f>
        <v>0</v>
      </c>
      <c r="M398">
        <f>'CHP WB'!L398</f>
        <v>0</v>
      </c>
      <c r="N398">
        <f>'CHP WB'!M398</f>
        <v>0</v>
      </c>
    </row>
    <row r="399" spans="1:14" x14ac:dyDescent="0.25">
      <c r="A399" t="s">
        <v>246</v>
      </c>
      <c r="B399" s="36">
        <f>'CHP WB'!A399</f>
        <v>41769</v>
      </c>
      <c r="C399">
        <f>'CHP WB'!B399</f>
        <v>1</v>
      </c>
      <c r="D399" s="33">
        <f>'CHP WB'!C399</f>
        <v>0.68402777777777779</v>
      </c>
      <c r="E399" s="33">
        <f>'CHP WB'!D399</f>
        <v>0.71805555555555556</v>
      </c>
      <c r="F399">
        <f>'CHP WB'!E399</f>
        <v>49</v>
      </c>
      <c r="G399">
        <f>'CHP WB'!F399</f>
        <v>40.9</v>
      </c>
      <c r="H399">
        <f>'CHP WB'!G399</f>
        <v>49</v>
      </c>
      <c r="I399" t="str">
        <f>'CHP WB'!H399</f>
        <v>45-75</v>
      </c>
      <c r="J399">
        <f>'CHP WB'!I399</f>
        <v>0</v>
      </c>
      <c r="K399">
        <f>'CHP WB'!J399</f>
        <v>0</v>
      </c>
      <c r="L399">
        <f>'CHP WB'!K399</f>
        <v>1</v>
      </c>
      <c r="M399">
        <f>'CHP WB'!L399</f>
        <v>0</v>
      </c>
      <c r="N399">
        <f>'CHP WB'!M399</f>
        <v>0</v>
      </c>
    </row>
    <row r="400" spans="1:14" x14ac:dyDescent="0.25">
      <c r="A400" t="s">
        <v>246</v>
      </c>
      <c r="B400" s="36">
        <f>'CHP WB'!A400</f>
        <v>41770</v>
      </c>
      <c r="C400">
        <f>'CHP WB'!B400</f>
        <v>1</v>
      </c>
      <c r="D400" s="33">
        <f>'CHP WB'!C400</f>
        <v>0.41944444444444445</v>
      </c>
      <c r="E400" s="33">
        <f>'CHP WB'!D400</f>
        <v>0.45069444444444445</v>
      </c>
      <c r="F400">
        <f>'CHP WB'!E400</f>
        <v>45</v>
      </c>
      <c r="G400">
        <f>'CHP WB'!F400</f>
        <v>31.1</v>
      </c>
      <c r="H400">
        <f>'CHP WB'!G400</f>
        <v>45</v>
      </c>
      <c r="I400" t="str">
        <f>'CHP WB'!H400</f>
        <v>45-75</v>
      </c>
      <c r="J400">
        <f>'CHP WB'!I400</f>
        <v>1</v>
      </c>
      <c r="K400">
        <f>'CHP WB'!J400</f>
        <v>0</v>
      </c>
      <c r="L400">
        <f>'CHP WB'!K400</f>
        <v>0</v>
      </c>
      <c r="M400">
        <f>'CHP WB'!L400</f>
        <v>0</v>
      </c>
      <c r="N400">
        <f>'CHP WB'!M400</f>
        <v>0</v>
      </c>
    </row>
    <row r="401" spans="1:14" x14ac:dyDescent="0.25">
      <c r="A401" t="s">
        <v>246</v>
      </c>
      <c r="B401" s="36">
        <f>'CHP WB'!A401</f>
        <v>41770</v>
      </c>
      <c r="C401">
        <f>'CHP WB'!B401</f>
        <v>2</v>
      </c>
      <c r="D401" s="33">
        <f>'CHP WB'!C401</f>
        <v>0.44236111111111115</v>
      </c>
      <c r="E401" s="33">
        <f>'CHP WB'!D401</f>
        <v>0.50069444444444444</v>
      </c>
      <c r="F401">
        <f>'CHP WB'!E401</f>
        <v>84</v>
      </c>
      <c r="G401">
        <f>'CHP WB'!F401</f>
        <v>33.200000000000003</v>
      </c>
      <c r="H401">
        <f>'CHP WB'!G401</f>
        <v>168</v>
      </c>
      <c r="I401" t="str">
        <f>'CHP WB'!H401</f>
        <v>75+</v>
      </c>
      <c r="J401">
        <f>'CHP WB'!I401</f>
        <v>1</v>
      </c>
      <c r="K401">
        <f>'CHP WB'!J401</f>
        <v>0</v>
      </c>
      <c r="L401">
        <f>'CHP WB'!K401</f>
        <v>0</v>
      </c>
      <c r="M401">
        <f>'CHP WB'!L401</f>
        <v>0</v>
      </c>
      <c r="N401">
        <f>'CHP WB'!M401</f>
        <v>0</v>
      </c>
    </row>
    <row r="402" spans="1:14" x14ac:dyDescent="0.25">
      <c r="A402" t="s">
        <v>246</v>
      </c>
      <c r="B402" s="36">
        <f>'CHP WB'!A402</f>
        <v>41770</v>
      </c>
      <c r="C402">
        <f>'CHP WB'!B402</f>
        <v>1</v>
      </c>
      <c r="D402" s="33">
        <f>'CHP WB'!C402</f>
        <v>0.46458333333333335</v>
      </c>
      <c r="E402" s="33">
        <f>'CHP WB'!D402</f>
        <v>0.47500000000000003</v>
      </c>
      <c r="F402">
        <f>'CHP WB'!E402</f>
        <v>15</v>
      </c>
      <c r="G402">
        <f>'CHP WB'!F402</f>
        <v>15.6</v>
      </c>
      <c r="H402">
        <f>'CHP WB'!G402</f>
        <v>15</v>
      </c>
      <c r="I402" t="str">
        <f>'CHP WB'!H402</f>
        <v>15-45</v>
      </c>
      <c r="J402">
        <f>'CHP WB'!I402</f>
        <v>0</v>
      </c>
      <c r="K402">
        <f>'CHP WB'!J402</f>
        <v>0</v>
      </c>
      <c r="L402">
        <f>'CHP WB'!K402</f>
        <v>0</v>
      </c>
      <c r="M402">
        <f>'CHP WB'!L402</f>
        <v>0</v>
      </c>
      <c r="N402">
        <f>'CHP WB'!M402</f>
        <v>0</v>
      </c>
    </row>
    <row r="403" spans="1:14" x14ac:dyDescent="0.25">
      <c r="A403" t="s">
        <v>246</v>
      </c>
      <c r="B403" s="36">
        <f>'CHP WB'!A403</f>
        <v>41770</v>
      </c>
      <c r="C403">
        <f>'CHP WB'!B403</f>
        <v>1</v>
      </c>
      <c r="D403" s="33">
        <f>'CHP WB'!C403</f>
        <v>0.46597222222222223</v>
      </c>
      <c r="E403" s="33">
        <f>'CHP WB'!D403</f>
        <v>0.51041666666666663</v>
      </c>
      <c r="F403">
        <f>'CHP WB'!E403</f>
        <v>64</v>
      </c>
      <c r="G403">
        <f>'CHP WB'!F403</f>
        <v>34.200000000000003</v>
      </c>
      <c r="H403">
        <f>'CHP WB'!G403</f>
        <v>64</v>
      </c>
      <c r="I403" t="str">
        <f>'CHP WB'!H403</f>
        <v>45-75</v>
      </c>
      <c r="J403">
        <f>'CHP WB'!I403</f>
        <v>1</v>
      </c>
      <c r="K403">
        <f>'CHP WB'!J403</f>
        <v>0</v>
      </c>
      <c r="L403">
        <f>'CHP WB'!K403</f>
        <v>0</v>
      </c>
      <c r="M403">
        <f>'CHP WB'!L403</f>
        <v>0</v>
      </c>
      <c r="N403">
        <f>'CHP WB'!M403</f>
        <v>0</v>
      </c>
    </row>
    <row r="404" spans="1:14" x14ac:dyDescent="0.25">
      <c r="A404" t="s">
        <v>246</v>
      </c>
      <c r="B404" s="36">
        <f>'CHP WB'!A404</f>
        <v>41770</v>
      </c>
      <c r="C404">
        <f>'CHP WB'!B404</f>
        <v>1</v>
      </c>
      <c r="D404" s="33">
        <f>'CHP WB'!C404</f>
        <v>0.50555555555555554</v>
      </c>
      <c r="E404" s="33">
        <f>'CHP WB'!D404</f>
        <v>0.51666666666666661</v>
      </c>
      <c r="F404">
        <f>'CHP WB'!E404</f>
        <v>16</v>
      </c>
      <c r="G404">
        <f>'CHP WB'!F404</f>
        <v>42.3</v>
      </c>
      <c r="H404">
        <f>'CHP WB'!G404</f>
        <v>16</v>
      </c>
      <c r="I404" t="str">
        <f>'CHP WB'!H404</f>
        <v>15-45</v>
      </c>
      <c r="J404">
        <f>'CHP WB'!I404</f>
        <v>0</v>
      </c>
      <c r="K404">
        <f>'CHP WB'!J404</f>
        <v>0</v>
      </c>
      <c r="L404">
        <f>'CHP WB'!K404</f>
        <v>0</v>
      </c>
      <c r="M404">
        <f>'CHP WB'!L404</f>
        <v>0</v>
      </c>
      <c r="N404">
        <f>'CHP WB'!M404</f>
        <v>0</v>
      </c>
    </row>
    <row r="405" spans="1:14" x14ac:dyDescent="0.25">
      <c r="A405" t="s">
        <v>246</v>
      </c>
      <c r="B405" s="36">
        <f>'CHP WB'!A405</f>
        <v>41770</v>
      </c>
      <c r="C405">
        <f>'CHP WB'!B405</f>
        <v>1</v>
      </c>
      <c r="D405" s="33">
        <f>'CHP WB'!C405</f>
        <v>0.52777777777777779</v>
      </c>
      <c r="E405" s="33">
        <f>'CHP WB'!D405</f>
        <v>0.56388888888888888</v>
      </c>
      <c r="F405">
        <f>'CHP WB'!E405</f>
        <v>52</v>
      </c>
      <c r="G405">
        <f>'CHP WB'!F405</f>
        <v>36.700000000000003</v>
      </c>
      <c r="H405">
        <f>'CHP WB'!G405</f>
        <v>52</v>
      </c>
      <c r="I405" t="str">
        <f>'CHP WB'!H405</f>
        <v>45-75</v>
      </c>
      <c r="J405">
        <f>'CHP WB'!I405</f>
        <v>0</v>
      </c>
      <c r="K405">
        <f>'CHP WB'!J405</f>
        <v>0</v>
      </c>
      <c r="L405">
        <f>'CHP WB'!K405</f>
        <v>0</v>
      </c>
      <c r="M405">
        <f>'CHP WB'!L405</f>
        <v>0</v>
      </c>
      <c r="N405">
        <f>'CHP WB'!M405</f>
        <v>0</v>
      </c>
    </row>
    <row r="406" spans="1:14" x14ac:dyDescent="0.25">
      <c r="A406" t="s">
        <v>246</v>
      </c>
      <c r="B406" s="36">
        <f>'CHP WB'!A406</f>
        <v>41771</v>
      </c>
      <c r="C406">
        <f>'CHP WB'!B406</f>
        <v>2</v>
      </c>
      <c r="D406" s="33">
        <f>'CHP WB'!C406</f>
        <v>0.42083333333333334</v>
      </c>
      <c r="E406" s="33">
        <f>'CHP WB'!D406</f>
        <v>0.44305555555555554</v>
      </c>
      <c r="F406">
        <f>'CHP WB'!E406</f>
        <v>32</v>
      </c>
      <c r="G406">
        <f>'CHP WB'!F406</f>
        <v>39.200000000000003</v>
      </c>
      <c r="H406">
        <f>'CHP WB'!G406</f>
        <v>64</v>
      </c>
      <c r="I406" t="str">
        <f>'CHP WB'!H406</f>
        <v>15-45</v>
      </c>
      <c r="J406">
        <f>'CHP WB'!I406</f>
        <v>0</v>
      </c>
      <c r="K406">
        <f>'CHP WB'!J406</f>
        <v>0</v>
      </c>
      <c r="L406">
        <f>'CHP WB'!K406</f>
        <v>0</v>
      </c>
      <c r="M406">
        <f>'CHP WB'!L406</f>
        <v>0</v>
      </c>
      <c r="N406">
        <f>'CHP WB'!M406</f>
        <v>0</v>
      </c>
    </row>
    <row r="407" spans="1:14" x14ac:dyDescent="0.25">
      <c r="A407" t="s">
        <v>246</v>
      </c>
      <c r="B407" s="36">
        <f>'CHP WB'!A407</f>
        <v>41771</v>
      </c>
      <c r="C407">
        <f>'CHP WB'!B407</f>
        <v>1</v>
      </c>
      <c r="D407" s="33">
        <f>'CHP WB'!C407</f>
        <v>0.17222222222222225</v>
      </c>
      <c r="E407" s="33">
        <f>'CHP WB'!D407</f>
        <v>0.19375000000000003</v>
      </c>
      <c r="F407">
        <f>'CHP WB'!E407</f>
        <v>31</v>
      </c>
      <c r="G407">
        <f>'CHP WB'!F407</f>
        <v>38.1</v>
      </c>
      <c r="H407">
        <f>'CHP WB'!G407</f>
        <v>31</v>
      </c>
      <c r="I407" t="str">
        <f>'CHP WB'!H407</f>
        <v>15-45</v>
      </c>
      <c r="J407">
        <f>'CHP WB'!I407</f>
        <v>0</v>
      </c>
      <c r="K407">
        <f>'CHP WB'!J407</f>
        <v>0</v>
      </c>
      <c r="L407">
        <f>'CHP WB'!K407</f>
        <v>0</v>
      </c>
      <c r="M407">
        <f>'CHP WB'!L407</f>
        <v>0</v>
      </c>
      <c r="N407">
        <f>'CHP WB'!M407</f>
        <v>0</v>
      </c>
    </row>
    <row r="408" spans="1:14" x14ac:dyDescent="0.25">
      <c r="A408" t="s">
        <v>246</v>
      </c>
      <c r="B408" s="36">
        <f>'CHP WB'!A408</f>
        <v>41771</v>
      </c>
      <c r="C408">
        <f>'CHP WB'!B408</f>
        <v>1</v>
      </c>
      <c r="D408" s="33">
        <f>'CHP WB'!C408</f>
        <v>0.59861111111111109</v>
      </c>
      <c r="E408" s="33">
        <f>'CHP WB'!D408</f>
        <v>0.62986111111111109</v>
      </c>
      <c r="F408">
        <f>'CHP WB'!E408</f>
        <v>45</v>
      </c>
      <c r="G408">
        <f>'CHP WB'!F408</f>
        <v>36.700000000000003</v>
      </c>
      <c r="H408">
        <f>'CHP WB'!G408</f>
        <v>45</v>
      </c>
      <c r="I408" t="str">
        <f>'CHP WB'!H408</f>
        <v>45-75</v>
      </c>
      <c r="J408">
        <f>'CHP WB'!I408</f>
        <v>0</v>
      </c>
      <c r="K408">
        <f>'CHP WB'!J408</f>
        <v>0</v>
      </c>
      <c r="L408">
        <f>'CHP WB'!K408</f>
        <v>1</v>
      </c>
      <c r="M408">
        <f>'CHP WB'!L408</f>
        <v>0</v>
      </c>
      <c r="N408">
        <f>'CHP WB'!M408</f>
        <v>0</v>
      </c>
    </row>
    <row r="409" spans="1:14" x14ac:dyDescent="0.25">
      <c r="A409" t="s">
        <v>246</v>
      </c>
      <c r="B409" s="36">
        <f>'CHP WB'!A409</f>
        <v>41771</v>
      </c>
      <c r="C409">
        <f>'CHP WB'!B409</f>
        <v>1</v>
      </c>
      <c r="D409" s="33">
        <f>'CHP WB'!C409</f>
        <v>0.73958333333333337</v>
      </c>
      <c r="E409" s="33">
        <f>'CHP WB'!D409</f>
        <v>0.75347222222222221</v>
      </c>
      <c r="F409">
        <f>'CHP WB'!E409</f>
        <v>20</v>
      </c>
      <c r="G409">
        <f>'CHP WB'!F409</f>
        <v>36.700000000000003</v>
      </c>
      <c r="H409">
        <f>'CHP WB'!G409</f>
        <v>20</v>
      </c>
      <c r="I409" t="str">
        <f>'CHP WB'!H409</f>
        <v>15-45</v>
      </c>
      <c r="J409">
        <f>'CHP WB'!I409</f>
        <v>0</v>
      </c>
      <c r="K409">
        <f>'CHP WB'!J409</f>
        <v>0</v>
      </c>
      <c r="L409">
        <f>'CHP WB'!K409</f>
        <v>1</v>
      </c>
      <c r="M409">
        <f>'CHP WB'!L409</f>
        <v>0</v>
      </c>
      <c r="N409">
        <f>'CHP WB'!M409</f>
        <v>0</v>
      </c>
    </row>
    <row r="410" spans="1:14" x14ac:dyDescent="0.25">
      <c r="A410" t="s">
        <v>246</v>
      </c>
      <c r="B410" s="36">
        <f>'CHP WB'!A410</f>
        <v>41772</v>
      </c>
      <c r="C410">
        <f>'CHP WB'!B410</f>
        <v>2</v>
      </c>
      <c r="D410" s="33">
        <f>'CHP WB'!C410</f>
        <v>0.27013888888888887</v>
      </c>
      <c r="E410" s="33">
        <f>'CHP WB'!D410</f>
        <v>0.28749999999999998</v>
      </c>
      <c r="F410">
        <f>'CHP WB'!E410</f>
        <v>25</v>
      </c>
      <c r="G410">
        <f>'CHP WB'!F410</f>
        <v>41.9</v>
      </c>
      <c r="H410">
        <f>'CHP WB'!G410</f>
        <v>50</v>
      </c>
      <c r="I410" t="str">
        <f>'CHP WB'!H410</f>
        <v>15-45</v>
      </c>
      <c r="J410">
        <f>'CHP WB'!I410</f>
        <v>0</v>
      </c>
      <c r="K410">
        <f>'CHP WB'!J410</f>
        <v>1</v>
      </c>
      <c r="L410">
        <f>'CHP WB'!K410</f>
        <v>0</v>
      </c>
      <c r="M410">
        <f>'CHP WB'!L410</f>
        <v>0</v>
      </c>
      <c r="N410">
        <f>'CHP WB'!M410</f>
        <v>0</v>
      </c>
    </row>
    <row r="411" spans="1:14" x14ac:dyDescent="0.25">
      <c r="A411" t="s">
        <v>246</v>
      </c>
      <c r="B411" s="36">
        <f>'CHP WB'!A411</f>
        <v>41772</v>
      </c>
      <c r="C411">
        <f>'CHP WB'!B411</f>
        <v>1</v>
      </c>
      <c r="D411" s="33">
        <f>'CHP WB'!C411</f>
        <v>0.45416666666666666</v>
      </c>
      <c r="E411" s="33">
        <f>'CHP WB'!D411</f>
        <v>0.47430555555555554</v>
      </c>
      <c r="F411">
        <f>'CHP WB'!E411</f>
        <v>29</v>
      </c>
      <c r="G411">
        <f>'CHP WB'!F411</f>
        <v>35.200000000000003</v>
      </c>
      <c r="H411">
        <f>'CHP WB'!G411</f>
        <v>29</v>
      </c>
      <c r="I411" t="str">
        <f>'CHP WB'!H411</f>
        <v>15-45</v>
      </c>
      <c r="J411">
        <f>'CHP WB'!I411</f>
        <v>1</v>
      </c>
      <c r="K411">
        <f>'CHP WB'!J411</f>
        <v>0</v>
      </c>
      <c r="L411">
        <f>'CHP WB'!K411</f>
        <v>0</v>
      </c>
      <c r="M411">
        <f>'CHP WB'!L411</f>
        <v>0</v>
      </c>
      <c r="N411">
        <f>'CHP WB'!M411</f>
        <v>0</v>
      </c>
    </row>
    <row r="412" spans="1:14" x14ac:dyDescent="0.25">
      <c r="A412" t="s">
        <v>246</v>
      </c>
      <c r="B412" s="36">
        <f>'CHP WB'!A412</f>
        <v>41772</v>
      </c>
      <c r="C412">
        <f>'CHP WB'!B412</f>
        <v>3</v>
      </c>
      <c r="D412" s="33">
        <f>'CHP WB'!C412</f>
        <v>0.89930555555555547</v>
      </c>
      <c r="E412" s="33">
        <f>'CHP WB'!D412</f>
        <v>1.1819444444444445</v>
      </c>
      <c r="F412">
        <f>'CHP WB'!E412</f>
        <v>407</v>
      </c>
      <c r="G412">
        <f>'CHP WB'!F412</f>
        <v>27.4</v>
      </c>
      <c r="H412">
        <f>'CHP WB'!G412</f>
        <v>1221</v>
      </c>
      <c r="I412" t="str">
        <f>'CHP WB'!H412</f>
        <v>75+</v>
      </c>
      <c r="J412">
        <f>'CHP WB'!I412</f>
        <v>1</v>
      </c>
      <c r="K412">
        <f>'CHP WB'!J412</f>
        <v>0</v>
      </c>
      <c r="L412">
        <f>'CHP WB'!K412</f>
        <v>0</v>
      </c>
      <c r="M412">
        <f>'CHP WB'!L412</f>
        <v>0</v>
      </c>
      <c r="N412">
        <f>'CHP WB'!M412</f>
        <v>0</v>
      </c>
    </row>
    <row r="413" spans="1:14" x14ac:dyDescent="0.25">
      <c r="A413" t="s">
        <v>246</v>
      </c>
      <c r="B413" s="36">
        <f>'CHP WB'!A413</f>
        <v>41773</v>
      </c>
      <c r="C413">
        <f>'CHP WB'!B413</f>
        <v>1</v>
      </c>
      <c r="D413" s="33">
        <f>'CHP WB'!C413</f>
        <v>0.26458333333333334</v>
      </c>
      <c r="E413" s="33">
        <f>'CHP WB'!D413</f>
        <v>0.29305555555555557</v>
      </c>
      <c r="F413">
        <f>'CHP WB'!E413</f>
        <v>41</v>
      </c>
      <c r="G413">
        <f>'CHP WB'!F413</f>
        <v>36.700000000000003</v>
      </c>
      <c r="H413">
        <f>'CHP WB'!G413</f>
        <v>41</v>
      </c>
      <c r="I413" t="str">
        <f>'CHP WB'!H413</f>
        <v>15-45</v>
      </c>
      <c r="J413">
        <f>'CHP WB'!I413</f>
        <v>0</v>
      </c>
      <c r="K413">
        <f>'CHP WB'!J413</f>
        <v>1</v>
      </c>
      <c r="L413">
        <f>'CHP WB'!K413</f>
        <v>0</v>
      </c>
      <c r="M413">
        <f>'CHP WB'!L413</f>
        <v>0</v>
      </c>
      <c r="N413">
        <f>'CHP WB'!M413</f>
        <v>0</v>
      </c>
    </row>
    <row r="414" spans="1:14" x14ac:dyDescent="0.25">
      <c r="A414" t="s">
        <v>246</v>
      </c>
      <c r="B414" s="36">
        <f>'CHP WB'!A414</f>
        <v>41773</v>
      </c>
      <c r="C414">
        <f>'CHP WB'!B414</f>
        <v>1</v>
      </c>
      <c r="D414" s="33">
        <f>'CHP WB'!C414</f>
        <v>0.30624999999999997</v>
      </c>
      <c r="E414" s="33">
        <f>'CHP WB'!D414</f>
        <v>0.32430555555555551</v>
      </c>
      <c r="F414">
        <f>'CHP WB'!E414</f>
        <v>26</v>
      </c>
      <c r="G414">
        <f>'CHP WB'!F414</f>
        <v>35.200000000000003</v>
      </c>
      <c r="H414">
        <f>'CHP WB'!G414</f>
        <v>26</v>
      </c>
      <c r="I414" t="str">
        <f>'CHP WB'!H414</f>
        <v>15-45</v>
      </c>
      <c r="J414">
        <f>'CHP WB'!I414</f>
        <v>1</v>
      </c>
      <c r="K414">
        <f>'CHP WB'!J414</f>
        <v>1</v>
      </c>
      <c r="L414">
        <f>'CHP WB'!K414</f>
        <v>0</v>
      </c>
      <c r="M414">
        <f>'CHP WB'!L414</f>
        <v>1</v>
      </c>
      <c r="N414">
        <f>'CHP WB'!M414</f>
        <v>0</v>
      </c>
    </row>
    <row r="415" spans="1:14" x14ac:dyDescent="0.25">
      <c r="A415" t="s">
        <v>246</v>
      </c>
      <c r="B415" s="36">
        <f>'CHP WB'!A415</f>
        <v>41773</v>
      </c>
      <c r="C415">
        <f>'CHP WB'!B415</f>
        <v>1</v>
      </c>
      <c r="D415" s="33">
        <f>'CHP WB'!C415</f>
        <v>0.68194444444444446</v>
      </c>
      <c r="E415" s="33">
        <f>'CHP WB'!D415</f>
        <v>0.69722222222222219</v>
      </c>
      <c r="F415">
        <f>'CHP WB'!E415</f>
        <v>22</v>
      </c>
      <c r="G415">
        <f>'CHP WB'!F415</f>
        <v>39.5</v>
      </c>
      <c r="H415">
        <f>'CHP WB'!G415</f>
        <v>22</v>
      </c>
      <c r="I415" t="str">
        <f>'CHP WB'!H415</f>
        <v>15-45</v>
      </c>
      <c r="J415">
        <f>'CHP WB'!I415</f>
        <v>0</v>
      </c>
      <c r="K415">
        <f>'CHP WB'!J415</f>
        <v>0</v>
      </c>
      <c r="L415">
        <f>'CHP WB'!K415</f>
        <v>1</v>
      </c>
      <c r="M415">
        <f>'CHP WB'!L415</f>
        <v>0</v>
      </c>
      <c r="N415">
        <f>'CHP WB'!M415</f>
        <v>0</v>
      </c>
    </row>
    <row r="416" spans="1:14" x14ac:dyDescent="0.25">
      <c r="A416" t="s">
        <v>246</v>
      </c>
      <c r="B416" s="36">
        <f>'CHP WB'!A416</f>
        <v>41774</v>
      </c>
      <c r="C416">
        <f>'CHP WB'!B416</f>
        <v>1</v>
      </c>
      <c r="D416" s="33">
        <f>'CHP WB'!C416</f>
        <v>0.53541666666666665</v>
      </c>
      <c r="E416" s="33">
        <f>'CHP WB'!D416</f>
        <v>0.55625000000000002</v>
      </c>
      <c r="F416">
        <f>'CHP WB'!E416</f>
        <v>30</v>
      </c>
      <c r="G416">
        <f>'CHP WB'!F416</f>
        <v>14.2</v>
      </c>
      <c r="H416">
        <f>'CHP WB'!G416</f>
        <v>30</v>
      </c>
      <c r="I416" t="str">
        <f>'CHP WB'!H416</f>
        <v>15-45</v>
      </c>
      <c r="J416">
        <f>'CHP WB'!I416</f>
        <v>0</v>
      </c>
      <c r="K416">
        <f>'CHP WB'!J416</f>
        <v>0</v>
      </c>
      <c r="L416">
        <f>'CHP WB'!K416</f>
        <v>0</v>
      </c>
      <c r="M416">
        <f>'CHP WB'!L416</f>
        <v>0</v>
      </c>
      <c r="N416">
        <f>'CHP WB'!M416</f>
        <v>0</v>
      </c>
    </row>
    <row r="417" spans="1:14" x14ac:dyDescent="0.25">
      <c r="A417" t="s">
        <v>246</v>
      </c>
      <c r="B417" s="36">
        <f>'CHP WB'!A417</f>
        <v>41774</v>
      </c>
      <c r="C417">
        <f>'CHP WB'!B417</f>
        <v>1</v>
      </c>
      <c r="D417" s="33">
        <f>'CHP WB'!C417</f>
        <v>0.62986111111111109</v>
      </c>
      <c r="E417" s="33">
        <f>'CHP WB'!D417</f>
        <v>0.65694444444444444</v>
      </c>
      <c r="F417">
        <f>'CHP WB'!E417</f>
        <v>39</v>
      </c>
      <c r="G417">
        <f>'CHP WB'!F417</f>
        <v>44.7</v>
      </c>
      <c r="H417">
        <f>'CHP WB'!G417</f>
        <v>39</v>
      </c>
      <c r="I417" t="str">
        <f>'CHP WB'!H417</f>
        <v>15-45</v>
      </c>
      <c r="J417">
        <f>'CHP WB'!I417</f>
        <v>0</v>
      </c>
      <c r="K417">
        <f>'CHP WB'!J417</f>
        <v>0</v>
      </c>
      <c r="L417">
        <f>'CHP WB'!K417</f>
        <v>1</v>
      </c>
      <c r="M417">
        <f>'CHP WB'!L417</f>
        <v>0</v>
      </c>
      <c r="N417">
        <f>'CHP WB'!M417</f>
        <v>0</v>
      </c>
    </row>
    <row r="418" spans="1:14" x14ac:dyDescent="0.25">
      <c r="A418" t="s">
        <v>246</v>
      </c>
      <c r="B418" s="36">
        <f>'CHP WB'!A418</f>
        <v>41774</v>
      </c>
      <c r="C418">
        <f>'CHP WB'!B418</f>
        <v>1</v>
      </c>
      <c r="D418" s="33">
        <f>'CHP WB'!C418</f>
        <v>0.7416666666666667</v>
      </c>
      <c r="E418" s="33">
        <f>'CHP WB'!D418</f>
        <v>0.7729166666666667</v>
      </c>
      <c r="F418">
        <f>'CHP WB'!E418</f>
        <v>45</v>
      </c>
      <c r="G418">
        <f>'CHP WB'!F418</f>
        <v>9.4</v>
      </c>
      <c r="H418">
        <f>'CHP WB'!G418</f>
        <v>45</v>
      </c>
      <c r="I418" t="str">
        <f>'CHP WB'!H418</f>
        <v>45-75</v>
      </c>
      <c r="J418">
        <f>'CHP WB'!I418</f>
        <v>0</v>
      </c>
      <c r="K418">
        <f>'CHP WB'!J418</f>
        <v>0</v>
      </c>
      <c r="L418">
        <f>'CHP WB'!K418</f>
        <v>1</v>
      </c>
      <c r="M418">
        <f>'CHP WB'!L418</f>
        <v>0</v>
      </c>
      <c r="N418">
        <f>'CHP WB'!M418</f>
        <v>0</v>
      </c>
    </row>
    <row r="419" spans="1:14" x14ac:dyDescent="0.25">
      <c r="A419" t="s">
        <v>246</v>
      </c>
      <c r="B419" s="36">
        <f>'CHP WB'!A419</f>
        <v>41774</v>
      </c>
      <c r="C419">
        <f>'CHP WB'!B419</f>
        <v>1</v>
      </c>
      <c r="D419" s="33">
        <f>'CHP WB'!C419</f>
        <v>0.76736111111111116</v>
      </c>
      <c r="E419" s="33">
        <f>'CHP WB'!D419</f>
        <v>0.79236111111111118</v>
      </c>
      <c r="F419">
        <f>'CHP WB'!E419</f>
        <v>36</v>
      </c>
      <c r="G419">
        <f>'CHP WB'!F419</f>
        <v>15.6</v>
      </c>
      <c r="H419">
        <f>'CHP WB'!G419</f>
        <v>36</v>
      </c>
      <c r="I419" t="str">
        <f>'CHP WB'!H419</f>
        <v>15-45</v>
      </c>
      <c r="J419">
        <f>'CHP WB'!I419</f>
        <v>0</v>
      </c>
      <c r="K419">
        <f>'CHP WB'!J419</f>
        <v>0</v>
      </c>
      <c r="L419">
        <f>'CHP WB'!K419</f>
        <v>1</v>
      </c>
      <c r="M419">
        <f>'CHP WB'!L419</f>
        <v>0</v>
      </c>
      <c r="N419">
        <f>'CHP WB'!M419</f>
        <v>0</v>
      </c>
    </row>
    <row r="420" spans="1:14" x14ac:dyDescent="0.25">
      <c r="A420" t="s">
        <v>246</v>
      </c>
      <c r="B420" s="36">
        <f>'CHP WB'!A420</f>
        <v>41775</v>
      </c>
      <c r="C420">
        <f>'CHP WB'!B420</f>
        <v>1</v>
      </c>
      <c r="D420" s="33">
        <f>'CHP WB'!C420</f>
        <v>0.73125000000000007</v>
      </c>
      <c r="E420" s="33">
        <f>'CHP WB'!D420</f>
        <v>0.74652777777777779</v>
      </c>
      <c r="F420">
        <f>'CHP WB'!E420</f>
        <v>22</v>
      </c>
      <c r="G420">
        <f>'CHP WB'!F420</f>
        <v>28.3</v>
      </c>
      <c r="H420">
        <f>'CHP WB'!G420</f>
        <v>22</v>
      </c>
      <c r="I420" t="str">
        <f>'CHP WB'!H420</f>
        <v>15-45</v>
      </c>
      <c r="J420">
        <f>'CHP WB'!I420</f>
        <v>1</v>
      </c>
      <c r="K420">
        <f>'CHP WB'!J420</f>
        <v>0</v>
      </c>
      <c r="L420">
        <f>'CHP WB'!K420</f>
        <v>1</v>
      </c>
      <c r="M420">
        <f>'CHP WB'!L420</f>
        <v>0</v>
      </c>
      <c r="N420">
        <f>'CHP WB'!M420</f>
        <v>1</v>
      </c>
    </row>
    <row r="421" spans="1:14" x14ac:dyDescent="0.25">
      <c r="A421" t="s">
        <v>246</v>
      </c>
      <c r="B421" s="36">
        <f>'CHP WB'!A421</f>
        <v>41776</v>
      </c>
      <c r="C421">
        <f>'CHP WB'!B421</f>
        <v>1</v>
      </c>
      <c r="D421" s="33">
        <f>'CHP WB'!C421</f>
        <v>0.48541666666666666</v>
      </c>
      <c r="E421" s="33">
        <f>'CHP WB'!D421</f>
        <v>0.49861111111111112</v>
      </c>
      <c r="F421">
        <f>'CHP WB'!E421</f>
        <v>19</v>
      </c>
      <c r="G421">
        <f>'CHP WB'!F421</f>
        <v>50.1</v>
      </c>
      <c r="H421">
        <f>'CHP WB'!G421</f>
        <v>19</v>
      </c>
      <c r="I421" t="str">
        <f>'CHP WB'!H421</f>
        <v>15-45</v>
      </c>
      <c r="J421">
        <f>'CHP WB'!I421</f>
        <v>0</v>
      </c>
      <c r="K421">
        <f>'CHP WB'!J421</f>
        <v>0</v>
      </c>
      <c r="L421">
        <f>'CHP WB'!K421</f>
        <v>0</v>
      </c>
      <c r="M421">
        <f>'CHP WB'!L421</f>
        <v>0</v>
      </c>
      <c r="N421">
        <f>'CHP WB'!M421</f>
        <v>0</v>
      </c>
    </row>
    <row r="422" spans="1:14" x14ac:dyDescent="0.25">
      <c r="A422" t="s">
        <v>246</v>
      </c>
      <c r="B422" s="36">
        <f>'CHP WB'!A422</f>
        <v>41776</v>
      </c>
      <c r="C422">
        <f>'CHP WB'!B422</f>
        <v>1</v>
      </c>
      <c r="D422" s="33">
        <f>'CHP WB'!C422</f>
        <v>0.53680555555555554</v>
      </c>
      <c r="E422" s="33">
        <f>'CHP WB'!D422</f>
        <v>0.55138888888888882</v>
      </c>
      <c r="F422">
        <f>'CHP WB'!E422</f>
        <v>21</v>
      </c>
      <c r="G422">
        <f>'CHP WB'!F422</f>
        <v>34.200000000000003</v>
      </c>
      <c r="H422">
        <f>'CHP WB'!G422</f>
        <v>21</v>
      </c>
      <c r="I422" t="str">
        <f>'CHP WB'!H422</f>
        <v>15-45</v>
      </c>
      <c r="J422">
        <f>'CHP WB'!I422</f>
        <v>1</v>
      </c>
      <c r="K422">
        <f>'CHP WB'!J422</f>
        <v>0</v>
      </c>
      <c r="L422">
        <f>'CHP WB'!K422</f>
        <v>0</v>
      </c>
      <c r="M422">
        <f>'CHP WB'!L422</f>
        <v>0</v>
      </c>
      <c r="N422">
        <f>'CHP WB'!M422</f>
        <v>0</v>
      </c>
    </row>
    <row r="423" spans="1:14" x14ac:dyDescent="0.25">
      <c r="A423" t="s">
        <v>246</v>
      </c>
      <c r="B423" s="36">
        <f>'CHP WB'!A423</f>
        <v>41776</v>
      </c>
      <c r="C423">
        <f>'CHP WB'!B423</f>
        <v>1</v>
      </c>
      <c r="D423" s="33">
        <f>'CHP WB'!C423</f>
        <v>0.57152777777777775</v>
      </c>
      <c r="E423" s="33">
        <f>'CHP WB'!D423</f>
        <v>0.61388888888888882</v>
      </c>
      <c r="F423">
        <f>'CHP WB'!E423</f>
        <v>61</v>
      </c>
      <c r="G423">
        <f>'CHP WB'!F423</f>
        <v>38.1</v>
      </c>
      <c r="H423">
        <f>'CHP WB'!G423</f>
        <v>61</v>
      </c>
      <c r="I423" t="str">
        <f>'CHP WB'!H423</f>
        <v>45-75</v>
      </c>
      <c r="J423">
        <f>'CHP WB'!I423</f>
        <v>0</v>
      </c>
      <c r="K423">
        <f>'CHP WB'!J423</f>
        <v>0</v>
      </c>
      <c r="L423">
        <f>'CHP WB'!K423</f>
        <v>0</v>
      </c>
      <c r="M423">
        <f>'CHP WB'!L423</f>
        <v>0</v>
      </c>
      <c r="N423">
        <f>'CHP WB'!M423</f>
        <v>0</v>
      </c>
    </row>
    <row r="424" spans="1:14" x14ac:dyDescent="0.25">
      <c r="A424" t="s">
        <v>246</v>
      </c>
      <c r="B424" s="36">
        <f>'CHP WB'!A424</f>
        <v>41777</v>
      </c>
      <c r="C424">
        <f>'CHP WB'!B424</f>
        <v>1</v>
      </c>
      <c r="D424" s="33">
        <f>'CHP WB'!C424</f>
        <v>0.42499999999999999</v>
      </c>
      <c r="E424" s="33">
        <f>'CHP WB'!D424</f>
        <v>0.48402777777777778</v>
      </c>
      <c r="F424">
        <f>'CHP WB'!E424</f>
        <v>85</v>
      </c>
      <c r="G424">
        <f>'CHP WB'!F424</f>
        <v>23.2</v>
      </c>
      <c r="H424">
        <f>'CHP WB'!G424</f>
        <v>85</v>
      </c>
      <c r="I424" t="str">
        <f>'CHP WB'!H424</f>
        <v>75+</v>
      </c>
      <c r="J424">
        <f>'CHP WB'!I424</f>
        <v>0</v>
      </c>
      <c r="K424">
        <f>'CHP WB'!J424</f>
        <v>0</v>
      </c>
      <c r="L424">
        <f>'CHP WB'!K424</f>
        <v>0</v>
      </c>
      <c r="M424">
        <f>'CHP WB'!L424</f>
        <v>0</v>
      </c>
      <c r="N424">
        <f>'CHP WB'!M424</f>
        <v>0</v>
      </c>
    </row>
    <row r="425" spans="1:14" x14ac:dyDescent="0.25">
      <c r="A425" t="s">
        <v>246</v>
      </c>
      <c r="B425" s="36">
        <f>'CHP WB'!A425</f>
        <v>41777</v>
      </c>
      <c r="C425">
        <f>'CHP WB'!B425</f>
        <v>1</v>
      </c>
      <c r="D425" s="33">
        <f>'CHP WB'!C425</f>
        <v>0.50416666666666665</v>
      </c>
      <c r="E425" s="33">
        <f>'CHP WB'!D425</f>
        <v>0.51805555555555549</v>
      </c>
      <c r="F425">
        <f>'CHP WB'!E425</f>
        <v>20</v>
      </c>
      <c r="G425">
        <f>'CHP WB'!F425</f>
        <v>43.5</v>
      </c>
      <c r="H425">
        <f>'CHP WB'!G425</f>
        <v>20</v>
      </c>
      <c r="I425" t="str">
        <f>'CHP WB'!H425</f>
        <v>15-45</v>
      </c>
      <c r="J425">
        <f>'CHP WB'!I425</f>
        <v>0</v>
      </c>
      <c r="K425">
        <f>'CHP WB'!J425</f>
        <v>0</v>
      </c>
      <c r="L425">
        <f>'CHP WB'!K425</f>
        <v>0</v>
      </c>
      <c r="M425">
        <f>'CHP WB'!L425</f>
        <v>0</v>
      </c>
      <c r="N425">
        <f>'CHP WB'!M425</f>
        <v>0</v>
      </c>
    </row>
    <row r="426" spans="1:14" x14ac:dyDescent="0.25">
      <c r="A426" t="s">
        <v>246</v>
      </c>
      <c r="B426" s="36">
        <f>'CHP WB'!A426</f>
        <v>41777</v>
      </c>
      <c r="C426">
        <f>'CHP WB'!B426</f>
        <v>1</v>
      </c>
      <c r="D426" s="33">
        <f>'CHP WB'!C426</f>
        <v>0.56180555555555556</v>
      </c>
      <c r="E426" s="33">
        <f>'CHP WB'!D426</f>
        <v>0.62708333333333333</v>
      </c>
      <c r="F426">
        <f>'CHP WB'!E426</f>
        <v>94</v>
      </c>
      <c r="G426">
        <f>'CHP WB'!F426</f>
        <v>33.200000000000003</v>
      </c>
      <c r="H426">
        <f>'CHP WB'!G426</f>
        <v>94</v>
      </c>
      <c r="I426" t="str">
        <f>'CHP WB'!H426</f>
        <v>75+</v>
      </c>
      <c r="J426">
        <f>'CHP WB'!I426</f>
        <v>1</v>
      </c>
      <c r="K426">
        <f>'CHP WB'!J426</f>
        <v>0</v>
      </c>
      <c r="L426">
        <f>'CHP WB'!K426</f>
        <v>1</v>
      </c>
      <c r="M426">
        <f>'CHP WB'!L426</f>
        <v>0</v>
      </c>
      <c r="N426">
        <f>'CHP WB'!M426</f>
        <v>1</v>
      </c>
    </row>
    <row r="427" spans="1:14" x14ac:dyDescent="0.25">
      <c r="A427" t="s">
        <v>246</v>
      </c>
      <c r="B427" s="36">
        <f>'CHP WB'!A427</f>
        <v>41777</v>
      </c>
      <c r="C427">
        <f>'CHP WB'!B427</f>
        <v>2</v>
      </c>
      <c r="D427" s="33">
        <f>'CHP WB'!C427</f>
        <v>0.58333333333333337</v>
      </c>
      <c r="E427" s="33">
        <f>'CHP WB'!D427</f>
        <v>0.61527777777777781</v>
      </c>
      <c r="F427">
        <f>'CHP WB'!E427</f>
        <v>46</v>
      </c>
      <c r="G427">
        <f>'CHP WB'!F427</f>
        <v>41.9</v>
      </c>
      <c r="H427">
        <f>'CHP WB'!G427</f>
        <v>92</v>
      </c>
      <c r="I427" t="str">
        <f>'CHP WB'!H427</f>
        <v>45-75</v>
      </c>
      <c r="J427">
        <f>'CHP WB'!I427</f>
        <v>0</v>
      </c>
      <c r="K427">
        <f>'CHP WB'!J427</f>
        <v>0</v>
      </c>
      <c r="L427">
        <f>'CHP WB'!K427</f>
        <v>0</v>
      </c>
      <c r="M427">
        <f>'CHP WB'!L427</f>
        <v>0</v>
      </c>
      <c r="N427">
        <f>'CHP WB'!M427</f>
        <v>0</v>
      </c>
    </row>
    <row r="428" spans="1:14" x14ac:dyDescent="0.25">
      <c r="A428" t="s">
        <v>246</v>
      </c>
      <c r="B428" s="36">
        <f>'CHP WB'!A428</f>
        <v>41777</v>
      </c>
      <c r="C428">
        <f>'CHP WB'!B428</f>
        <v>1</v>
      </c>
      <c r="D428" s="33">
        <f>'CHP WB'!C428</f>
        <v>0.58611111111111114</v>
      </c>
      <c r="E428" s="33">
        <f>'CHP WB'!D428</f>
        <v>0.60694444444444451</v>
      </c>
      <c r="F428">
        <f>'CHP WB'!E428</f>
        <v>30</v>
      </c>
      <c r="G428">
        <f>'CHP WB'!F428</f>
        <v>39.9</v>
      </c>
      <c r="H428">
        <f>'CHP WB'!G428</f>
        <v>30</v>
      </c>
      <c r="I428" t="str">
        <f>'CHP WB'!H428</f>
        <v>15-45</v>
      </c>
      <c r="J428">
        <f>'CHP WB'!I428</f>
        <v>0</v>
      </c>
      <c r="K428">
        <f>'CHP WB'!J428</f>
        <v>0</v>
      </c>
      <c r="L428">
        <f>'CHP WB'!K428</f>
        <v>0</v>
      </c>
      <c r="M428">
        <f>'CHP WB'!L428</f>
        <v>0</v>
      </c>
      <c r="N428">
        <f>'CHP WB'!M428</f>
        <v>0</v>
      </c>
    </row>
    <row r="429" spans="1:14" x14ac:dyDescent="0.25">
      <c r="A429" t="s">
        <v>246</v>
      </c>
      <c r="B429" s="36">
        <f>'CHP WB'!A429</f>
        <v>41778</v>
      </c>
      <c r="C429">
        <f>'CHP WB'!B429</f>
        <v>0</v>
      </c>
      <c r="D429" s="33" t="str">
        <f>'CHP WB'!C429</f>
        <v>not found</v>
      </c>
      <c r="E429" s="33">
        <f>'CHP WB'!D429</f>
        <v>0</v>
      </c>
      <c r="F429">
        <f>'CHP WB'!E429</f>
        <v>0</v>
      </c>
      <c r="G429">
        <f>'CHP WB'!F429</f>
        <v>0</v>
      </c>
      <c r="H429">
        <f>'CHP WB'!G429</f>
        <v>0</v>
      </c>
      <c r="I429" t="str">
        <f>'CHP WB'!H429</f>
        <v>0-15</v>
      </c>
      <c r="J429">
        <f>'CHP WB'!I429</f>
        <v>0</v>
      </c>
      <c r="K429">
        <f>'CHP WB'!J429</f>
        <v>0</v>
      </c>
      <c r="L429">
        <f>'CHP WB'!K429</f>
        <v>0</v>
      </c>
      <c r="M429">
        <f>'CHP WB'!L429</f>
        <v>0</v>
      </c>
      <c r="N429">
        <f>'CHP WB'!M429</f>
        <v>0</v>
      </c>
    </row>
    <row r="430" spans="1:14" x14ac:dyDescent="0.25">
      <c r="A430" t="s">
        <v>246</v>
      </c>
      <c r="B430" s="36">
        <f>'CHP WB'!A430</f>
        <v>41778</v>
      </c>
      <c r="C430">
        <f>'CHP WB'!B430</f>
        <v>0</v>
      </c>
      <c r="D430" s="33" t="str">
        <f>'CHP WB'!C430</f>
        <v>not found</v>
      </c>
      <c r="E430" s="33">
        <f>'CHP WB'!D430</f>
        <v>0</v>
      </c>
      <c r="F430">
        <f>'CHP WB'!E430</f>
        <v>0</v>
      </c>
      <c r="G430">
        <f>'CHP WB'!F430</f>
        <v>0</v>
      </c>
      <c r="H430">
        <f>'CHP WB'!G430</f>
        <v>0</v>
      </c>
      <c r="I430" t="str">
        <f>'CHP WB'!H430</f>
        <v>0-15</v>
      </c>
      <c r="J430">
        <f>'CHP WB'!I430</f>
        <v>0</v>
      </c>
      <c r="K430">
        <f>'CHP WB'!J430</f>
        <v>0</v>
      </c>
      <c r="L430">
        <f>'CHP WB'!K430</f>
        <v>0</v>
      </c>
      <c r="M430">
        <f>'CHP WB'!L430</f>
        <v>0</v>
      </c>
      <c r="N430">
        <f>'CHP WB'!M430</f>
        <v>0</v>
      </c>
    </row>
    <row r="431" spans="1:14" x14ac:dyDescent="0.25">
      <c r="A431" t="s">
        <v>246</v>
      </c>
      <c r="B431" s="36">
        <f>'CHP WB'!A431</f>
        <v>41778</v>
      </c>
      <c r="C431">
        <f>'CHP WB'!B431</f>
        <v>1</v>
      </c>
      <c r="D431" s="33">
        <f>'CHP WB'!C431</f>
        <v>5.5555555555555552E-2</v>
      </c>
      <c r="E431" s="33">
        <f>'CHP WB'!D431</f>
        <v>8.8888888888888878E-2</v>
      </c>
      <c r="F431">
        <f>'CHP WB'!E431</f>
        <v>48</v>
      </c>
      <c r="G431">
        <f>'CHP WB'!F431</f>
        <v>36.9</v>
      </c>
      <c r="H431">
        <f>'CHP WB'!G431</f>
        <v>48</v>
      </c>
      <c r="I431" t="str">
        <f>'CHP WB'!H431</f>
        <v>45-75</v>
      </c>
      <c r="J431">
        <f>'CHP WB'!I431</f>
        <v>0</v>
      </c>
      <c r="K431">
        <f>'CHP WB'!J431</f>
        <v>0</v>
      </c>
      <c r="L431">
        <f>'CHP WB'!K431</f>
        <v>0</v>
      </c>
      <c r="M431">
        <f>'CHP WB'!L431</f>
        <v>0</v>
      </c>
      <c r="N431">
        <f>'CHP WB'!M431</f>
        <v>0</v>
      </c>
    </row>
    <row r="432" spans="1:14" x14ac:dyDescent="0.25">
      <c r="A432" t="s">
        <v>246</v>
      </c>
      <c r="B432" s="36">
        <f>'CHP WB'!A432</f>
        <v>41778</v>
      </c>
      <c r="C432">
        <f>'CHP WB'!B432</f>
        <v>1</v>
      </c>
      <c r="D432" s="33">
        <f>'CHP WB'!C432</f>
        <v>0.3743055555555555</v>
      </c>
      <c r="E432" s="33">
        <f>'CHP WB'!D432</f>
        <v>0.40416666666666662</v>
      </c>
      <c r="F432">
        <f>'CHP WB'!E432</f>
        <v>43</v>
      </c>
      <c r="G432">
        <f>'CHP WB'!F432</f>
        <v>14.2</v>
      </c>
      <c r="H432">
        <f>'CHP WB'!G432</f>
        <v>43</v>
      </c>
      <c r="I432" t="str">
        <f>'CHP WB'!H432</f>
        <v>15-45</v>
      </c>
      <c r="J432">
        <f>'CHP WB'!I432</f>
        <v>0</v>
      </c>
      <c r="K432">
        <f>'CHP WB'!J432</f>
        <v>1</v>
      </c>
      <c r="L432">
        <f>'CHP WB'!K432</f>
        <v>0</v>
      </c>
      <c r="M432">
        <f>'CHP WB'!L432</f>
        <v>0</v>
      </c>
      <c r="N432">
        <f>'CHP WB'!M432</f>
        <v>0</v>
      </c>
    </row>
    <row r="433" spans="1:14" x14ac:dyDescent="0.25">
      <c r="A433" t="s">
        <v>246</v>
      </c>
      <c r="B433" s="36">
        <f>'CHP WB'!A433</f>
        <v>41779</v>
      </c>
      <c r="C433">
        <f>'CHP WB'!B433</f>
        <v>5</v>
      </c>
      <c r="D433" s="33">
        <f>'CHP WB'!C433</f>
        <v>4.5138888888888888E-2</v>
      </c>
      <c r="E433" s="33">
        <f>'CHP WB'!D433</f>
        <v>5.9722222222222218E-2</v>
      </c>
      <c r="F433">
        <f>'CHP WB'!E433</f>
        <v>21</v>
      </c>
      <c r="G433">
        <f>'CHP WB'!F433</f>
        <v>5.9</v>
      </c>
      <c r="H433">
        <f>'CHP WB'!G433</f>
        <v>105</v>
      </c>
      <c r="I433" t="str">
        <f>'CHP WB'!H433</f>
        <v>15-45</v>
      </c>
      <c r="J433">
        <f>'CHP WB'!I433</f>
        <v>0</v>
      </c>
      <c r="K433">
        <f>'CHP WB'!J433</f>
        <v>0</v>
      </c>
      <c r="L433">
        <f>'CHP WB'!K433</f>
        <v>0</v>
      </c>
      <c r="M433">
        <f>'CHP WB'!L433</f>
        <v>0</v>
      </c>
      <c r="N433">
        <f>'CHP WB'!M433</f>
        <v>0</v>
      </c>
    </row>
    <row r="434" spans="1:14" x14ac:dyDescent="0.25">
      <c r="A434" t="s">
        <v>246</v>
      </c>
      <c r="B434" s="36">
        <f>'CHP WB'!A434</f>
        <v>41779</v>
      </c>
      <c r="C434">
        <f>'CHP WB'!B434</f>
        <v>1</v>
      </c>
      <c r="D434" s="33">
        <f>'CHP WB'!C434</f>
        <v>8.819444444444445E-2</v>
      </c>
      <c r="E434" s="33">
        <f>'CHP WB'!D434</f>
        <v>0.10208333333333333</v>
      </c>
      <c r="F434">
        <f>'CHP WB'!E434</f>
        <v>20</v>
      </c>
      <c r="G434">
        <f>'CHP WB'!F434</f>
        <v>9.4</v>
      </c>
      <c r="H434">
        <f>'CHP WB'!G434</f>
        <v>20</v>
      </c>
      <c r="I434" t="str">
        <f>'CHP WB'!H434</f>
        <v>15-45</v>
      </c>
      <c r="J434">
        <f>'CHP WB'!I434</f>
        <v>0</v>
      </c>
      <c r="K434">
        <f>'CHP WB'!J434</f>
        <v>0</v>
      </c>
      <c r="L434">
        <f>'CHP WB'!K434</f>
        <v>0</v>
      </c>
      <c r="M434">
        <f>'CHP WB'!L434</f>
        <v>0</v>
      </c>
      <c r="N434">
        <f>'CHP WB'!M434</f>
        <v>0</v>
      </c>
    </row>
    <row r="435" spans="1:14" x14ac:dyDescent="0.25">
      <c r="A435" t="s">
        <v>246</v>
      </c>
      <c r="B435" s="36">
        <f>'CHP WB'!A435</f>
        <v>41779</v>
      </c>
      <c r="C435">
        <f>'CHP WB'!B435</f>
        <v>1</v>
      </c>
      <c r="D435" s="33">
        <f>'CHP WB'!C435</f>
        <v>0.31180555555555556</v>
      </c>
      <c r="E435" s="33">
        <f>'CHP WB'!D435</f>
        <v>0.33888888888888891</v>
      </c>
      <c r="F435">
        <f>'CHP WB'!E435</f>
        <v>39</v>
      </c>
      <c r="G435">
        <f>'CHP WB'!F435</f>
        <v>40.9</v>
      </c>
      <c r="H435">
        <f>'CHP WB'!G435</f>
        <v>39</v>
      </c>
      <c r="I435" t="str">
        <f>'CHP WB'!H435</f>
        <v>15-45</v>
      </c>
      <c r="J435">
        <f>'CHP WB'!I435</f>
        <v>0</v>
      </c>
      <c r="K435">
        <f>'CHP WB'!J435</f>
        <v>1</v>
      </c>
      <c r="L435">
        <f>'CHP WB'!K435</f>
        <v>0</v>
      </c>
      <c r="M435">
        <f>'CHP WB'!L435</f>
        <v>0</v>
      </c>
      <c r="N435">
        <f>'CHP WB'!M435</f>
        <v>0</v>
      </c>
    </row>
    <row r="436" spans="1:14" x14ac:dyDescent="0.25">
      <c r="A436" t="s">
        <v>246</v>
      </c>
      <c r="B436" s="36">
        <f>'CHP WB'!A436</f>
        <v>41780</v>
      </c>
      <c r="C436">
        <f>'CHP WB'!B436</f>
        <v>3</v>
      </c>
      <c r="D436" s="33">
        <f>'CHP WB'!C436</f>
        <v>0.21388888888888891</v>
      </c>
      <c r="E436" s="33">
        <f>'CHP WB'!D436</f>
        <v>0.26041666666666669</v>
      </c>
      <c r="F436">
        <f>'CHP WB'!E436</f>
        <v>67</v>
      </c>
      <c r="G436">
        <f>'CHP WB'!F436</f>
        <v>36.200000000000003</v>
      </c>
      <c r="H436">
        <f>'CHP WB'!G436</f>
        <v>201</v>
      </c>
      <c r="I436" t="str">
        <f>'CHP WB'!H436</f>
        <v>45-75</v>
      </c>
      <c r="J436">
        <f>'CHP WB'!I436</f>
        <v>0</v>
      </c>
      <c r="K436">
        <f>'CHP WB'!J436</f>
        <v>1</v>
      </c>
      <c r="L436">
        <f>'CHP WB'!K436</f>
        <v>0</v>
      </c>
      <c r="M436">
        <f>'CHP WB'!L436</f>
        <v>0</v>
      </c>
      <c r="N436">
        <f>'CHP WB'!M436</f>
        <v>0</v>
      </c>
    </row>
    <row r="437" spans="1:14" x14ac:dyDescent="0.25">
      <c r="A437" t="s">
        <v>246</v>
      </c>
      <c r="B437" s="36">
        <f>'CHP WB'!A437</f>
        <v>41780</v>
      </c>
      <c r="C437">
        <f>'CHP WB'!B437</f>
        <v>1</v>
      </c>
      <c r="D437" s="33">
        <f>'CHP WB'!C437</f>
        <v>0.37083333333333335</v>
      </c>
      <c r="E437" s="33">
        <f>'CHP WB'!D437</f>
        <v>0.41597222222222224</v>
      </c>
      <c r="F437">
        <f>'CHP WB'!E437</f>
        <v>65</v>
      </c>
      <c r="G437">
        <f>'CHP WB'!F437</f>
        <v>40.9</v>
      </c>
      <c r="H437">
        <f>'CHP WB'!G437</f>
        <v>65</v>
      </c>
      <c r="I437" t="str">
        <f>'CHP WB'!H437</f>
        <v>45-75</v>
      </c>
      <c r="J437">
        <f>'CHP WB'!I437</f>
        <v>0</v>
      </c>
      <c r="K437">
        <f>'CHP WB'!J437</f>
        <v>1</v>
      </c>
      <c r="L437">
        <f>'CHP WB'!K437</f>
        <v>0</v>
      </c>
      <c r="M437">
        <f>'CHP WB'!L437</f>
        <v>0</v>
      </c>
      <c r="N437">
        <f>'CHP WB'!M437</f>
        <v>0</v>
      </c>
    </row>
    <row r="438" spans="1:14" x14ac:dyDescent="0.25">
      <c r="A438" t="s">
        <v>246</v>
      </c>
      <c r="B438" s="36">
        <f>'CHP WB'!A438</f>
        <v>41780</v>
      </c>
      <c r="C438">
        <f>'CHP WB'!B438</f>
        <v>1</v>
      </c>
      <c r="D438" s="33">
        <f>'CHP WB'!C438</f>
        <v>0.40833333333333338</v>
      </c>
      <c r="E438" s="33">
        <f>'CHP WB'!D438</f>
        <v>0.42083333333333339</v>
      </c>
      <c r="F438">
        <f>'CHP WB'!E438</f>
        <v>18</v>
      </c>
      <c r="G438">
        <f>'CHP WB'!F438</f>
        <v>32.5</v>
      </c>
      <c r="H438">
        <f>'CHP WB'!G438</f>
        <v>18</v>
      </c>
      <c r="I438" t="str">
        <f>'CHP WB'!H438</f>
        <v>15-45</v>
      </c>
      <c r="J438">
        <f>'CHP WB'!I438</f>
        <v>1</v>
      </c>
      <c r="K438">
        <f>'CHP WB'!J438</f>
        <v>1</v>
      </c>
      <c r="L438">
        <f>'CHP WB'!K438</f>
        <v>0</v>
      </c>
      <c r="M438">
        <f>'CHP WB'!L438</f>
        <v>1</v>
      </c>
      <c r="N438">
        <f>'CHP WB'!M438</f>
        <v>0</v>
      </c>
    </row>
    <row r="439" spans="1:14" x14ac:dyDescent="0.25">
      <c r="A439" t="s">
        <v>246</v>
      </c>
      <c r="B439" s="36">
        <f>'CHP WB'!A439</f>
        <v>41781</v>
      </c>
      <c r="C439">
        <f>'CHP WB'!B439</f>
        <v>1</v>
      </c>
      <c r="D439" s="33">
        <f>'CHP WB'!C439</f>
        <v>0.50694444444444442</v>
      </c>
      <c r="E439" s="33">
        <f>'CHP WB'!D439</f>
        <v>0.51805555555555549</v>
      </c>
      <c r="F439">
        <f>'CHP WB'!E439</f>
        <v>16</v>
      </c>
      <c r="G439">
        <f>'CHP WB'!F439</f>
        <v>35.200000000000003</v>
      </c>
      <c r="H439">
        <f>'CHP WB'!G439</f>
        <v>16</v>
      </c>
      <c r="I439" t="str">
        <f>'CHP WB'!H439</f>
        <v>15-45</v>
      </c>
      <c r="J439">
        <f>'CHP WB'!I439</f>
        <v>1</v>
      </c>
      <c r="K439">
        <f>'CHP WB'!J439</f>
        <v>0</v>
      </c>
      <c r="L439">
        <f>'CHP WB'!K439</f>
        <v>0</v>
      </c>
      <c r="M439">
        <f>'CHP WB'!L439</f>
        <v>0</v>
      </c>
      <c r="N439">
        <f>'CHP WB'!M439</f>
        <v>0</v>
      </c>
    </row>
    <row r="440" spans="1:14" x14ac:dyDescent="0.25">
      <c r="A440" t="s">
        <v>246</v>
      </c>
      <c r="B440" s="36">
        <f>'CHP WB'!A440</f>
        <v>41782</v>
      </c>
      <c r="C440">
        <f>'CHP WB'!B440</f>
        <v>1</v>
      </c>
      <c r="D440" s="33">
        <f>'CHP WB'!C440</f>
        <v>0.65138888888888891</v>
      </c>
      <c r="E440" s="33">
        <f>'CHP WB'!D440</f>
        <v>0.66180555555555554</v>
      </c>
      <c r="F440">
        <f>'CHP WB'!E440</f>
        <v>15</v>
      </c>
      <c r="G440">
        <f>'CHP WB'!F440</f>
        <v>11.1</v>
      </c>
      <c r="H440">
        <f>'CHP WB'!G440</f>
        <v>15</v>
      </c>
      <c r="I440" t="str">
        <f>'CHP WB'!H440</f>
        <v>15-45</v>
      </c>
      <c r="J440">
        <f>'CHP WB'!I440</f>
        <v>0</v>
      </c>
      <c r="K440">
        <f>'CHP WB'!J440</f>
        <v>0</v>
      </c>
      <c r="L440">
        <f>'CHP WB'!K440</f>
        <v>1</v>
      </c>
      <c r="M440">
        <f>'CHP WB'!L440</f>
        <v>0</v>
      </c>
      <c r="N440">
        <f>'CHP WB'!M440</f>
        <v>0</v>
      </c>
    </row>
    <row r="441" spans="1:14" x14ac:dyDescent="0.25">
      <c r="A441" t="s">
        <v>246</v>
      </c>
      <c r="B441" s="36">
        <f>'CHP WB'!A441</f>
        <v>41783</v>
      </c>
      <c r="C441">
        <f>'CHP WB'!B441</f>
        <v>1</v>
      </c>
      <c r="D441" s="33">
        <f>'CHP WB'!C441</f>
        <v>0.31597222222222221</v>
      </c>
      <c r="E441" s="33">
        <f>'CHP WB'!D441</f>
        <v>0.34791666666666665</v>
      </c>
      <c r="F441">
        <f>'CHP WB'!E441</f>
        <v>46</v>
      </c>
      <c r="G441">
        <f>'CHP WB'!F441</f>
        <v>35</v>
      </c>
      <c r="H441">
        <f>'CHP WB'!G441</f>
        <v>46</v>
      </c>
      <c r="I441" t="str">
        <f>'CHP WB'!H441</f>
        <v>45-75</v>
      </c>
      <c r="J441">
        <f>'CHP WB'!I441</f>
        <v>1</v>
      </c>
      <c r="K441">
        <f>'CHP WB'!J441</f>
        <v>1</v>
      </c>
      <c r="L441">
        <f>'CHP WB'!K441</f>
        <v>0</v>
      </c>
      <c r="M441">
        <f>'CHP WB'!L441</f>
        <v>1</v>
      </c>
      <c r="N441">
        <f>'CHP WB'!M441</f>
        <v>0</v>
      </c>
    </row>
    <row r="442" spans="1:14" x14ac:dyDescent="0.25">
      <c r="A442" t="s">
        <v>246</v>
      </c>
      <c r="B442" s="36">
        <f>'CHP WB'!A442</f>
        <v>41783</v>
      </c>
      <c r="C442">
        <f>'CHP WB'!B442</f>
        <v>1</v>
      </c>
      <c r="D442" s="33">
        <f>'CHP WB'!C442</f>
        <v>0.40138888888888885</v>
      </c>
      <c r="E442" s="33">
        <f>'CHP WB'!D442</f>
        <v>0.41319444444444442</v>
      </c>
      <c r="F442">
        <f>'CHP WB'!E442</f>
        <v>17</v>
      </c>
      <c r="G442">
        <f>'CHP WB'!F442</f>
        <v>26.3</v>
      </c>
      <c r="H442">
        <f>'CHP WB'!G442</f>
        <v>17</v>
      </c>
      <c r="I442" t="str">
        <f>'CHP WB'!H442</f>
        <v>15-45</v>
      </c>
      <c r="J442">
        <f>'CHP WB'!I442</f>
        <v>1</v>
      </c>
      <c r="K442">
        <f>'CHP WB'!J442</f>
        <v>1</v>
      </c>
      <c r="L442">
        <f>'CHP WB'!K442</f>
        <v>0</v>
      </c>
      <c r="M442">
        <f>'CHP WB'!L442</f>
        <v>1</v>
      </c>
      <c r="N442">
        <f>'CHP WB'!M442</f>
        <v>0</v>
      </c>
    </row>
    <row r="443" spans="1:14" x14ac:dyDescent="0.25">
      <c r="A443" t="s">
        <v>246</v>
      </c>
      <c r="B443" s="36">
        <f>'CHP WB'!A443</f>
        <v>41783</v>
      </c>
      <c r="C443">
        <f>'CHP WB'!B443</f>
        <v>1</v>
      </c>
      <c r="D443" s="33">
        <f>'CHP WB'!C443</f>
        <v>0.42222222222222222</v>
      </c>
      <c r="E443" s="33">
        <f>'CHP WB'!D443</f>
        <v>0.44166666666666665</v>
      </c>
      <c r="F443">
        <f>'CHP WB'!E443</f>
        <v>28</v>
      </c>
      <c r="G443">
        <f>'CHP WB'!F443</f>
        <v>31.1</v>
      </c>
      <c r="H443">
        <f>'CHP WB'!G443</f>
        <v>28</v>
      </c>
      <c r="I443" t="str">
        <f>'CHP WB'!H443</f>
        <v>15-45</v>
      </c>
      <c r="J443">
        <f>'CHP WB'!I443</f>
        <v>1</v>
      </c>
      <c r="K443">
        <f>'CHP WB'!J443</f>
        <v>0</v>
      </c>
      <c r="L443">
        <f>'CHP WB'!K443</f>
        <v>0</v>
      </c>
      <c r="M443">
        <f>'CHP WB'!L443</f>
        <v>0</v>
      </c>
      <c r="N443">
        <f>'CHP WB'!M443</f>
        <v>0</v>
      </c>
    </row>
    <row r="444" spans="1:14" x14ac:dyDescent="0.25">
      <c r="A444" t="s">
        <v>246</v>
      </c>
      <c r="B444" s="36">
        <f>'CHP WB'!A444</f>
        <v>41783</v>
      </c>
      <c r="C444">
        <f>'CHP WB'!B444</f>
        <v>1</v>
      </c>
      <c r="D444" s="33">
        <f>'CHP WB'!C444</f>
        <v>0.50694444444444442</v>
      </c>
      <c r="E444" s="33">
        <f>'CHP WB'!D444</f>
        <v>0.56319444444444444</v>
      </c>
      <c r="F444">
        <f>'CHP WB'!E444</f>
        <v>81</v>
      </c>
      <c r="G444">
        <f>'CHP WB'!F444</f>
        <v>35.200000000000003</v>
      </c>
      <c r="H444">
        <f>'CHP WB'!G444</f>
        <v>81</v>
      </c>
      <c r="I444" t="str">
        <f>'CHP WB'!H444</f>
        <v>75+</v>
      </c>
      <c r="J444">
        <f>'CHP WB'!I444</f>
        <v>1</v>
      </c>
      <c r="K444">
        <f>'CHP WB'!J444</f>
        <v>0</v>
      </c>
      <c r="L444">
        <f>'CHP WB'!K444</f>
        <v>0</v>
      </c>
      <c r="M444">
        <f>'CHP WB'!L444</f>
        <v>0</v>
      </c>
      <c r="N444">
        <f>'CHP WB'!M444</f>
        <v>0</v>
      </c>
    </row>
    <row r="445" spans="1:14" x14ac:dyDescent="0.25">
      <c r="A445" t="s">
        <v>246</v>
      </c>
      <c r="B445" s="36">
        <f>'CHP WB'!A445</f>
        <v>41783</v>
      </c>
      <c r="C445">
        <f>'CHP WB'!B445</f>
        <v>1</v>
      </c>
      <c r="D445" s="33">
        <f>'CHP WB'!C445</f>
        <v>0.51874999999999993</v>
      </c>
      <c r="E445" s="33">
        <f>'CHP WB'!D445</f>
        <v>0.55347222222222214</v>
      </c>
      <c r="F445">
        <f>'CHP WB'!E445</f>
        <v>50</v>
      </c>
      <c r="G445">
        <f>'CHP WB'!F445</f>
        <v>39.1</v>
      </c>
      <c r="H445">
        <f>'CHP WB'!G445</f>
        <v>50</v>
      </c>
      <c r="I445" t="str">
        <f>'CHP WB'!H445</f>
        <v>45-75</v>
      </c>
      <c r="J445">
        <f>'CHP WB'!I445</f>
        <v>0</v>
      </c>
      <c r="K445">
        <f>'CHP WB'!J445</f>
        <v>0</v>
      </c>
      <c r="L445">
        <f>'CHP WB'!K445</f>
        <v>0</v>
      </c>
      <c r="M445">
        <f>'CHP WB'!L445</f>
        <v>0</v>
      </c>
      <c r="N445">
        <f>'CHP WB'!M445</f>
        <v>0</v>
      </c>
    </row>
    <row r="446" spans="1:14" x14ac:dyDescent="0.25">
      <c r="A446" t="s">
        <v>246</v>
      </c>
      <c r="B446" s="36">
        <f>'CHP WB'!A446</f>
        <v>41784</v>
      </c>
      <c r="C446">
        <f>'CHP WB'!B446</f>
        <v>1</v>
      </c>
      <c r="D446" s="33">
        <f>'CHP WB'!C446</f>
        <v>7.3611111111111113E-2</v>
      </c>
      <c r="E446" s="33">
        <f>'CHP WB'!D446</f>
        <v>0.10694444444444445</v>
      </c>
      <c r="F446">
        <f>'CHP WB'!E446</f>
        <v>48</v>
      </c>
      <c r="G446">
        <f>'CHP WB'!F446</f>
        <v>24.9</v>
      </c>
      <c r="H446">
        <f>'CHP WB'!G446</f>
        <v>48</v>
      </c>
      <c r="I446" t="str">
        <f>'CHP WB'!H446</f>
        <v>45-75</v>
      </c>
      <c r="J446">
        <f>'CHP WB'!I446</f>
        <v>0</v>
      </c>
      <c r="K446">
        <f>'CHP WB'!J446</f>
        <v>0</v>
      </c>
      <c r="L446">
        <f>'CHP WB'!K446</f>
        <v>0</v>
      </c>
      <c r="M446">
        <f>'CHP WB'!L446</f>
        <v>0</v>
      </c>
      <c r="N446">
        <f>'CHP WB'!M446</f>
        <v>0</v>
      </c>
    </row>
    <row r="447" spans="1:14" x14ac:dyDescent="0.25">
      <c r="A447" t="s">
        <v>246</v>
      </c>
      <c r="B447" s="36">
        <f>'CHP WB'!A447</f>
        <v>41784</v>
      </c>
      <c r="C447">
        <f>'CHP WB'!B447</f>
        <v>1</v>
      </c>
      <c r="D447" s="33">
        <f>'CHP WB'!C447</f>
        <v>0.62777777777777777</v>
      </c>
      <c r="E447" s="33">
        <f>'CHP WB'!D447</f>
        <v>0.67777777777777781</v>
      </c>
      <c r="F447">
        <f>'CHP WB'!E447</f>
        <v>72</v>
      </c>
      <c r="G447">
        <f>'CHP WB'!F447</f>
        <v>5.5</v>
      </c>
      <c r="H447">
        <f>'CHP WB'!G447</f>
        <v>72</v>
      </c>
      <c r="I447" t="str">
        <f>'CHP WB'!H447</f>
        <v>45-75</v>
      </c>
      <c r="J447">
        <f>'CHP WB'!I447</f>
        <v>0</v>
      </c>
      <c r="K447">
        <f>'CHP WB'!J447</f>
        <v>0</v>
      </c>
      <c r="L447">
        <f>'CHP WB'!K447</f>
        <v>1</v>
      </c>
      <c r="M447">
        <f>'CHP WB'!L447</f>
        <v>0</v>
      </c>
      <c r="N447">
        <f>'CHP WB'!M447</f>
        <v>0</v>
      </c>
    </row>
    <row r="448" spans="1:14" x14ac:dyDescent="0.25">
      <c r="A448" t="s">
        <v>246</v>
      </c>
      <c r="B448" s="36">
        <f>'CHP WB'!A448</f>
        <v>41784</v>
      </c>
      <c r="C448">
        <f>'CHP WB'!B448</f>
        <v>1</v>
      </c>
      <c r="D448" s="33">
        <f>'CHP WB'!C448</f>
        <v>0.65833333333333333</v>
      </c>
      <c r="E448" s="33">
        <f>'CHP WB'!D448</f>
        <v>0.67291666666666661</v>
      </c>
      <c r="F448">
        <f>'CHP WB'!E448</f>
        <v>21</v>
      </c>
      <c r="G448">
        <f>'CHP WB'!F448</f>
        <v>24.6</v>
      </c>
      <c r="H448">
        <f>'CHP WB'!G448</f>
        <v>21</v>
      </c>
      <c r="I448" t="str">
        <f>'CHP WB'!H448</f>
        <v>15-45</v>
      </c>
      <c r="J448">
        <f>'CHP WB'!I448</f>
        <v>0</v>
      </c>
      <c r="K448">
        <f>'CHP WB'!J448</f>
        <v>0</v>
      </c>
      <c r="L448">
        <f>'CHP WB'!K448</f>
        <v>1</v>
      </c>
      <c r="M448">
        <f>'CHP WB'!L448</f>
        <v>0</v>
      </c>
      <c r="N448">
        <f>'CHP WB'!M448</f>
        <v>0</v>
      </c>
    </row>
    <row r="449" spans="1:14" x14ac:dyDescent="0.25">
      <c r="A449" t="s">
        <v>246</v>
      </c>
      <c r="B449" s="36">
        <f>'CHP WB'!A449</f>
        <v>41785</v>
      </c>
      <c r="C449">
        <f>'CHP WB'!B449</f>
        <v>1</v>
      </c>
      <c r="D449" s="33">
        <f>'CHP WB'!C449</f>
        <v>0.62847222222222221</v>
      </c>
      <c r="E449" s="33">
        <f>'CHP WB'!D449</f>
        <v>0.65138888888888891</v>
      </c>
      <c r="F449">
        <f>'CHP WB'!E449</f>
        <v>33</v>
      </c>
      <c r="G449">
        <f>'CHP WB'!F449</f>
        <v>48.4</v>
      </c>
      <c r="H449">
        <f>'CHP WB'!G449</f>
        <v>33</v>
      </c>
      <c r="I449" t="str">
        <f>'CHP WB'!H449</f>
        <v>15-45</v>
      </c>
      <c r="J449">
        <f>'CHP WB'!I449</f>
        <v>0</v>
      </c>
      <c r="K449">
        <f>'CHP WB'!J449</f>
        <v>0</v>
      </c>
      <c r="L449">
        <f>'CHP WB'!K449</f>
        <v>1</v>
      </c>
      <c r="M449">
        <f>'CHP WB'!L449</f>
        <v>0</v>
      </c>
      <c r="N449">
        <f>'CHP WB'!M449</f>
        <v>0</v>
      </c>
    </row>
    <row r="450" spans="1:14" x14ac:dyDescent="0.25">
      <c r="A450" t="s">
        <v>246</v>
      </c>
      <c r="B450" s="36">
        <f>'CHP WB'!A450</f>
        <v>41786</v>
      </c>
      <c r="C450">
        <f>'CHP WB'!B450</f>
        <v>0</v>
      </c>
      <c r="D450" s="33" t="str">
        <f>'CHP WB'!C450</f>
        <v>not found</v>
      </c>
      <c r="E450" s="33">
        <f>'CHP WB'!D450</f>
        <v>0</v>
      </c>
      <c r="F450">
        <f>'CHP WB'!E450</f>
        <v>0</v>
      </c>
      <c r="G450">
        <f>'CHP WB'!F450</f>
        <v>0</v>
      </c>
      <c r="H450">
        <f>'CHP WB'!G450</f>
        <v>0</v>
      </c>
      <c r="I450" t="str">
        <f>'CHP WB'!H450</f>
        <v>0-15</v>
      </c>
      <c r="J450">
        <f>'CHP WB'!I450</f>
        <v>0</v>
      </c>
      <c r="K450">
        <f>'CHP WB'!J450</f>
        <v>0</v>
      </c>
      <c r="L450">
        <f>'CHP WB'!K450</f>
        <v>0</v>
      </c>
      <c r="M450">
        <f>'CHP WB'!L450</f>
        <v>0</v>
      </c>
      <c r="N450">
        <f>'CHP WB'!M450</f>
        <v>0</v>
      </c>
    </row>
    <row r="451" spans="1:14" x14ac:dyDescent="0.25">
      <c r="A451" t="s">
        <v>246</v>
      </c>
      <c r="B451" s="36">
        <f>'CHP WB'!A451</f>
        <v>41786</v>
      </c>
      <c r="C451">
        <f>'CHP WB'!B451</f>
        <v>1</v>
      </c>
      <c r="D451" s="33">
        <f>'CHP WB'!C451</f>
        <v>0.35694444444444445</v>
      </c>
      <c r="E451" s="33">
        <f>'CHP WB'!D451</f>
        <v>0.3923611111111111</v>
      </c>
      <c r="F451">
        <f>'CHP WB'!E451</f>
        <v>51</v>
      </c>
      <c r="G451">
        <f>'CHP WB'!F451</f>
        <v>48.4</v>
      </c>
      <c r="H451">
        <f>'CHP WB'!G451</f>
        <v>51</v>
      </c>
      <c r="I451" t="str">
        <f>'CHP WB'!H451</f>
        <v>45-75</v>
      </c>
      <c r="J451">
        <f>'CHP WB'!I451</f>
        <v>0</v>
      </c>
      <c r="K451">
        <f>'CHP WB'!J451</f>
        <v>1</v>
      </c>
      <c r="L451">
        <f>'CHP WB'!K451</f>
        <v>0</v>
      </c>
      <c r="M451">
        <f>'CHP WB'!L451</f>
        <v>0</v>
      </c>
      <c r="N451">
        <f>'CHP WB'!M451</f>
        <v>0</v>
      </c>
    </row>
    <row r="452" spans="1:14" x14ac:dyDescent="0.25">
      <c r="A452" t="s">
        <v>246</v>
      </c>
      <c r="B452" s="36">
        <f>'CHP WB'!A452</f>
        <v>41788</v>
      </c>
      <c r="C452">
        <f>'CHP WB'!B452</f>
        <v>0</v>
      </c>
      <c r="D452" s="33" t="str">
        <f>'CHP WB'!C452</f>
        <v>not found</v>
      </c>
      <c r="E452" s="33">
        <f>'CHP WB'!D452</f>
        <v>0</v>
      </c>
      <c r="F452">
        <f>'CHP WB'!E452</f>
        <v>0</v>
      </c>
      <c r="G452">
        <f>'CHP WB'!F452</f>
        <v>0</v>
      </c>
      <c r="H452">
        <f>'CHP WB'!G452</f>
        <v>0</v>
      </c>
      <c r="I452" t="str">
        <f>'CHP WB'!H452</f>
        <v>0-15</v>
      </c>
      <c r="J452">
        <f>'CHP WB'!I452</f>
        <v>0</v>
      </c>
      <c r="K452">
        <f>'CHP WB'!J452</f>
        <v>0</v>
      </c>
      <c r="L452">
        <f>'CHP WB'!K452</f>
        <v>0</v>
      </c>
      <c r="M452">
        <f>'CHP WB'!L452</f>
        <v>0</v>
      </c>
      <c r="N452">
        <f>'CHP WB'!M452</f>
        <v>0</v>
      </c>
    </row>
    <row r="453" spans="1:14" x14ac:dyDescent="0.25">
      <c r="A453" t="s">
        <v>246</v>
      </c>
      <c r="B453" s="36">
        <f>'CHP WB'!A453</f>
        <v>41788</v>
      </c>
      <c r="C453">
        <f>'CHP WB'!B453</f>
        <v>1</v>
      </c>
      <c r="D453" s="33">
        <f>'CHP WB'!C453</f>
        <v>0.5180555555555556</v>
      </c>
      <c r="E453" s="33">
        <f>'CHP WB'!D453</f>
        <v>0.54513888888888895</v>
      </c>
      <c r="F453">
        <f>'CHP WB'!E453</f>
        <v>39</v>
      </c>
      <c r="G453">
        <f>'CHP WB'!F453</f>
        <v>9.4</v>
      </c>
      <c r="H453">
        <f>'CHP WB'!G453</f>
        <v>39</v>
      </c>
      <c r="I453" t="str">
        <f>'CHP WB'!H453</f>
        <v>15-45</v>
      </c>
      <c r="J453">
        <f>'CHP WB'!I453</f>
        <v>0</v>
      </c>
      <c r="K453">
        <f>'CHP WB'!J453</f>
        <v>0</v>
      </c>
      <c r="L453">
        <f>'CHP WB'!K453</f>
        <v>0</v>
      </c>
      <c r="M453">
        <f>'CHP WB'!L453</f>
        <v>0</v>
      </c>
      <c r="N453">
        <f>'CHP WB'!M453</f>
        <v>0</v>
      </c>
    </row>
    <row r="454" spans="1:14" x14ac:dyDescent="0.25">
      <c r="A454" t="s">
        <v>246</v>
      </c>
      <c r="B454" s="36">
        <f>'CHP WB'!A454</f>
        <v>41788</v>
      </c>
      <c r="C454">
        <f>'CHP WB'!B454</f>
        <v>1</v>
      </c>
      <c r="D454" s="33">
        <f>'CHP WB'!C454</f>
        <v>0.53749999999999998</v>
      </c>
      <c r="E454" s="33">
        <f>'CHP WB'!D454</f>
        <v>0.54930555555555549</v>
      </c>
      <c r="F454">
        <f>'CHP WB'!E454</f>
        <v>17</v>
      </c>
      <c r="G454">
        <f>'CHP WB'!F454</f>
        <v>31.1</v>
      </c>
      <c r="H454">
        <f>'CHP WB'!G454</f>
        <v>17</v>
      </c>
      <c r="I454" t="str">
        <f>'CHP WB'!H454</f>
        <v>15-45</v>
      </c>
      <c r="J454">
        <f>'CHP WB'!I454</f>
        <v>1</v>
      </c>
      <c r="K454">
        <f>'CHP WB'!J454</f>
        <v>0</v>
      </c>
      <c r="L454">
        <f>'CHP WB'!K454</f>
        <v>0</v>
      </c>
      <c r="M454">
        <f>'CHP WB'!L454</f>
        <v>0</v>
      </c>
      <c r="N454">
        <f>'CHP WB'!M454</f>
        <v>0</v>
      </c>
    </row>
    <row r="455" spans="1:14" x14ac:dyDescent="0.25">
      <c r="A455" t="s">
        <v>246</v>
      </c>
      <c r="B455" s="36">
        <f>'CHP WB'!A455</f>
        <v>41788</v>
      </c>
      <c r="C455">
        <f>'CHP WB'!B455</f>
        <v>1</v>
      </c>
      <c r="D455" s="33">
        <f>'CHP WB'!C455</f>
        <v>0.61249999999999993</v>
      </c>
      <c r="E455" s="33">
        <f>'CHP WB'!D455</f>
        <v>0.62430555555555545</v>
      </c>
      <c r="F455">
        <f>'CHP WB'!E455</f>
        <v>17</v>
      </c>
      <c r="G455">
        <f>'CHP WB'!F455</f>
        <v>27.4</v>
      </c>
      <c r="H455">
        <f>'CHP WB'!G455</f>
        <v>17</v>
      </c>
      <c r="I455" t="str">
        <f>'CHP WB'!H455</f>
        <v>15-45</v>
      </c>
      <c r="J455">
        <f>'CHP WB'!I455</f>
        <v>1</v>
      </c>
      <c r="K455">
        <f>'CHP WB'!J455</f>
        <v>0</v>
      </c>
      <c r="L455">
        <f>'CHP WB'!K455</f>
        <v>0</v>
      </c>
      <c r="M455">
        <f>'CHP WB'!L455</f>
        <v>0</v>
      </c>
      <c r="N455">
        <f>'CHP WB'!M455</f>
        <v>0</v>
      </c>
    </row>
    <row r="456" spans="1:14" x14ac:dyDescent="0.25">
      <c r="A456" t="s">
        <v>246</v>
      </c>
      <c r="B456" s="36">
        <f>'CHP WB'!A456</f>
        <v>41789</v>
      </c>
      <c r="C456">
        <f>'CHP WB'!B456</f>
        <v>0</v>
      </c>
      <c r="D456" s="33" t="str">
        <f>'CHP WB'!C456</f>
        <v>not found</v>
      </c>
      <c r="E456" s="33">
        <f>'CHP WB'!D456</f>
        <v>0</v>
      </c>
      <c r="F456">
        <f>'CHP WB'!E456</f>
        <v>0</v>
      </c>
      <c r="G456">
        <f>'CHP WB'!F456</f>
        <v>0</v>
      </c>
      <c r="H456">
        <f>'CHP WB'!G456</f>
        <v>0</v>
      </c>
      <c r="I456" t="str">
        <f>'CHP WB'!H456</f>
        <v>0-15</v>
      </c>
      <c r="J456">
        <f>'CHP WB'!I456</f>
        <v>0</v>
      </c>
      <c r="K456">
        <f>'CHP WB'!J456</f>
        <v>0</v>
      </c>
      <c r="L456">
        <f>'CHP WB'!K456</f>
        <v>0</v>
      </c>
      <c r="M456">
        <f>'CHP WB'!L456</f>
        <v>0</v>
      </c>
      <c r="N456">
        <f>'CHP WB'!M456</f>
        <v>0</v>
      </c>
    </row>
    <row r="457" spans="1:14" x14ac:dyDescent="0.25">
      <c r="A457" t="s">
        <v>246</v>
      </c>
      <c r="B457" s="36">
        <f>'CHP WB'!A457</f>
        <v>41789</v>
      </c>
      <c r="C457">
        <f>'CHP WB'!B457</f>
        <v>0</v>
      </c>
      <c r="D457" s="33" t="str">
        <f>'CHP WB'!C457</f>
        <v>not found</v>
      </c>
      <c r="E457" s="33">
        <f>'CHP WB'!D457</f>
        <v>0</v>
      </c>
      <c r="F457">
        <f>'CHP WB'!E457</f>
        <v>0</v>
      </c>
      <c r="G457">
        <f>'CHP WB'!F457</f>
        <v>0</v>
      </c>
      <c r="H457">
        <f>'CHP WB'!G457</f>
        <v>0</v>
      </c>
      <c r="I457" t="str">
        <f>'CHP WB'!H457</f>
        <v>0-15</v>
      </c>
      <c r="J457">
        <f>'CHP WB'!I457</f>
        <v>0</v>
      </c>
      <c r="K457">
        <f>'CHP WB'!J457</f>
        <v>0</v>
      </c>
      <c r="L457">
        <f>'CHP WB'!K457</f>
        <v>0</v>
      </c>
      <c r="M457">
        <f>'CHP WB'!L457</f>
        <v>0</v>
      </c>
      <c r="N457">
        <f>'CHP WB'!M457</f>
        <v>0</v>
      </c>
    </row>
    <row r="458" spans="1:14" x14ac:dyDescent="0.25">
      <c r="A458" t="s">
        <v>246</v>
      </c>
      <c r="B458" s="36">
        <f>'CHP WB'!A458</f>
        <v>41789</v>
      </c>
      <c r="C458">
        <f>'CHP WB'!B458</f>
        <v>1</v>
      </c>
      <c r="D458" s="33">
        <f>'CHP WB'!C458</f>
        <v>0.58750000000000002</v>
      </c>
      <c r="E458" s="33">
        <f>'CHP WB'!D458</f>
        <v>0.60277777777777775</v>
      </c>
      <c r="F458">
        <f>'CHP WB'!E458</f>
        <v>22</v>
      </c>
      <c r="G458">
        <f>'CHP WB'!F458</f>
        <v>33.200000000000003</v>
      </c>
      <c r="H458">
        <f>'CHP WB'!G458</f>
        <v>22</v>
      </c>
      <c r="I458" t="str">
        <f>'CHP WB'!H458</f>
        <v>15-45</v>
      </c>
      <c r="J458">
        <f>'CHP WB'!I458</f>
        <v>1</v>
      </c>
      <c r="K458">
        <f>'CHP WB'!J458</f>
        <v>0</v>
      </c>
      <c r="L458">
        <f>'CHP WB'!K458</f>
        <v>0</v>
      </c>
      <c r="M458">
        <f>'CHP WB'!L458</f>
        <v>0</v>
      </c>
      <c r="N458">
        <f>'CHP WB'!M458</f>
        <v>0</v>
      </c>
    </row>
    <row r="459" spans="1:14" x14ac:dyDescent="0.25">
      <c r="A459" t="s">
        <v>246</v>
      </c>
      <c r="B459" s="36">
        <f>'CHP WB'!A459</f>
        <v>41790</v>
      </c>
      <c r="C459">
        <f>'CHP WB'!B459</f>
        <v>1</v>
      </c>
      <c r="D459" s="33">
        <f>'CHP WB'!C459</f>
        <v>0.61527777777777781</v>
      </c>
      <c r="E459" s="33">
        <f>'CHP WB'!D459</f>
        <v>0.62777777777777777</v>
      </c>
      <c r="F459">
        <f>'CHP WB'!E459</f>
        <v>18</v>
      </c>
      <c r="G459">
        <f>'CHP WB'!F459</f>
        <v>34.200000000000003</v>
      </c>
      <c r="H459">
        <f>'CHP WB'!G459</f>
        <v>18</v>
      </c>
      <c r="I459" t="str">
        <f>'CHP WB'!H459</f>
        <v>15-45</v>
      </c>
      <c r="J459">
        <f>'CHP WB'!I459</f>
        <v>1</v>
      </c>
      <c r="K459">
        <f>'CHP WB'!J459</f>
        <v>0</v>
      </c>
      <c r="L459">
        <f>'CHP WB'!K459</f>
        <v>1</v>
      </c>
      <c r="M459">
        <f>'CHP WB'!L459</f>
        <v>0</v>
      </c>
      <c r="N459">
        <f>'CHP WB'!M459</f>
        <v>1</v>
      </c>
    </row>
    <row r="460" spans="1:14" x14ac:dyDescent="0.25">
      <c r="A460" t="s">
        <v>246</v>
      </c>
      <c r="B460" s="36">
        <f>'CHP WB'!A460</f>
        <v>41790</v>
      </c>
      <c r="C460">
        <f>'CHP WB'!B460</f>
        <v>1</v>
      </c>
      <c r="D460" s="33">
        <f>'CHP WB'!C460</f>
        <v>0.66388888888888886</v>
      </c>
      <c r="E460" s="33">
        <f>'CHP WB'!D460</f>
        <v>0.69652777777777775</v>
      </c>
      <c r="F460">
        <f>'CHP WB'!E460</f>
        <v>47</v>
      </c>
      <c r="G460">
        <f>'CHP WB'!F460</f>
        <v>39.200000000000003</v>
      </c>
      <c r="H460">
        <f>'CHP WB'!G460</f>
        <v>47</v>
      </c>
      <c r="I460" t="str">
        <f>'CHP WB'!H460</f>
        <v>45-75</v>
      </c>
      <c r="J460">
        <f>'CHP WB'!I460</f>
        <v>0</v>
      </c>
      <c r="K460">
        <f>'CHP WB'!J460</f>
        <v>0</v>
      </c>
      <c r="L460">
        <f>'CHP WB'!K460</f>
        <v>1</v>
      </c>
      <c r="M460">
        <f>'CHP WB'!L460</f>
        <v>0</v>
      </c>
      <c r="N460">
        <f>'CHP WB'!M460</f>
        <v>0</v>
      </c>
    </row>
    <row r="461" spans="1:14" x14ac:dyDescent="0.25">
      <c r="A461" t="s">
        <v>247</v>
      </c>
      <c r="B461" s="36">
        <f>'CHP EB'!A2</f>
        <v>41640</v>
      </c>
      <c r="C461" s="32">
        <f>'CHP EB'!B2</f>
        <v>2</v>
      </c>
      <c r="D461" s="33">
        <f>'CHP EB'!C2</f>
        <v>0.5708333333333333</v>
      </c>
      <c r="E461" s="33">
        <f>'CHP EB'!D2</f>
        <v>0.60833333333333328</v>
      </c>
      <c r="F461">
        <f>'CHP EB'!E2</f>
        <v>54</v>
      </c>
      <c r="G461">
        <f>'CHP EB'!F2</f>
        <v>41.9</v>
      </c>
      <c r="H461">
        <f>'CHP EB'!G2</f>
        <v>108</v>
      </c>
      <c r="I461" t="str">
        <f>'CHP EB'!H2</f>
        <v>45-75</v>
      </c>
      <c r="J461">
        <f>'CHP EB'!I2</f>
        <v>0</v>
      </c>
      <c r="K461">
        <f>'CHP EB'!J2</f>
        <v>0</v>
      </c>
      <c r="L461">
        <f>'CHP EB'!K2</f>
        <v>0</v>
      </c>
      <c r="M461">
        <f>'CHP EB'!L2</f>
        <v>0</v>
      </c>
      <c r="N461">
        <f>'CHP EB'!M2</f>
        <v>0</v>
      </c>
    </row>
    <row r="462" spans="1:14" x14ac:dyDescent="0.25">
      <c r="A462" t="s">
        <v>247</v>
      </c>
      <c r="B462" s="36">
        <f>'CHP EB'!A3</f>
        <v>41640</v>
      </c>
      <c r="C462" s="32">
        <f>'CHP EB'!B3</f>
        <v>0</v>
      </c>
      <c r="D462" s="33">
        <f>'CHP EB'!C3</f>
        <v>0.64444444444444449</v>
      </c>
      <c r="E462" s="33">
        <f>'CHP EB'!D3</f>
        <v>0.67013888888888895</v>
      </c>
      <c r="F462">
        <f>'CHP EB'!E3</f>
        <v>37</v>
      </c>
      <c r="G462">
        <f>'CHP EB'!F3</f>
        <v>4.0999999999999996</v>
      </c>
      <c r="H462">
        <f>'CHP EB'!G3</f>
        <v>0</v>
      </c>
      <c r="I462" t="str">
        <f>'CHP EB'!H3</f>
        <v>15-45</v>
      </c>
      <c r="J462">
        <f>'CHP EB'!I3</f>
        <v>0</v>
      </c>
      <c r="K462">
        <f>'CHP EB'!J3</f>
        <v>0</v>
      </c>
      <c r="L462">
        <f>'CHP EB'!K3</f>
        <v>1</v>
      </c>
      <c r="M462">
        <f>'CHP EB'!L3</f>
        <v>0</v>
      </c>
      <c r="N462">
        <f>'CHP EB'!M3</f>
        <v>0</v>
      </c>
    </row>
    <row r="463" spans="1:14" x14ac:dyDescent="0.25">
      <c r="A463" t="s">
        <v>247</v>
      </c>
      <c r="B463" s="36">
        <f>'CHP EB'!A4</f>
        <v>41641</v>
      </c>
      <c r="C463" s="32">
        <f>'CHP EB'!B4</f>
        <v>1</v>
      </c>
      <c r="D463" s="33">
        <f>'CHP EB'!C4</f>
        <v>0.74236111111111114</v>
      </c>
      <c r="E463" s="33">
        <f>'CHP EB'!D4</f>
        <v>0.75555555555555554</v>
      </c>
      <c r="F463">
        <f>'CHP EB'!E4</f>
        <v>19</v>
      </c>
      <c r="G463">
        <f>'CHP EB'!F4</f>
        <v>26.9</v>
      </c>
      <c r="H463">
        <f>'CHP EB'!G4</f>
        <v>19</v>
      </c>
      <c r="I463" t="str">
        <f>'CHP EB'!H4</f>
        <v>15-45</v>
      </c>
      <c r="J463">
        <f>'CHP EB'!I4</f>
        <v>1</v>
      </c>
      <c r="K463">
        <f>'CHP EB'!J4</f>
        <v>0</v>
      </c>
      <c r="L463">
        <f>'CHP EB'!K4</f>
        <v>1</v>
      </c>
      <c r="M463">
        <f>'CHP EB'!L4</f>
        <v>0</v>
      </c>
      <c r="N463">
        <f>'CHP EB'!M4</f>
        <v>1</v>
      </c>
    </row>
    <row r="464" spans="1:14" x14ac:dyDescent="0.25">
      <c r="A464" t="s">
        <v>247</v>
      </c>
      <c r="B464" s="36">
        <f>'CHP EB'!A5</f>
        <v>41641</v>
      </c>
      <c r="C464" s="32">
        <f>'CHP EB'!B5</f>
        <v>1</v>
      </c>
      <c r="D464" s="33">
        <f>'CHP EB'!C5</f>
        <v>0.39930555555555558</v>
      </c>
      <c r="E464" s="33">
        <f>'CHP EB'!D5</f>
        <v>0.58611111111111114</v>
      </c>
      <c r="F464">
        <f>'CHP EB'!E5</f>
        <v>269</v>
      </c>
      <c r="G464">
        <f>'CHP EB'!F5</f>
        <v>15.6</v>
      </c>
      <c r="H464">
        <f>'CHP EB'!G5</f>
        <v>269</v>
      </c>
      <c r="I464" t="str">
        <f>'CHP EB'!H5</f>
        <v>75+</v>
      </c>
      <c r="J464">
        <f>'CHP EB'!I5</f>
        <v>0</v>
      </c>
      <c r="K464">
        <f>'CHP EB'!J5</f>
        <v>1</v>
      </c>
      <c r="L464">
        <f>'CHP EB'!K5</f>
        <v>0</v>
      </c>
      <c r="M464">
        <f>'CHP EB'!L5</f>
        <v>0</v>
      </c>
      <c r="N464">
        <f>'CHP EB'!M5</f>
        <v>0</v>
      </c>
    </row>
    <row r="465" spans="1:14" x14ac:dyDescent="0.25">
      <c r="A465" t="s">
        <v>247</v>
      </c>
      <c r="B465" s="36">
        <f>'CHP EB'!A6</f>
        <v>41645</v>
      </c>
      <c r="C465" s="32">
        <f>'CHP EB'!B6</f>
        <v>1</v>
      </c>
      <c r="D465" s="33">
        <f>'CHP EB'!C6</f>
        <v>0.6875</v>
      </c>
      <c r="E465" s="33">
        <f>'CHP EB'!D6</f>
        <v>0.70486111111111116</v>
      </c>
      <c r="F465">
        <f>'CHP EB'!E6</f>
        <v>25</v>
      </c>
      <c r="G465">
        <f>'CHP EB'!F6</f>
        <v>40.4</v>
      </c>
      <c r="H465">
        <f>'CHP EB'!G6</f>
        <v>25</v>
      </c>
      <c r="I465" t="str">
        <f>'CHP EB'!H6</f>
        <v>15-45</v>
      </c>
      <c r="J465">
        <f>'CHP EB'!I6</f>
        <v>0</v>
      </c>
      <c r="K465">
        <f>'CHP EB'!J6</f>
        <v>0</v>
      </c>
      <c r="L465">
        <f>'CHP EB'!K6</f>
        <v>1</v>
      </c>
      <c r="M465">
        <f>'CHP EB'!L6</f>
        <v>0</v>
      </c>
      <c r="N465">
        <f>'CHP EB'!M6</f>
        <v>0</v>
      </c>
    </row>
    <row r="466" spans="1:14" x14ac:dyDescent="0.25">
      <c r="A466" t="s">
        <v>247</v>
      </c>
      <c r="B466" s="36">
        <f>'CHP EB'!A7</f>
        <v>41645</v>
      </c>
      <c r="C466" s="32">
        <f>'CHP EB'!B7</f>
        <v>1</v>
      </c>
      <c r="D466" s="33">
        <f>'CHP EB'!C7</f>
        <v>0.71875</v>
      </c>
      <c r="E466" s="33">
        <f>'CHP EB'!D7</f>
        <v>0.73263888888888884</v>
      </c>
      <c r="F466">
        <f>'CHP EB'!E7</f>
        <v>20</v>
      </c>
      <c r="G466">
        <f>'CHP EB'!F7</f>
        <v>35.5</v>
      </c>
      <c r="H466">
        <f>'CHP EB'!G7</f>
        <v>20</v>
      </c>
      <c r="I466" t="str">
        <f>'CHP EB'!H7</f>
        <v>15-45</v>
      </c>
      <c r="J466">
        <f>'CHP EB'!I7</f>
        <v>1</v>
      </c>
      <c r="K466">
        <f>'CHP EB'!J7</f>
        <v>0</v>
      </c>
      <c r="L466">
        <f>'CHP EB'!K7</f>
        <v>1</v>
      </c>
      <c r="M466">
        <f>'CHP EB'!L7</f>
        <v>0</v>
      </c>
      <c r="N466">
        <f>'CHP EB'!M7</f>
        <v>1</v>
      </c>
    </row>
    <row r="467" spans="1:14" x14ac:dyDescent="0.25">
      <c r="A467" t="s">
        <v>247</v>
      </c>
      <c r="B467" s="36">
        <f>'CHP EB'!A8</f>
        <v>41646</v>
      </c>
      <c r="C467" s="32">
        <f>'CHP EB'!B8</f>
        <v>5</v>
      </c>
      <c r="D467" s="33">
        <f>'CHP EB'!C8</f>
        <v>0.31458333333333333</v>
      </c>
      <c r="E467" s="33">
        <f>'CHP EB'!D8</f>
        <v>0.36388888888888887</v>
      </c>
      <c r="F467">
        <f>'CHP EB'!E8</f>
        <v>71</v>
      </c>
      <c r="G467">
        <f>'CHP EB'!F8</f>
        <v>32.200000000000003</v>
      </c>
      <c r="H467">
        <f>'CHP EB'!G8</f>
        <v>355</v>
      </c>
      <c r="I467" t="str">
        <f>'CHP EB'!H8</f>
        <v>45-75</v>
      </c>
      <c r="J467">
        <f>'CHP EB'!I8</f>
        <v>1</v>
      </c>
      <c r="K467">
        <f>'CHP EB'!J8</f>
        <v>1</v>
      </c>
      <c r="L467">
        <f>'CHP EB'!K8</f>
        <v>0</v>
      </c>
      <c r="M467">
        <f>'CHP EB'!L8</f>
        <v>1</v>
      </c>
      <c r="N467">
        <f>'CHP EB'!M8</f>
        <v>0</v>
      </c>
    </row>
    <row r="468" spans="1:14" x14ac:dyDescent="0.25">
      <c r="A468" t="s">
        <v>247</v>
      </c>
      <c r="B468" s="36">
        <f>'CHP EB'!A9</f>
        <v>41646</v>
      </c>
      <c r="C468" s="32">
        <f>'CHP EB'!B9</f>
        <v>1</v>
      </c>
      <c r="D468" s="33">
        <f>'CHP EB'!C9</f>
        <v>0.32291666666666669</v>
      </c>
      <c r="E468" s="33">
        <f>'CHP EB'!D9</f>
        <v>0.33888888888888891</v>
      </c>
      <c r="F468">
        <f>'CHP EB'!E9</f>
        <v>23</v>
      </c>
      <c r="G468">
        <f>'CHP EB'!F9</f>
        <v>16.8</v>
      </c>
      <c r="H468">
        <f>'CHP EB'!G9</f>
        <v>23</v>
      </c>
      <c r="I468" t="str">
        <f>'CHP EB'!H9</f>
        <v>15-45</v>
      </c>
      <c r="J468">
        <f>'CHP EB'!I9</f>
        <v>0</v>
      </c>
      <c r="K468">
        <f>'CHP EB'!J9</f>
        <v>1</v>
      </c>
      <c r="L468">
        <f>'CHP EB'!K9</f>
        <v>0</v>
      </c>
      <c r="M468">
        <f>'CHP EB'!L9</f>
        <v>0</v>
      </c>
      <c r="N468">
        <f>'CHP EB'!M9</f>
        <v>0</v>
      </c>
    </row>
    <row r="469" spans="1:14" x14ac:dyDescent="0.25">
      <c r="A469" t="s">
        <v>247</v>
      </c>
      <c r="B469" s="36">
        <f>'CHP EB'!A10</f>
        <v>41646</v>
      </c>
      <c r="C469" s="32">
        <f>'CHP EB'!B10</f>
        <v>2</v>
      </c>
      <c r="D469" s="33">
        <f>'CHP EB'!C10</f>
        <v>0.88263888888888886</v>
      </c>
      <c r="E469" s="33">
        <f>'CHP EB'!D10</f>
        <v>0.92569444444444438</v>
      </c>
      <c r="F469">
        <f>'CHP EB'!E10</f>
        <v>62</v>
      </c>
      <c r="G469">
        <f>'CHP EB'!F10</f>
        <v>41.9</v>
      </c>
      <c r="H469">
        <f>'CHP EB'!G10</f>
        <v>124</v>
      </c>
      <c r="I469" t="str">
        <f>'CHP EB'!H10</f>
        <v>45-75</v>
      </c>
      <c r="J469">
        <f>'CHP EB'!I10</f>
        <v>0</v>
      </c>
      <c r="K469">
        <f>'CHP EB'!J10</f>
        <v>0</v>
      </c>
      <c r="L469">
        <f>'CHP EB'!K10</f>
        <v>0</v>
      </c>
      <c r="M469">
        <f>'CHP EB'!L10</f>
        <v>0</v>
      </c>
      <c r="N469">
        <f>'CHP EB'!M10</f>
        <v>0</v>
      </c>
    </row>
    <row r="470" spans="1:14" x14ac:dyDescent="0.25">
      <c r="A470" t="s">
        <v>247</v>
      </c>
      <c r="B470" s="36">
        <f>'CHP EB'!A11</f>
        <v>41647</v>
      </c>
      <c r="C470" s="32">
        <f>'CHP EB'!B11</f>
        <v>1</v>
      </c>
      <c r="D470" s="33">
        <f>'CHP EB'!C11</f>
        <v>0.61805555555555558</v>
      </c>
      <c r="E470" s="33">
        <f>'CHP EB'!D11</f>
        <v>0.69027777777777777</v>
      </c>
      <c r="F470">
        <f>'CHP EB'!E11</f>
        <v>104</v>
      </c>
      <c r="G470">
        <f>'CHP EB'!F11</f>
        <v>39.200000000000003</v>
      </c>
      <c r="H470">
        <f>'CHP EB'!G11</f>
        <v>104</v>
      </c>
      <c r="I470" t="str">
        <f>'CHP EB'!H11</f>
        <v>75+</v>
      </c>
      <c r="J470">
        <f>'CHP EB'!I11</f>
        <v>0</v>
      </c>
      <c r="K470">
        <f>'CHP EB'!J11</f>
        <v>0</v>
      </c>
      <c r="L470">
        <f>'CHP EB'!K11</f>
        <v>1</v>
      </c>
      <c r="M470">
        <f>'CHP EB'!L11</f>
        <v>0</v>
      </c>
      <c r="N470">
        <f>'CHP EB'!M11</f>
        <v>0</v>
      </c>
    </row>
    <row r="471" spans="1:14" x14ac:dyDescent="0.25">
      <c r="A471" t="s">
        <v>247</v>
      </c>
      <c r="B471" s="36">
        <f>'CHP EB'!A12</f>
        <v>41647</v>
      </c>
      <c r="C471" s="32">
        <f>'CHP EB'!B12</f>
        <v>0</v>
      </c>
      <c r="D471" s="33">
        <f>'CHP EB'!C12</f>
        <v>0.74652777777777779</v>
      </c>
      <c r="E471" s="33">
        <f>'CHP EB'!D12</f>
        <v>0.75</v>
      </c>
      <c r="F471">
        <f>'CHP EB'!E12</f>
        <v>5</v>
      </c>
      <c r="G471">
        <f>'CHP EB'!F12</f>
        <v>31.1</v>
      </c>
      <c r="H471">
        <f>'CHP EB'!G12</f>
        <v>0</v>
      </c>
      <c r="I471" t="str">
        <f>'CHP EB'!H12</f>
        <v>0-15</v>
      </c>
      <c r="J471">
        <f>'CHP EB'!I12</f>
        <v>1</v>
      </c>
      <c r="K471">
        <f>'CHP EB'!J12</f>
        <v>0</v>
      </c>
      <c r="L471">
        <f>'CHP EB'!K12</f>
        <v>1</v>
      </c>
      <c r="M471">
        <f>'CHP EB'!L12</f>
        <v>0</v>
      </c>
      <c r="N471">
        <f>'CHP EB'!M12</f>
        <v>1</v>
      </c>
    </row>
    <row r="472" spans="1:14" x14ac:dyDescent="0.25">
      <c r="A472" t="s">
        <v>247</v>
      </c>
      <c r="B472" s="36">
        <f>'CHP EB'!A13</f>
        <v>41647</v>
      </c>
      <c r="C472" s="32">
        <f>'CHP EB'!B13</f>
        <v>2</v>
      </c>
      <c r="D472" s="33">
        <f>'CHP EB'!C13</f>
        <v>0.68263888888888891</v>
      </c>
      <c r="E472" s="33">
        <f>'CHP EB'!D13</f>
        <v>0.72222222222222221</v>
      </c>
      <c r="F472">
        <f>'CHP EB'!E13</f>
        <v>57</v>
      </c>
      <c r="G472">
        <f>'CHP EB'!F13</f>
        <v>19.899999999999999</v>
      </c>
      <c r="H472">
        <f>'CHP EB'!G13</f>
        <v>114</v>
      </c>
      <c r="I472" t="str">
        <f>'CHP EB'!H13</f>
        <v>45-75</v>
      </c>
      <c r="J472">
        <f>'CHP EB'!I13</f>
        <v>0</v>
      </c>
      <c r="K472">
        <f>'CHP EB'!J13</f>
        <v>0</v>
      </c>
      <c r="L472">
        <f>'CHP EB'!K13</f>
        <v>1</v>
      </c>
      <c r="M472">
        <f>'CHP EB'!L13</f>
        <v>0</v>
      </c>
      <c r="N472">
        <f>'CHP EB'!M13</f>
        <v>0</v>
      </c>
    </row>
    <row r="473" spans="1:14" x14ac:dyDescent="0.25">
      <c r="A473" t="s">
        <v>247</v>
      </c>
      <c r="B473" s="36">
        <f>'CHP EB'!A14</f>
        <v>41647</v>
      </c>
      <c r="C473" s="32">
        <f>'CHP EB'!B14</f>
        <v>1</v>
      </c>
      <c r="D473" s="33">
        <f>'CHP EB'!C14</f>
        <v>0.86249999999999993</v>
      </c>
      <c r="E473" s="33">
        <f>'CHP EB'!D14</f>
        <v>0.87430555555555545</v>
      </c>
      <c r="F473">
        <f>'CHP EB'!E14</f>
        <v>17</v>
      </c>
      <c r="G473">
        <f>'CHP EB'!F14</f>
        <v>29.8</v>
      </c>
      <c r="H473">
        <f>'CHP EB'!G14</f>
        <v>17</v>
      </c>
      <c r="I473" t="str">
        <f>'CHP EB'!H14</f>
        <v>15-45</v>
      </c>
      <c r="J473">
        <f>'CHP EB'!I14</f>
        <v>1</v>
      </c>
      <c r="K473">
        <f>'CHP EB'!J14</f>
        <v>0</v>
      </c>
      <c r="L473">
        <f>'CHP EB'!K14</f>
        <v>0</v>
      </c>
      <c r="M473">
        <f>'CHP EB'!L14</f>
        <v>0</v>
      </c>
      <c r="N473">
        <f>'CHP EB'!M14</f>
        <v>0</v>
      </c>
    </row>
    <row r="474" spans="1:14" x14ac:dyDescent="0.25">
      <c r="A474" t="s">
        <v>247</v>
      </c>
      <c r="B474" s="36">
        <f>'CHP EB'!A15</f>
        <v>41648</v>
      </c>
      <c r="C474" s="32">
        <f>'CHP EB'!B15</f>
        <v>0</v>
      </c>
      <c r="D474" s="33">
        <f>'CHP EB'!C15</f>
        <v>0.31388888888888888</v>
      </c>
      <c r="E474" s="33">
        <f>'CHP EB'!D15</f>
        <v>0.33958333333333335</v>
      </c>
      <c r="F474">
        <f>'CHP EB'!E15</f>
        <v>37</v>
      </c>
      <c r="G474">
        <f>'CHP EB'!F15</f>
        <v>31.1</v>
      </c>
      <c r="H474">
        <f>'CHP EB'!G15</f>
        <v>0</v>
      </c>
      <c r="I474" t="str">
        <f>'CHP EB'!H15</f>
        <v>15-45</v>
      </c>
      <c r="J474">
        <f>'CHP EB'!I15</f>
        <v>1</v>
      </c>
      <c r="K474">
        <f>'CHP EB'!J15</f>
        <v>1</v>
      </c>
      <c r="L474">
        <f>'CHP EB'!K15</f>
        <v>0</v>
      </c>
      <c r="M474">
        <f>'CHP EB'!L15</f>
        <v>1</v>
      </c>
      <c r="N474">
        <f>'CHP EB'!M15</f>
        <v>0</v>
      </c>
    </row>
    <row r="475" spans="1:14" x14ac:dyDescent="0.25">
      <c r="A475" t="s">
        <v>247</v>
      </c>
      <c r="B475" s="36">
        <f>'CHP EB'!A16</f>
        <v>41648</v>
      </c>
      <c r="C475" s="32">
        <f>'CHP EB'!B16</f>
        <v>1</v>
      </c>
      <c r="D475" s="33">
        <f>'CHP EB'!C16</f>
        <v>0.73888888888888893</v>
      </c>
      <c r="E475" s="33">
        <f>'CHP EB'!D16</f>
        <v>0.75694444444444453</v>
      </c>
      <c r="F475">
        <f>'CHP EB'!E16</f>
        <v>26</v>
      </c>
      <c r="G475">
        <f>'CHP EB'!F16</f>
        <v>51.9</v>
      </c>
      <c r="H475">
        <f>'CHP EB'!G16</f>
        <v>26</v>
      </c>
      <c r="I475" t="str">
        <f>'CHP EB'!H16</f>
        <v>15-45</v>
      </c>
      <c r="J475">
        <f>'CHP EB'!I16</f>
        <v>0</v>
      </c>
      <c r="K475">
        <f>'CHP EB'!J16</f>
        <v>0</v>
      </c>
      <c r="L475">
        <f>'CHP EB'!K16</f>
        <v>1</v>
      </c>
      <c r="M475">
        <f>'CHP EB'!L16</f>
        <v>0</v>
      </c>
      <c r="N475">
        <f>'CHP EB'!M16</f>
        <v>0</v>
      </c>
    </row>
    <row r="476" spans="1:14" x14ac:dyDescent="0.25">
      <c r="A476" t="s">
        <v>247</v>
      </c>
      <c r="B476" s="36">
        <f>'CHP EB'!A17</f>
        <v>41648</v>
      </c>
      <c r="C476" s="32">
        <f>'CHP EB'!B17</f>
        <v>1</v>
      </c>
      <c r="D476" s="33">
        <f>'CHP EB'!C17</f>
        <v>0.83263888888888893</v>
      </c>
      <c r="E476" s="33">
        <f>'CHP EB'!D17</f>
        <v>0.84513888888888888</v>
      </c>
      <c r="F476">
        <f>'CHP EB'!E17</f>
        <v>18</v>
      </c>
      <c r="G476">
        <f>'CHP EB'!F17</f>
        <v>44.5</v>
      </c>
      <c r="H476">
        <f>'CHP EB'!G17</f>
        <v>18</v>
      </c>
      <c r="I476" t="str">
        <f>'CHP EB'!H17</f>
        <v>15-45</v>
      </c>
      <c r="J476">
        <f>'CHP EB'!I17</f>
        <v>0</v>
      </c>
      <c r="K476">
        <f>'CHP EB'!J17</f>
        <v>0</v>
      </c>
      <c r="L476">
        <f>'CHP EB'!K17</f>
        <v>1</v>
      </c>
      <c r="M476">
        <f>'CHP EB'!L17</f>
        <v>0</v>
      </c>
      <c r="N476">
        <f>'CHP EB'!M17</f>
        <v>0</v>
      </c>
    </row>
    <row r="477" spans="1:14" x14ac:dyDescent="0.25">
      <c r="A477" t="s">
        <v>247</v>
      </c>
      <c r="B477" s="36">
        <f>'CHP EB'!A18</f>
        <v>41649</v>
      </c>
      <c r="C477" s="32">
        <f>'CHP EB'!B18</f>
        <v>1</v>
      </c>
      <c r="D477" s="33">
        <f>'CHP EB'!C18</f>
        <v>0.70416666666666661</v>
      </c>
      <c r="E477" s="33">
        <f>'CHP EB'!D18</f>
        <v>0.71666666666666656</v>
      </c>
      <c r="F477">
        <f>'CHP EB'!E18</f>
        <v>18</v>
      </c>
      <c r="G477">
        <f>'CHP EB'!F18</f>
        <v>28.4</v>
      </c>
      <c r="H477">
        <f>'CHP EB'!G18</f>
        <v>18</v>
      </c>
      <c r="I477" t="str">
        <f>'CHP EB'!H18</f>
        <v>15-45</v>
      </c>
      <c r="J477">
        <f>'CHP EB'!I18</f>
        <v>1</v>
      </c>
      <c r="K477">
        <f>'CHP EB'!J18</f>
        <v>0</v>
      </c>
      <c r="L477">
        <f>'CHP EB'!K18</f>
        <v>1</v>
      </c>
      <c r="M477">
        <f>'CHP EB'!L18</f>
        <v>0</v>
      </c>
      <c r="N477">
        <f>'CHP EB'!M18</f>
        <v>1</v>
      </c>
    </row>
    <row r="478" spans="1:14" x14ac:dyDescent="0.25">
      <c r="A478" t="s">
        <v>247</v>
      </c>
      <c r="B478" s="36">
        <f>'CHP EB'!A19</f>
        <v>41649</v>
      </c>
      <c r="C478" s="32">
        <f>'CHP EB'!B19</f>
        <v>2</v>
      </c>
      <c r="D478" s="33">
        <f>'CHP EB'!C19</f>
        <v>0.71527777777777779</v>
      </c>
      <c r="E478" s="33">
        <f>'CHP EB'!D19</f>
        <v>0.74444444444444446</v>
      </c>
      <c r="F478">
        <f>'CHP EB'!E19</f>
        <v>42</v>
      </c>
      <c r="G478">
        <f>'CHP EB'!F19</f>
        <v>26.3</v>
      </c>
      <c r="H478">
        <f>'CHP EB'!G19</f>
        <v>84</v>
      </c>
      <c r="I478" t="str">
        <f>'CHP EB'!H19</f>
        <v>15-45</v>
      </c>
      <c r="J478">
        <f>'CHP EB'!I19</f>
        <v>1</v>
      </c>
      <c r="K478">
        <f>'CHP EB'!J19</f>
        <v>0</v>
      </c>
      <c r="L478">
        <f>'CHP EB'!K19</f>
        <v>1</v>
      </c>
      <c r="M478">
        <f>'CHP EB'!L19</f>
        <v>0</v>
      </c>
      <c r="N478">
        <f>'CHP EB'!M19</f>
        <v>1</v>
      </c>
    </row>
    <row r="479" spans="1:14" x14ac:dyDescent="0.25">
      <c r="A479" t="s">
        <v>247</v>
      </c>
      <c r="B479" s="36">
        <f>'CHP EB'!A20</f>
        <v>41649</v>
      </c>
      <c r="C479" s="32">
        <f>'CHP EB'!B20</f>
        <v>1</v>
      </c>
      <c r="D479" s="33">
        <f>'CHP EB'!C20</f>
        <v>20668</v>
      </c>
      <c r="E479" s="33">
        <f>'CHP EB'!D20</f>
        <v>20668.014583333334</v>
      </c>
      <c r="F479">
        <f>'CHP EB'!E20</f>
        <v>21</v>
      </c>
      <c r="G479">
        <f>'CHP EB'!F20</f>
        <v>23.2</v>
      </c>
      <c r="H479">
        <f>'CHP EB'!G20</f>
        <v>21</v>
      </c>
      <c r="I479" t="str">
        <f>'CHP EB'!H20</f>
        <v>15-45</v>
      </c>
      <c r="J479">
        <f>'CHP EB'!I20</f>
        <v>0</v>
      </c>
      <c r="K479">
        <f>'CHP EB'!J20</f>
        <v>0</v>
      </c>
      <c r="L479">
        <f>'CHP EB'!K20</f>
        <v>0</v>
      </c>
      <c r="M479">
        <f>'CHP EB'!L20</f>
        <v>0</v>
      </c>
      <c r="N479">
        <f>'CHP EB'!M20</f>
        <v>0</v>
      </c>
    </row>
    <row r="480" spans="1:14" x14ac:dyDescent="0.25">
      <c r="A480" t="s">
        <v>247</v>
      </c>
      <c r="B480" s="36">
        <f>'CHP EB'!A21</f>
        <v>41652</v>
      </c>
      <c r="C480" s="32">
        <f>'CHP EB'!B21</f>
        <v>0</v>
      </c>
      <c r="D480" s="33" t="str">
        <f>'CHP EB'!C21</f>
        <v>Nothing</v>
      </c>
      <c r="E480" s="33">
        <f>'CHP EB'!D21</f>
        <v>0</v>
      </c>
      <c r="F480">
        <f>'CHP EB'!E21</f>
        <v>0</v>
      </c>
      <c r="G480">
        <f>'CHP EB'!F21</f>
        <v>0</v>
      </c>
      <c r="H480">
        <f>'CHP EB'!G21</f>
        <v>0</v>
      </c>
      <c r="I480" t="str">
        <f>'CHP EB'!H21</f>
        <v>0-15</v>
      </c>
      <c r="J480">
        <f>'CHP EB'!I21</f>
        <v>0</v>
      </c>
      <c r="K480">
        <f>'CHP EB'!J21</f>
        <v>0</v>
      </c>
      <c r="L480">
        <f>'CHP EB'!K21</f>
        <v>0</v>
      </c>
      <c r="M480">
        <f>'CHP EB'!L21</f>
        <v>0</v>
      </c>
      <c r="N480">
        <f>'CHP EB'!M21</f>
        <v>0</v>
      </c>
    </row>
    <row r="481" spans="1:14" x14ac:dyDescent="0.25">
      <c r="A481" t="s">
        <v>247</v>
      </c>
      <c r="B481" s="36">
        <f>'CHP EB'!A22</f>
        <v>41653</v>
      </c>
      <c r="C481" s="32">
        <f>'CHP EB'!B22</f>
        <v>3</v>
      </c>
      <c r="D481" s="33">
        <f>'CHP EB'!C22</f>
        <v>0.62638888888888888</v>
      </c>
      <c r="E481" s="33">
        <f>'CHP EB'!D22</f>
        <v>0.65902777777777777</v>
      </c>
      <c r="F481">
        <f>'CHP EB'!E22</f>
        <v>47</v>
      </c>
      <c r="G481">
        <f>'CHP EB'!F22</f>
        <v>33.200000000000003</v>
      </c>
      <c r="H481">
        <f>'CHP EB'!G22</f>
        <v>141</v>
      </c>
      <c r="I481" t="str">
        <f>'CHP EB'!H22</f>
        <v>45-75</v>
      </c>
      <c r="J481">
        <f>'CHP EB'!I22</f>
        <v>1</v>
      </c>
      <c r="K481">
        <f>'CHP EB'!J22</f>
        <v>0</v>
      </c>
      <c r="L481">
        <f>'CHP EB'!K22</f>
        <v>1</v>
      </c>
      <c r="M481">
        <f>'CHP EB'!L22</f>
        <v>0</v>
      </c>
      <c r="N481">
        <f>'CHP EB'!M22</f>
        <v>1</v>
      </c>
    </row>
    <row r="482" spans="1:14" x14ac:dyDescent="0.25">
      <c r="A482" t="s">
        <v>247</v>
      </c>
      <c r="B482" s="36">
        <f>'CHP EB'!A23</f>
        <v>41654</v>
      </c>
      <c r="C482" s="32">
        <f>'CHP EB'!B23</f>
        <v>1</v>
      </c>
      <c r="D482" s="33">
        <f>'CHP EB'!C23</f>
        <v>0.66597222222222219</v>
      </c>
      <c r="E482" s="33">
        <f>'CHP EB'!D23</f>
        <v>0.69791666666666663</v>
      </c>
      <c r="F482">
        <f>'CHP EB'!E23</f>
        <v>46</v>
      </c>
      <c r="G482">
        <f>'CHP EB'!F23</f>
        <v>35</v>
      </c>
      <c r="H482">
        <f>'CHP EB'!G23</f>
        <v>46</v>
      </c>
      <c r="I482" t="str">
        <f>'CHP EB'!H23</f>
        <v>45-75</v>
      </c>
      <c r="J482">
        <f>'CHP EB'!I23</f>
        <v>1</v>
      </c>
      <c r="K482">
        <f>'CHP EB'!J23</f>
        <v>0</v>
      </c>
      <c r="L482">
        <f>'CHP EB'!K23</f>
        <v>1</v>
      </c>
      <c r="M482">
        <f>'CHP EB'!L23</f>
        <v>0</v>
      </c>
      <c r="N482">
        <f>'CHP EB'!M23</f>
        <v>1</v>
      </c>
    </row>
    <row r="483" spans="1:14" x14ac:dyDescent="0.25">
      <c r="A483" t="s">
        <v>247</v>
      </c>
      <c r="B483" s="36">
        <f>'CHP EB'!A24</f>
        <v>41654</v>
      </c>
      <c r="C483" s="32">
        <f>'CHP EB'!B24</f>
        <v>1</v>
      </c>
      <c r="D483" s="33">
        <f>'CHP EB'!C24</f>
        <v>0.74861111111111101</v>
      </c>
      <c r="E483" s="33">
        <f>'CHP EB'!D24</f>
        <v>0.75624999999999987</v>
      </c>
      <c r="F483">
        <f>'CHP EB'!E24</f>
        <v>11</v>
      </c>
      <c r="G483">
        <f>'CHP EB'!F24</f>
        <v>36.6</v>
      </c>
      <c r="H483">
        <f>'CHP EB'!G24</f>
        <v>11</v>
      </c>
      <c r="I483" t="str">
        <f>'CHP EB'!H24</f>
        <v>0-15</v>
      </c>
      <c r="J483">
        <f>'CHP EB'!I24</f>
        <v>0</v>
      </c>
      <c r="K483">
        <f>'CHP EB'!J24</f>
        <v>0</v>
      </c>
      <c r="L483">
        <f>'CHP EB'!K24</f>
        <v>1</v>
      </c>
      <c r="M483">
        <f>'CHP EB'!L24</f>
        <v>0</v>
      </c>
      <c r="N483">
        <f>'CHP EB'!M24</f>
        <v>0</v>
      </c>
    </row>
    <row r="484" spans="1:14" x14ac:dyDescent="0.25">
      <c r="A484" t="s">
        <v>247</v>
      </c>
      <c r="B484" s="36">
        <f>'CHP EB'!A25</f>
        <v>41654</v>
      </c>
      <c r="C484" s="32">
        <f>'CHP EB'!B25</f>
        <v>2</v>
      </c>
      <c r="D484" s="33">
        <f>'CHP EB'!C25</f>
        <v>0.8027777777777777</v>
      </c>
      <c r="E484" s="33">
        <f>'CHP EB'!D25</f>
        <v>0.81388888888888877</v>
      </c>
      <c r="F484">
        <f>'CHP EB'!E25</f>
        <v>16</v>
      </c>
      <c r="G484">
        <f>'CHP EB'!F25</f>
        <v>25.2</v>
      </c>
      <c r="H484">
        <f>'CHP EB'!G25</f>
        <v>32</v>
      </c>
      <c r="I484" t="str">
        <f>'CHP EB'!H25</f>
        <v>15-45</v>
      </c>
      <c r="J484">
        <f>'CHP EB'!I25</f>
        <v>1</v>
      </c>
      <c r="K484">
        <f>'CHP EB'!J25</f>
        <v>0</v>
      </c>
      <c r="L484">
        <f>'CHP EB'!K25</f>
        <v>1</v>
      </c>
      <c r="M484">
        <f>'CHP EB'!L25</f>
        <v>0</v>
      </c>
      <c r="N484">
        <f>'CHP EB'!M25</f>
        <v>1</v>
      </c>
    </row>
    <row r="485" spans="1:14" x14ac:dyDescent="0.25">
      <c r="A485" t="s">
        <v>247</v>
      </c>
      <c r="B485" s="36">
        <f>'CHP EB'!A26</f>
        <v>41654</v>
      </c>
      <c r="C485" s="32">
        <f>'CHP EB'!B26</f>
        <v>2</v>
      </c>
      <c r="D485" s="33">
        <f>'CHP EB'!C26</f>
        <v>0.71180555555555547</v>
      </c>
      <c r="E485" s="33">
        <f>'CHP EB'!D26</f>
        <v>0.78263888888888877</v>
      </c>
      <c r="F485">
        <f>'CHP EB'!E26</f>
        <v>102</v>
      </c>
      <c r="G485">
        <f>'CHP EB'!F26</f>
        <v>20.6</v>
      </c>
      <c r="H485">
        <f>'CHP EB'!G26</f>
        <v>204</v>
      </c>
      <c r="I485" t="str">
        <f>'CHP EB'!H26</f>
        <v>75+</v>
      </c>
      <c r="J485">
        <f>'CHP EB'!I26</f>
        <v>0</v>
      </c>
      <c r="K485">
        <f>'CHP EB'!J26</f>
        <v>0</v>
      </c>
      <c r="L485">
        <f>'CHP EB'!K26</f>
        <v>1</v>
      </c>
      <c r="M485">
        <f>'CHP EB'!L26</f>
        <v>0</v>
      </c>
      <c r="N485">
        <f>'CHP EB'!M26</f>
        <v>0</v>
      </c>
    </row>
    <row r="486" spans="1:14" x14ac:dyDescent="0.25">
      <c r="A486" t="s">
        <v>247</v>
      </c>
      <c r="B486" s="36">
        <f>'CHP EB'!A27</f>
        <v>41655</v>
      </c>
      <c r="C486" s="32">
        <f>'CHP EB'!B27</f>
        <v>1</v>
      </c>
      <c r="D486" s="33">
        <f>'CHP EB'!C27</f>
        <v>0.34513888888888888</v>
      </c>
      <c r="E486" s="33">
        <f>'CHP EB'!D27</f>
        <v>0.36805555555555558</v>
      </c>
      <c r="F486">
        <f>'CHP EB'!E27</f>
        <v>33</v>
      </c>
      <c r="G486">
        <f>'CHP EB'!F27</f>
        <v>36.6</v>
      </c>
      <c r="H486">
        <f>'CHP EB'!G27</f>
        <v>33</v>
      </c>
      <c r="I486" t="str">
        <f>'CHP EB'!H27</f>
        <v>15-45</v>
      </c>
      <c r="J486">
        <f>'CHP EB'!I27</f>
        <v>0</v>
      </c>
      <c r="K486">
        <f>'CHP EB'!J27</f>
        <v>1</v>
      </c>
      <c r="L486">
        <f>'CHP EB'!K27</f>
        <v>0</v>
      </c>
      <c r="M486">
        <f>'CHP EB'!L27</f>
        <v>0</v>
      </c>
      <c r="N486">
        <f>'CHP EB'!M27</f>
        <v>0</v>
      </c>
    </row>
    <row r="487" spans="1:14" x14ac:dyDescent="0.25">
      <c r="A487" t="s">
        <v>247</v>
      </c>
      <c r="B487" s="36">
        <f>'CHP EB'!A28</f>
        <v>41655</v>
      </c>
      <c r="C487" s="32">
        <f>'CHP EB'!B28</f>
        <v>2</v>
      </c>
      <c r="D487" s="33">
        <f>'CHP EB'!C28</f>
        <v>0.67083333333333339</v>
      </c>
      <c r="E487" s="33">
        <f>'CHP EB'!D28</f>
        <v>0.70972222222222225</v>
      </c>
      <c r="F487">
        <f>'CHP EB'!E28</f>
        <v>56</v>
      </c>
      <c r="G487">
        <f>'CHP EB'!F28</f>
        <v>45.8</v>
      </c>
      <c r="H487">
        <f>'CHP EB'!G28</f>
        <v>112</v>
      </c>
      <c r="I487" t="str">
        <f>'CHP EB'!H28</f>
        <v>45-75</v>
      </c>
      <c r="J487">
        <f>'CHP EB'!I28</f>
        <v>0</v>
      </c>
      <c r="K487">
        <f>'CHP EB'!J28</f>
        <v>0</v>
      </c>
      <c r="L487">
        <f>'CHP EB'!K28</f>
        <v>1</v>
      </c>
      <c r="M487">
        <f>'CHP EB'!L28</f>
        <v>0</v>
      </c>
      <c r="N487">
        <f>'CHP EB'!M28</f>
        <v>0</v>
      </c>
    </row>
    <row r="488" spans="1:14" x14ac:dyDescent="0.25">
      <c r="A488" t="s">
        <v>247</v>
      </c>
      <c r="B488" s="36">
        <f>'CHP EB'!A29</f>
        <v>41655</v>
      </c>
      <c r="C488" s="32">
        <f>'CHP EB'!B29</f>
        <v>1</v>
      </c>
      <c r="D488" s="33">
        <f>'CHP EB'!C29</f>
        <v>0.73263888888888884</v>
      </c>
      <c r="E488" s="33">
        <f>'CHP EB'!D29</f>
        <v>0.76388888888888884</v>
      </c>
      <c r="F488">
        <f>'CHP EB'!E29</f>
        <v>45</v>
      </c>
      <c r="G488">
        <f>'CHP EB'!F29</f>
        <v>35.6</v>
      </c>
      <c r="H488">
        <f>'CHP EB'!G29</f>
        <v>45</v>
      </c>
      <c r="I488" t="str">
        <f>'CHP EB'!H29</f>
        <v>45-75</v>
      </c>
      <c r="J488">
        <f>'CHP EB'!I29</f>
        <v>1</v>
      </c>
      <c r="K488">
        <f>'CHP EB'!J29</f>
        <v>0</v>
      </c>
      <c r="L488">
        <f>'CHP EB'!K29</f>
        <v>1</v>
      </c>
      <c r="M488">
        <f>'CHP EB'!L29</f>
        <v>0</v>
      </c>
      <c r="N488">
        <f>'CHP EB'!M29</f>
        <v>1</v>
      </c>
    </row>
    <row r="489" spans="1:14" x14ac:dyDescent="0.25">
      <c r="A489" t="s">
        <v>247</v>
      </c>
      <c r="B489" s="36">
        <f>'CHP EB'!A30</f>
        <v>41655</v>
      </c>
      <c r="C489" s="32">
        <f>'CHP EB'!B30</f>
        <v>1</v>
      </c>
      <c r="D489" s="33">
        <f>'CHP EB'!C30</f>
        <v>0.90208333333333324</v>
      </c>
      <c r="E489" s="33">
        <f>'CHP EB'!D30</f>
        <v>0.92499999999999993</v>
      </c>
      <c r="F489">
        <f>'CHP EB'!E30</f>
        <v>33</v>
      </c>
      <c r="G489">
        <f>'CHP EB'!F30</f>
        <v>35.5</v>
      </c>
      <c r="H489">
        <f>'CHP EB'!G30</f>
        <v>33</v>
      </c>
      <c r="I489" t="str">
        <f>'CHP EB'!H30</f>
        <v>15-45</v>
      </c>
      <c r="J489">
        <f>'CHP EB'!I30</f>
        <v>1</v>
      </c>
      <c r="K489">
        <f>'CHP EB'!J30</f>
        <v>0</v>
      </c>
      <c r="L489">
        <f>'CHP EB'!K30</f>
        <v>0</v>
      </c>
      <c r="M489">
        <f>'CHP EB'!L30</f>
        <v>0</v>
      </c>
      <c r="N489">
        <f>'CHP EB'!M30</f>
        <v>0</v>
      </c>
    </row>
    <row r="490" spans="1:14" x14ac:dyDescent="0.25">
      <c r="A490" t="s">
        <v>247</v>
      </c>
      <c r="B490" s="36">
        <f>'CHP EB'!A31</f>
        <v>41655</v>
      </c>
      <c r="C490" s="32">
        <f>'CHP EB'!B31</f>
        <v>1</v>
      </c>
      <c r="D490" s="33">
        <f>'CHP EB'!C31</f>
        <v>0.74583333333333324</v>
      </c>
      <c r="E490" s="33">
        <f>'CHP EB'!D31</f>
        <v>0.77777777777777768</v>
      </c>
      <c r="F490">
        <f>'CHP EB'!E31</f>
        <v>46</v>
      </c>
      <c r="G490">
        <f>'CHP EB'!F31</f>
        <v>41.1</v>
      </c>
      <c r="H490">
        <f>'CHP EB'!G31</f>
        <v>46</v>
      </c>
      <c r="I490" t="str">
        <f>'CHP EB'!H31</f>
        <v>45-75</v>
      </c>
      <c r="J490">
        <f>'CHP EB'!I31</f>
        <v>0</v>
      </c>
      <c r="K490">
        <f>'CHP EB'!J31</f>
        <v>0</v>
      </c>
      <c r="L490">
        <f>'CHP EB'!K31</f>
        <v>1</v>
      </c>
      <c r="M490">
        <f>'CHP EB'!L31</f>
        <v>0</v>
      </c>
      <c r="N490">
        <f>'CHP EB'!M31</f>
        <v>0</v>
      </c>
    </row>
    <row r="491" spans="1:14" x14ac:dyDescent="0.25">
      <c r="A491" t="s">
        <v>247</v>
      </c>
      <c r="B491" s="36">
        <f>'CHP EB'!A32</f>
        <v>41656</v>
      </c>
      <c r="C491" s="32">
        <f>'CHP EB'!B32</f>
        <v>1</v>
      </c>
      <c r="D491" s="33">
        <f>'CHP EB'!C32</f>
        <v>0.78888888888888886</v>
      </c>
      <c r="E491" s="33">
        <f>'CHP EB'!D32</f>
        <v>0.84027777777777779</v>
      </c>
      <c r="F491">
        <f>'CHP EB'!E32</f>
        <v>74</v>
      </c>
      <c r="G491">
        <f>'CHP EB'!F32</f>
        <v>33.200000000000003</v>
      </c>
      <c r="H491">
        <f>'CHP EB'!G32</f>
        <v>74</v>
      </c>
      <c r="I491" t="str">
        <f>'CHP EB'!H32</f>
        <v>45-75</v>
      </c>
      <c r="J491">
        <f>'CHP EB'!I32</f>
        <v>1</v>
      </c>
      <c r="K491">
        <f>'CHP EB'!J32</f>
        <v>0</v>
      </c>
      <c r="L491">
        <f>'CHP EB'!K32</f>
        <v>1</v>
      </c>
      <c r="M491">
        <f>'CHP EB'!L32</f>
        <v>0</v>
      </c>
      <c r="N491">
        <f>'CHP EB'!M32</f>
        <v>1</v>
      </c>
    </row>
    <row r="492" spans="1:14" x14ac:dyDescent="0.25">
      <c r="A492" t="s">
        <v>247</v>
      </c>
      <c r="B492" s="36">
        <f>'CHP EB'!A33</f>
        <v>41656</v>
      </c>
      <c r="C492" s="32">
        <f>'CHP EB'!B33</f>
        <v>1</v>
      </c>
      <c r="D492" s="33">
        <f>'CHP EB'!C33</f>
        <v>0.75486111111111109</v>
      </c>
      <c r="E492" s="33">
        <f>'CHP EB'!D33</f>
        <v>0.78611111111111109</v>
      </c>
      <c r="F492">
        <f>'CHP EB'!E33</f>
        <v>45</v>
      </c>
      <c r="G492">
        <f>'CHP EB'!F33</f>
        <v>16.8</v>
      </c>
      <c r="H492">
        <f>'CHP EB'!G33</f>
        <v>45</v>
      </c>
      <c r="I492" t="str">
        <f>'CHP EB'!H33</f>
        <v>45-75</v>
      </c>
      <c r="J492">
        <f>'CHP EB'!I33</f>
        <v>0</v>
      </c>
      <c r="K492">
        <f>'CHP EB'!J33</f>
        <v>0</v>
      </c>
      <c r="L492">
        <f>'CHP EB'!K33</f>
        <v>1</v>
      </c>
      <c r="M492">
        <f>'CHP EB'!L33</f>
        <v>0</v>
      </c>
      <c r="N492">
        <f>'CHP EB'!M33</f>
        <v>0</v>
      </c>
    </row>
    <row r="493" spans="1:14" x14ac:dyDescent="0.25">
      <c r="A493" t="s">
        <v>247</v>
      </c>
      <c r="B493" s="36">
        <f>'CHP EB'!A34</f>
        <v>41656</v>
      </c>
      <c r="C493" s="32">
        <f>'CHP EB'!B34</f>
        <v>1</v>
      </c>
      <c r="D493" s="33">
        <f>'CHP EB'!C34</f>
        <v>0.59305555555555556</v>
      </c>
      <c r="E493" s="33">
        <f>'CHP EB'!D34</f>
        <v>0.60347222222222219</v>
      </c>
      <c r="F493">
        <f>'CHP EB'!E34</f>
        <v>15</v>
      </c>
      <c r="G493">
        <f>'CHP EB'!F34</f>
        <v>38.1</v>
      </c>
      <c r="H493">
        <f>'CHP EB'!G34</f>
        <v>15</v>
      </c>
      <c r="I493" t="str">
        <f>'CHP EB'!H34</f>
        <v>15-45</v>
      </c>
      <c r="J493">
        <f>'CHP EB'!I34</f>
        <v>0</v>
      </c>
      <c r="K493">
        <f>'CHP EB'!J34</f>
        <v>0</v>
      </c>
      <c r="L493">
        <f>'CHP EB'!K34</f>
        <v>0</v>
      </c>
      <c r="M493">
        <f>'CHP EB'!L34</f>
        <v>0</v>
      </c>
      <c r="N493">
        <f>'CHP EB'!M34</f>
        <v>0</v>
      </c>
    </row>
    <row r="494" spans="1:14" x14ac:dyDescent="0.25">
      <c r="A494" t="s">
        <v>247</v>
      </c>
      <c r="B494" s="36">
        <f>'CHP EB'!A35</f>
        <v>41656</v>
      </c>
      <c r="C494" s="32">
        <f>'CHP EB'!B35</f>
        <v>1</v>
      </c>
      <c r="D494" s="33">
        <f>'CHP EB'!C35</f>
        <v>0.84305555555555556</v>
      </c>
      <c r="E494" s="33">
        <f>'CHP EB'!D35</f>
        <v>0.87986111111111109</v>
      </c>
      <c r="F494">
        <f>'CHP EB'!E35</f>
        <v>53</v>
      </c>
      <c r="G494">
        <f>'CHP EB'!F35</f>
        <v>29.8</v>
      </c>
      <c r="H494">
        <f>'CHP EB'!G35</f>
        <v>53</v>
      </c>
      <c r="I494" t="str">
        <f>'CHP EB'!H35</f>
        <v>45-75</v>
      </c>
      <c r="J494">
        <f>'CHP EB'!I35</f>
        <v>1</v>
      </c>
      <c r="K494">
        <f>'CHP EB'!J35</f>
        <v>0</v>
      </c>
      <c r="L494">
        <f>'CHP EB'!K35</f>
        <v>0</v>
      </c>
      <c r="M494">
        <f>'CHP EB'!L35</f>
        <v>0</v>
      </c>
      <c r="N494">
        <f>'CHP EB'!M35</f>
        <v>0</v>
      </c>
    </row>
    <row r="495" spans="1:14" x14ac:dyDescent="0.25">
      <c r="A495" t="s">
        <v>247</v>
      </c>
      <c r="B495" s="36">
        <f>'CHP EB'!A36</f>
        <v>41656</v>
      </c>
      <c r="C495" s="32">
        <f>'CHP EB'!B36</f>
        <v>1</v>
      </c>
      <c r="D495" s="33">
        <f>'CHP EB'!C36</f>
        <v>0.71111111111111114</v>
      </c>
      <c r="E495" s="33">
        <f>'CHP EB'!D36</f>
        <v>0.77847222222222223</v>
      </c>
      <c r="F495">
        <f>'CHP EB'!E36</f>
        <v>97</v>
      </c>
      <c r="G495">
        <f>'CHP EB'!F36</f>
        <v>39.9</v>
      </c>
      <c r="H495">
        <f>'CHP EB'!G36</f>
        <v>97</v>
      </c>
      <c r="I495" t="str">
        <f>'CHP EB'!H36</f>
        <v>75+</v>
      </c>
      <c r="J495">
        <f>'CHP EB'!I36</f>
        <v>0</v>
      </c>
      <c r="K495">
        <f>'CHP EB'!J36</f>
        <v>0</v>
      </c>
      <c r="L495">
        <f>'CHP EB'!K36</f>
        <v>1</v>
      </c>
      <c r="M495">
        <f>'CHP EB'!L36</f>
        <v>0</v>
      </c>
      <c r="N495">
        <f>'CHP EB'!M36</f>
        <v>0</v>
      </c>
    </row>
    <row r="496" spans="1:14" x14ac:dyDescent="0.25">
      <c r="A496" t="s">
        <v>247</v>
      </c>
      <c r="B496" s="36">
        <f>'CHP EB'!A37</f>
        <v>41659</v>
      </c>
      <c r="C496" s="32">
        <f>'CHP EB'!B37</f>
        <v>1</v>
      </c>
      <c r="D496" s="33">
        <f>'CHP EB'!C37</f>
        <v>0.76597222222222217</v>
      </c>
      <c r="E496" s="33">
        <f>'CHP EB'!D37</f>
        <v>0.80555555555555547</v>
      </c>
      <c r="F496">
        <f>'CHP EB'!E37</f>
        <v>57</v>
      </c>
      <c r="G496">
        <f>'CHP EB'!F37</f>
        <v>36.200000000000003</v>
      </c>
      <c r="H496">
        <f>'CHP EB'!G37</f>
        <v>57</v>
      </c>
      <c r="I496" t="str">
        <f>'CHP EB'!H37</f>
        <v>45-75</v>
      </c>
      <c r="J496">
        <f>'CHP EB'!I37</f>
        <v>0</v>
      </c>
      <c r="K496">
        <f>'CHP EB'!J37</f>
        <v>0</v>
      </c>
      <c r="L496">
        <f>'CHP EB'!K37</f>
        <v>1</v>
      </c>
      <c r="M496">
        <f>'CHP EB'!L37</f>
        <v>0</v>
      </c>
      <c r="N496">
        <f>'CHP EB'!M37</f>
        <v>0</v>
      </c>
    </row>
    <row r="497" spans="1:14" x14ac:dyDescent="0.25">
      <c r="A497" t="s">
        <v>247</v>
      </c>
      <c r="B497" s="36">
        <f>'CHP EB'!A38</f>
        <v>41659</v>
      </c>
      <c r="C497" s="32">
        <f>'CHP EB'!B38</f>
        <v>1</v>
      </c>
      <c r="D497" s="33">
        <f>'CHP EB'!C38</f>
        <v>0.49791666666666662</v>
      </c>
      <c r="E497" s="33">
        <f>'CHP EB'!D38</f>
        <v>0.51249999999999996</v>
      </c>
      <c r="F497">
        <f>'CHP EB'!E38</f>
        <v>21</v>
      </c>
      <c r="G497">
        <f>'CHP EB'!F38</f>
        <v>47.4</v>
      </c>
      <c r="H497">
        <f>'CHP EB'!G38</f>
        <v>21</v>
      </c>
      <c r="I497" t="str">
        <f>'CHP EB'!H38</f>
        <v>15-45</v>
      </c>
      <c r="J497">
        <f>'CHP EB'!I38</f>
        <v>0</v>
      </c>
      <c r="K497">
        <f>'CHP EB'!J38</f>
        <v>0</v>
      </c>
      <c r="L497">
        <f>'CHP EB'!K38</f>
        <v>0</v>
      </c>
      <c r="M497">
        <f>'CHP EB'!L38</f>
        <v>0</v>
      </c>
      <c r="N497">
        <f>'CHP EB'!M38</f>
        <v>0</v>
      </c>
    </row>
    <row r="498" spans="1:14" x14ac:dyDescent="0.25">
      <c r="A498" t="s">
        <v>247</v>
      </c>
      <c r="B498" s="36">
        <f>'CHP EB'!A39</f>
        <v>41659</v>
      </c>
      <c r="C498" s="32">
        <f>'CHP EB'!B39</f>
        <v>1</v>
      </c>
      <c r="D498" s="33">
        <f>'CHP EB'!C39</f>
        <v>0.69791666666666663</v>
      </c>
      <c r="E498" s="33">
        <f>'CHP EB'!D39</f>
        <v>0.71180555555555547</v>
      </c>
      <c r="F498">
        <f>'CHP EB'!E39</f>
        <v>20</v>
      </c>
      <c r="G498">
        <f>'CHP EB'!F39</f>
        <v>36.200000000000003</v>
      </c>
      <c r="H498">
        <f>'CHP EB'!G39</f>
        <v>20</v>
      </c>
      <c r="I498" t="str">
        <f>'CHP EB'!H39</f>
        <v>15-45</v>
      </c>
      <c r="J498">
        <f>'CHP EB'!I39</f>
        <v>0</v>
      </c>
      <c r="K498">
        <f>'CHP EB'!J39</f>
        <v>0</v>
      </c>
      <c r="L498">
        <f>'CHP EB'!K39</f>
        <v>1</v>
      </c>
      <c r="M498">
        <f>'CHP EB'!L39</f>
        <v>0</v>
      </c>
      <c r="N498">
        <f>'CHP EB'!M39</f>
        <v>0</v>
      </c>
    </row>
    <row r="499" spans="1:14" x14ac:dyDescent="0.25">
      <c r="A499" t="s">
        <v>247</v>
      </c>
      <c r="B499" s="36">
        <f>'CHP EB'!A40</f>
        <v>41659</v>
      </c>
      <c r="C499" s="32">
        <f>'CHP EB'!B40</f>
        <v>0</v>
      </c>
      <c r="D499" s="33">
        <f>'CHP EB'!C40</f>
        <v>0.63888888888888895</v>
      </c>
      <c r="E499" s="33">
        <f>'CHP EB'!D40</f>
        <v>0.65833333333333344</v>
      </c>
      <c r="F499">
        <f>'CHP EB'!E40</f>
        <v>28</v>
      </c>
      <c r="G499">
        <f>'CHP EB'!F40</f>
        <v>20.9</v>
      </c>
      <c r="H499">
        <f>'CHP EB'!G40</f>
        <v>0</v>
      </c>
      <c r="I499" t="str">
        <f>'CHP EB'!H40</f>
        <v>15-45</v>
      </c>
      <c r="J499">
        <f>'CHP EB'!I40</f>
        <v>0</v>
      </c>
      <c r="K499">
        <f>'CHP EB'!J40</f>
        <v>0</v>
      </c>
      <c r="L499">
        <f>'CHP EB'!K40</f>
        <v>1</v>
      </c>
      <c r="M499">
        <f>'CHP EB'!L40</f>
        <v>0</v>
      </c>
      <c r="N499">
        <f>'CHP EB'!M40</f>
        <v>0</v>
      </c>
    </row>
    <row r="500" spans="1:14" x14ac:dyDescent="0.25">
      <c r="A500" t="s">
        <v>247</v>
      </c>
      <c r="B500" s="36">
        <f>'CHP EB'!A41</f>
        <v>41660</v>
      </c>
      <c r="C500" s="32">
        <f>'CHP EB'!B41</f>
        <v>0</v>
      </c>
      <c r="D500" s="33" t="str">
        <f>'CHP EB'!C41</f>
        <v>Nothing</v>
      </c>
      <c r="E500" s="33">
        <f>'CHP EB'!D41</f>
        <v>0</v>
      </c>
      <c r="F500">
        <f>'CHP EB'!E41</f>
        <v>0</v>
      </c>
      <c r="G500">
        <f>'CHP EB'!F41</f>
        <v>0</v>
      </c>
      <c r="H500">
        <f>'CHP EB'!G41</f>
        <v>0</v>
      </c>
      <c r="I500" t="str">
        <f>'CHP EB'!H41</f>
        <v>0-15</v>
      </c>
      <c r="J500">
        <f>'CHP EB'!I41</f>
        <v>0</v>
      </c>
      <c r="K500">
        <f>'CHP EB'!J41</f>
        <v>0</v>
      </c>
      <c r="L500">
        <f>'CHP EB'!K41</f>
        <v>0</v>
      </c>
      <c r="M500">
        <f>'CHP EB'!L41</f>
        <v>0</v>
      </c>
      <c r="N500">
        <f>'CHP EB'!M41</f>
        <v>0</v>
      </c>
    </row>
    <row r="501" spans="1:14" x14ac:dyDescent="0.25">
      <c r="A501" t="s">
        <v>247</v>
      </c>
      <c r="B501" s="36">
        <f>'CHP EB'!A42</f>
        <v>41661</v>
      </c>
      <c r="C501" s="32">
        <f>'CHP EB'!B42</f>
        <v>1</v>
      </c>
      <c r="D501" s="33">
        <f>'CHP EB'!C42</f>
        <v>0.75624999999999998</v>
      </c>
      <c r="E501" s="33">
        <f>'CHP EB'!D42</f>
        <v>0.78819444444444442</v>
      </c>
      <c r="F501">
        <f>'CHP EB'!E42</f>
        <v>46</v>
      </c>
      <c r="G501">
        <f>'CHP EB'!F42</f>
        <v>39.9</v>
      </c>
      <c r="H501">
        <f>'CHP EB'!G42</f>
        <v>46</v>
      </c>
      <c r="I501" t="str">
        <f>'CHP EB'!H42</f>
        <v>45-75</v>
      </c>
      <c r="J501">
        <f>'CHP EB'!I42</f>
        <v>0</v>
      </c>
      <c r="K501">
        <f>'CHP EB'!J42</f>
        <v>0</v>
      </c>
      <c r="L501">
        <f>'CHP EB'!K42</f>
        <v>1</v>
      </c>
      <c r="M501">
        <f>'CHP EB'!L42</f>
        <v>0</v>
      </c>
      <c r="N501">
        <f>'CHP EB'!M42</f>
        <v>0</v>
      </c>
    </row>
    <row r="502" spans="1:14" x14ac:dyDescent="0.25">
      <c r="A502" t="s">
        <v>247</v>
      </c>
      <c r="B502" s="36">
        <f>'CHP EB'!A43</f>
        <v>41661</v>
      </c>
      <c r="C502" s="32">
        <f>'CHP EB'!B43</f>
        <v>1</v>
      </c>
      <c r="D502" s="33">
        <f>'CHP EB'!C43</f>
        <v>0.33402777777777781</v>
      </c>
      <c r="E502" s="33">
        <f>'CHP EB'!D43</f>
        <v>0.36388888888888893</v>
      </c>
      <c r="F502">
        <f>'CHP EB'!E43</f>
        <v>43</v>
      </c>
      <c r="G502">
        <f>'CHP EB'!F43</f>
        <v>4.0999999999999996</v>
      </c>
      <c r="H502">
        <f>'CHP EB'!G43</f>
        <v>43</v>
      </c>
      <c r="I502" t="str">
        <f>'CHP EB'!H43</f>
        <v>15-45</v>
      </c>
      <c r="J502">
        <f>'CHP EB'!I43</f>
        <v>0</v>
      </c>
      <c r="K502">
        <f>'CHP EB'!J43</f>
        <v>1</v>
      </c>
      <c r="L502">
        <f>'CHP EB'!K43</f>
        <v>0</v>
      </c>
      <c r="M502">
        <f>'CHP EB'!L43</f>
        <v>0</v>
      </c>
      <c r="N502">
        <f>'CHP EB'!M43</f>
        <v>0</v>
      </c>
    </row>
    <row r="503" spans="1:14" x14ac:dyDescent="0.25">
      <c r="A503" t="s">
        <v>247</v>
      </c>
      <c r="B503" s="36">
        <f>'CHP EB'!A44</f>
        <v>41661</v>
      </c>
      <c r="C503" s="32">
        <f>'CHP EB'!B44</f>
        <v>1</v>
      </c>
      <c r="D503" s="33">
        <f>'CHP EB'!C44</f>
        <v>0.82361111111111107</v>
      </c>
      <c r="E503" s="33">
        <f>'CHP EB'!D44</f>
        <v>0.84513888888888888</v>
      </c>
      <c r="F503">
        <f>'CHP EB'!E44</f>
        <v>31</v>
      </c>
      <c r="G503">
        <f>'CHP EB'!F44</f>
        <v>39.6</v>
      </c>
      <c r="H503">
        <f>'CHP EB'!G44</f>
        <v>31</v>
      </c>
      <c r="I503" t="str">
        <f>'CHP EB'!H44</f>
        <v>15-45</v>
      </c>
      <c r="J503">
        <f>'CHP EB'!I44</f>
        <v>0</v>
      </c>
      <c r="K503">
        <f>'CHP EB'!J44</f>
        <v>0</v>
      </c>
      <c r="L503">
        <f>'CHP EB'!K44</f>
        <v>1</v>
      </c>
      <c r="M503">
        <f>'CHP EB'!L44</f>
        <v>0</v>
      </c>
      <c r="N503">
        <f>'CHP EB'!M44</f>
        <v>0</v>
      </c>
    </row>
    <row r="504" spans="1:14" x14ac:dyDescent="0.25">
      <c r="A504" t="s">
        <v>247</v>
      </c>
      <c r="B504" s="36">
        <f>'CHP EB'!A45</f>
        <v>41662</v>
      </c>
      <c r="C504" s="32">
        <f>'CHP EB'!B45</f>
        <v>2</v>
      </c>
      <c r="D504" s="33">
        <f>'CHP EB'!C45</f>
        <v>0.68333333333333324</v>
      </c>
      <c r="E504" s="33">
        <f>'CHP EB'!D45</f>
        <v>0.70208333333333328</v>
      </c>
      <c r="F504">
        <f>'CHP EB'!E45</f>
        <v>27</v>
      </c>
      <c r="G504">
        <f>'CHP EB'!F45</f>
        <v>27.4</v>
      </c>
      <c r="H504">
        <f>'CHP EB'!G45</f>
        <v>54</v>
      </c>
      <c r="I504" t="str">
        <f>'CHP EB'!H45</f>
        <v>15-45</v>
      </c>
      <c r="J504">
        <f>'CHP EB'!I45</f>
        <v>1</v>
      </c>
      <c r="K504">
        <f>'CHP EB'!J45</f>
        <v>0</v>
      </c>
      <c r="L504">
        <f>'CHP EB'!K45</f>
        <v>1</v>
      </c>
      <c r="M504">
        <f>'CHP EB'!L45</f>
        <v>0</v>
      </c>
      <c r="N504">
        <f>'CHP EB'!M45</f>
        <v>1</v>
      </c>
    </row>
    <row r="505" spans="1:14" x14ac:dyDescent="0.25">
      <c r="A505" t="s">
        <v>247</v>
      </c>
      <c r="B505" s="36">
        <f>'CHP EB'!A46</f>
        <v>41662</v>
      </c>
      <c r="C505" s="32">
        <f>'CHP EB'!B46</f>
        <v>1</v>
      </c>
      <c r="D505" s="33">
        <f>'CHP EB'!C46</f>
        <v>0.30694444444444441</v>
      </c>
      <c r="E505" s="33">
        <f>'CHP EB'!D46</f>
        <v>0.35972222222222217</v>
      </c>
      <c r="F505">
        <f>'CHP EB'!E46</f>
        <v>76</v>
      </c>
      <c r="G505">
        <f>'CHP EB'!F46</f>
        <v>36.9</v>
      </c>
      <c r="H505">
        <f>'CHP EB'!G46</f>
        <v>76</v>
      </c>
      <c r="I505" t="str">
        <f>'CHP EB'!H46</f>
        <v>75+</v>
      </c>
      <c r="J505">
        <f>'CHP EB'!I46</f>
        <v>0</v>
      </c>
      <c r="K505">
        <f>'CHP EB'!J46</f>
        <v>1</v>
      </c>
      <c r="L505">
        <f>'CHP EB'!K46</f>
        <v>0</v>
      </c>
      <c r="M505">
        <f>'CHP EB'!L46</f>
        <v>0</v>
      </c>
      <c r="N505">
        <f>'CHP EB'!M46</f>
        <v>0</v>
      </c>
    </row>
    <row r="506" spans="1:14" x14ac:dyDescent="0.25">
      <c r="A506" t="s">
        <v>247</v>
      </c>
      <c r="B506" s="36">
        <f>'CHP EB'!A47</f>
        <v>41662</v>
      </c>
      <c r="C506" s="32">
        <f>'CHP EB'!B47</f>
        <v>1</v>
      </c>
      <c r="D506" s="33">
        <f>'CHP EB'!C47</f>
        <v>0.30416666666666664</v>
      </c>
      <c r="E506" s="33">
        <f>'CHP EB'!D47</f>
        <v>0.42708333333333331</v>
      </c>
      <c r="F506">
        <f>'CHP EB'!E47</f>
        <v>177</v>
      </c>
      <c r="G506">
        <f>'CHP EB'!F47</f>
        <v>45.8</v>
      </c>
      <c r="H506">
        <f>'CHP EB'!G47</f>
        <v>177</v>
      </c>
      <c r="I506" t="str">
        <f>'CHP EB'!H47</f>
        <v>75+</v>
      </c>
      <c r="J506">
        <f>'CHP EB'!I47</f>
        <v>0</v>
      </c>
      <c r="K506">
        <f>'CHP EB'!J47</f>
        <v>1</v>
      </c>
      <c r="L506">
        <f>'CHP EB'!K47</f>
        <v>0</v>
      </c>
      <c r="M506">
        <f>'CHP EB'!L47</f>
        <v>0</v>
      </c>
      <c r="N506">
        <f>'CHP EB'!M47</f>
        <v>0</v>
      </c>
    </row>
    <row r="507" spans="1:14" x14ac:dyDescent="0.25">
      <c r="A507" t="s">
        <v>247</v>
      </c>
      <c r="B507" s="36">
        <f>'CHP EB'!A48</f>
        <v>41663</v>
      </c>
      <c r="C507" s="32">
        <f>'CHP EB'!B48</f>
        <v>3</v>
      </c>
      <c r="D507" s="33">
        <f>'CHP EB'!C48</f>
        <v>0.81111111111111101</v>
      </c>
      <c r="E507" s="33">
        <f>'CHP EB'!D48</f>
        <v>0.86805555555555547</v>
      </c>
      <c r="F507">
        <f>'CHP EB'!E48</f>
        <v>82</v>
      </c>
      <c r="G507">
        <f>'CHP EB'!F48</f>
        <v>36.9</v>
      </c>
      <c r="H507">
        <f>'CHP EB'!G48</f>
        <v>246</v>
      </c>
      <c r="I507" t="str">
        <f>'CHP EB'!H48</f>
        <v>75+</v>
      </c>
      <c r="J507">
        <f>'CHP EB'!I48</f>
        <v>0</v>
      </c>
      <c r="K507">
        <f>'CHP EB'!J48</f>
        <v>0</v>
      </c>
      <c r="L507">
        <f>'CHP EB'!K48</f>
        <v>1</v>
      </c>
      <c r="M507">
        <f>'CHP EB'!L48</f>
        <v>0</v>
      </c>
      <c r="N507">
        <f>'CHP EB'!M48</f>
        <v>0</v>
      </c>
    </row>
    <row r="508" spans="1:14" x14ac:dyDescent="0.25">
      <c r="A508" t="s">
        <v>247</v>
      </c>
      <c r="B508" s="36">
        <f>'CHP EB'!A49</f>
        <v>41663</v>
      </c>
      <c r="C508" s="32">
        <f>'CHP EB'!B49</f>
        <v>0</v>
      </c>
      <c r="D508" s="33">
        <f>'CHP EB'!C49</f>
        <v>0.51944444444444449</v>
      </c>
      <c r="E508" s="33">
        <f>'CHP EB'!D49</f>
        <v>0.53055555555555556</v>
      </c>
      <c r="F508">
        <f>'CHP EB'!E49</f>
        <v>16</v>
      </c>
      <c r="G508">
        <f>'CHP EB'!F49</f>
        <v>28.4</v>
      </c>
      <c r="H508">
        <f>'CHP EB'!G49</f>
        <v>0</v>
      </c>
      <c r="I508" t="str">
        <f>'CHP EB'!H49</f>
        <v>15-45</v>
      </c>
      <c r="J508">
        <f>'CHP EB'!I49</f>
        <v>1</v>
      </c>
      <c r="K508">
        <f>'CHP EB'!J49</f>
        <v>0</v>
      </c>
      <c r="L508">
        <f>'CHP EB'!K49</f>
        <v>0</v>
      </c>
      <c r="M508">
        <f>'CHP EB'!L49</f>
        <v>0</v>
      </c>
      <c r="N508">
        <f>'CHP EB'!M49</f>
        <v>0</v>
      </c>
    </row>
    <row r="509" spans="1:14" x14ac:dyDescent="0.25">
      <c r="A509" t="s">
        <v>247</v>
      </c>
      <c r="B509" s="36">
        <f>'CHP EB'!A50</f>
        <v>41663</v>
      </c>
      <c r="C509" s="32">
        <f>'CHP EB'!B50</f>
        <v>2</v>
      </c>
      <c r="D509" s="33">
        <f>'CHP EB'!C50</f>
        <v>7.1527777777777787E-2</v>
      </c>
      <c r="E509" s="33">
        <f>'CHP EB'!D50</f>
        <v>8.6111111111111124E-2</v>
      </c>
      <c r="F509">
        <f>'CHP EB'!E50</f>
        <v>21</v>
      </c>
      <c r="G509">
        <f>'CHP EB'!F50</f>
        <v>51.9</v>
      </c>
      <c r="H509">
        <f>'CHP EB'!G50</f>
        <v>42</v>
      </c>
      <c r="I509" t="str">
        <f>'CHP EB'!H50</f>
        <v>15-45</v>
      </c>
      <c r="J509">
        <f>'CHP EB'!I50</f>
        <v>0</v>
      </c>
      <c r="K509">
        <f>'CHP EB'!J50</f>
        <v>0</v>
      </c>
      <c r="L509">
        <f>'CHP EB'!K50</f>
        <v>0</v>
      </c>
      <c r="M509">
        <f>'CHP EB'!L50</f>
        <v>0</v>
      </c>
      <c r="N509">
        <f>'CHP EB'!M50</f>
        <v>0</v>
      </c>
    </row>
    <row r="510" spans="1:14" x14ac:dyDescent="0.25">
      <c r="A510" t="s">
        <v>247</v>
      </c>
      <c r="B510" s="36">
        <f>'CHP EB'!A51</f>
        <v>41663</v>
      </c>
      <c r="C510" s="32">
        <f>'CHP EB'!B51</f>
        <v>1</v>
      </c>
      <c r="D510" s="33">
        <f>'CHP EB'!C51</f>
        <v>0.88263888888888886</v>
      </c>
      <c r="E510" s="33">
        <f>'CHP EB'!D51</f>
        <v>0.89930555555555558</v>
      </c>
      <c r="F510">
        <f>'CHP EB'!E51</f>
        <v>24</v>
      </c>
      <c r="G510">
        <f>'CHP EB'!F51</f>
        <v>34.200000000000003</v>
      </c>
      <c r="H510">
        <f>'CHP EB'!G51</f>
        <v>24</v>
      </c>
      <c r="I510" t="str">
        <f>'CHP EB'!H51</f>
        <v>15-45</v>
      </c>
      <c r="J510">
        <f>'CHP EB'!I51</f>
        <v>1</v>
      </c>
      <c r="K510">
        <f>'CHP EB'!J51</f>
        <v>0</v>
      </c>
      <c r="L510">
        <f>'CHP EB'!K51</f>
        <v>0</v>
      </c>
      <c r="M510">
        <f>'CHP EB'!L51</f>
        <v>0</v>
      </c>
      <c r="N510">
        <f>'CHP EB'!M51</f>
        <v>0</v>
      </c>
    </row>
    <row r="511" spans="1:14" x14ac:dyDescent="0.25">
      <c r="A511" t="s">
        <v>247</v>
      </c>
      <c r="B511" s="36">
        <f>'CHP EB'!A52</f>
        <v>41666</v>
      </c>
      <c r="C511" s="32">
        <f>'CHP EB'!B52</f>
        <v>0</v>
      </c>
      <c r="D511" s="33" t="str">
        <f>'CHP EB'!C52</f>
        <v>Not found</v>
      </c>
      <c r="E511" s="33">
        <f>'CHP EB'!D52</f>
        <v>0</v>
      </c>
      <c r="F511">
        <f>'CHP EB'!E52</f>
        <v>0</v>
      </c>
      <c r="G511">
        <f>'CHP EB'!F52</f>
        <v>0</v>
      </c>
      <c r="H511">
        <f>'CHP EB'!G52</f>
        <v>0</v>
      </c>
      <c r="I511" t="str">
        <f>'CHP EB'!H52</f>
        <v>0-15</v>
      </c>
      <c r="J511">
        <f>'CHP EB'!I52</f>
        <v>0</v>
      </c>
      <c r="K511">
        <f>'CHP EB'!J52</f>
        <v>0</v>
      </c>
      <c r="L511">
        <f>'CHP EB'!K52</f>
        <v>0</v>
      </c>
      <c r="M511">
        <f>'CHP EB'!L52</f>
        <v>0</v>
      </c>
      <c r="N511">
        <f>'CHP EB'!M52</f>
        <v>0</v>
      </c>
    </row>
    <row r="512" spans="1:14" x14ac:dyDescent="0.25">
      <c r="A512" t="s">
        <v>247</v>
      </c>
      <c r="B512" s="36">
        <f>'CHP EB'!A53</f>
        <v>41666</v>
      </c>
      <c r="C512" s="32">
        <f>'CHP EB'!B53</f>
        <v>1</v>
      </c>
      <c r="D512" s="33">
        <f>'CHP EB'!C53</f>
        <v>0.61041666666666672</v>
      </c>
      <c r="E512" s="33">
        <f>'CHP EB'!D53</f>
        <v>0.74652777777777779</v>
      </c>
      <c r="F512">
        <f>'CHP EB'!E53</f>
        <v>196</v>
      </c>
      <c r="G512">
        <f>'CHP EB'!F53</f>
        <v>20.6</v>
      </c>
      <c r="H512">
        <f>'CHP EB'!G53</f>
        <v>196</v>
      </c>
      <c r="I512" t="str">
        <f>'CHP EB'!H53</f>
        <v>75+</v>
      </c>
      <c r="J512">
        <f>'CHP EB'!I53</f>
        <v>0</v>
      </c>
      <c r="K512">
        <f>'CHP EB'!J53</f>
        <v>0</v>
      </c>
      <c r="L512">
        <f>'CHP EB'!K53</f>
        <v>1</v>
      </c>
      <c r="M512">
        <f>'CHP EB'!L53</f>
        <v>0</v>
      </c>
      <c r="N512">
        <f>'CHP EB'!M53</f>
        <v>0</v>
      </c>
    </row>
    <row r="513" spans="1:14" x14ac:dyDescent="0.25">
      <c r="A513" t="s">
        <v>247</v>
      </c>
      <c r="B513" s="36">
        <f>'CHP EB'!A54</f>
        <v>41666</v>
      </c>
      <c r="C513" s="32">
        <f>'CHP EB'!B54</f>
        <v>0</v>
      </c>
      <c r="D513" s="33">
        <f>'CHP EB'!C54</f>
        <v>0.58680555555555558</v>
      </c>
      <c r="E513" s="33">
        <f>'CHP EB'!D54</f>
        <v>0.6333333333333333</v>
      </c>
      <c r="F513">
        <f>'CHP EB'!E54</f>
        <v>67</v>
      </c>
      <c r="G513">
        <f>'CHP EB'!F54</f>
        <v>33.200000000000003</v>
      </c>
      <c r="H513">
        <f>'CHP EB'!G54</f>
        <v>0</v>
      </c>
      <c r="I513" t="str">
        <f>'CHP EB'!H54</f>
        <v>45-75</v>
      </c>
      <c r="J513">
        <f>'CHP EB'!I54</f>
        <v>1</v>
      </c>
      <c r="K513">
        <f>'CHP EB'!J54</f>
        <v>0</v>
      </c>
      <c r="L513">
        <f>'CHP EB'!K54</f>
        <v>1</v>
      </c>
      <c r="M513">
        <f>'CHP EB'!L54</f>
        <v>0</v>
      </c>
      <c r="N513">
        <f>'CHP EB'!M54</f>
        <v>1</v>
      </c>
    </row>
    <row r="514" spans="1:14" x14ac:dyDescent="0.25">
      <c r="A514" t="s">
        <v>247</v>
      </c>
      <c r="B514" s="36">
        <f>'CHP EB'!A55</f>
        <v>41666</v>
      </c>
      <c r="C514" s="32">
        <f>'CHP EB'!B55</f>
        <v>1</v>
      </c>
      <c r="D514" s="33">
        <f>'CHP EB'!C55</f>
        <v>0.64166666666666672</v>
      </c>
      <c r="E514" s="33">
        <f>'CHP EB'!D55</f>
        <v>0.66388888888888897</v>
      </c>
      <c r="F514">
        <f>'CHP EB'!E55</f>
        <v>32</v>
      </c>
      <c r="G514">
        <f>'CHP EB'!F55</f>
        <v>19.899999999999999</v>
      </c>
      <c r="H514">
        <f>'CHP EB'!G55</f>
        <v>32</v>
      </c>
      <c r="I514" t="str">
        <f>'CHP EB'!H55</f>
        <v>15-45</v>
      </c>
      <c r="J514">
        <f>'CHP EB'!I55</f>
        <v>0</v>
      </c>
      <c r="K514">
        <f>'CHP EB'!J55</f>
        <v>0</v>
      </c>
      <c r="L514">
        <f>'CHP EB'!K55</f>
        <v>1</v>
      </c>
      <c r="M514">
        <f>'CHP EB'!L55</f>
        <v>0</v>
      </c>
      <c r="N514">
        <f>'CHP EB'!M55</f>
        <v>0</v>
      </c>
    </row>
    <row r="515" spans="1:14" x14ac:dyDescent="0.25">
      <c r="A515" t="s">
        <v>247</v>
      </c>
      <c r="B515" s="36">
        <f>'CHP EB'!A56</f>
        <v>41666</v>
      </c>
      <c r="C515" s="32">
        <f>'CHP EB'!B56</f>
        <v>1</v>
      </c>
      <c r="D515" s="33">
        <f>'CHP EB'!C56</f>
        <v>0.4368055555555555</v>
      </c>
      <c r="E515" s="33">
        <f>'CHP EB'!D56</f>
        <v>0.44861111111111107</v>
      </c>
      <c r="F515">
        <f>'CHP EB'!E56</f>
        <v>17</v>
      </c>
      <c r="G515">
        <f>'CHP EB'!F56</f>
        <v>1.9</v>
      </c>
      <c r="H515">
        <f>'CHP EB'!G56</f>
        <v>17</v>
      </c>
      <c r="I515" t="str">
        <f>'CHP EB'!H56</f>
        <v>15-45</v>
      </c>
      <c r="J515">
        <f>'CHP EB'!I56</f>
        <v>0</v>
      </c>
      <c r="K515">
        <f>'CHP EB'!J56</f>
        <v>0</v>
      </c>
      <c r="L515">
        <f>'CHP EB'!K56</f>
        <v>0</v>
      </c>
      <c r="M515">
        <f>'CHP EB'!L56</f>
        <v>0</v>
      </c>
      <c r="N515">
        <f>'CHP EB'!M56</f>
        <v>0</v>
      </c>
    </row>
    <row r="516" spans="1:14" x14ac:dyDescent="0.25">
      <c r="A516" t="s">
        <v>247</v>
      </c>
      <c r="B516" s="36">
        <f>'CHP EB'!A57</f>
        <v>41667</v>
      </c>
      <c r="C516" s="32">
        <f>'CHP EB'!B57</f>
        <v>1</v>
      </c>
      <c r="D516" s="33">
        <f>'CHP EB'!C57</f>
        <v>0.66180555555555554</v>
      </c>
      <c r="E516" s="33">
        <f>'CHP EB'!D57</f>
        <v>0.70833333333333326</v>
      </c>
      <c r="F516">
        <f>'CHP EB'!E57</f>
        <v>67</v>
      </c>
      <c r="G516">
        <f>'CHP EB'!F57</f>
        <v>36.200000000000003</v>
      </c>
      <c r="H516">
        <f>'CHP EB'!G57</f>
        <v>67</v>
      </c>
      <c r="I516" t="str">
        <f>'CHP EB'!H57</f>
        <v>45-75</v>
      </c>
      <c r="J516">
        <f>'CHP EB'!I57</f>
        <v>0</v>
      </c>
      <c r="K516">
        <f>'CHP EB'!J57</f>
        <v>0</v>
      </c>
      <c r="L516">
        <f>'CHP EB'!K57</f>
        <v>1</v>
      </c>
      <c r="M516">
        <f>'CHP EB'!L57</f>
        <v>0</v>
      </c>
      <c r="N516">
        <f>'CHP EB'!M57</f>
        <v>0</v>
      </c>
    </row>
    <row r="517" spans="1:14" x14ac:dyDescent="0.25">
      <c r="A517" t="s">
        <v>247</v>
      </c>
      <c r="B517" s="36">
        <f>'CHP EB'!A58</f>
        <v>41668</v>
      </c>
      <c r="C517" s="32">
        <f>'CHP EB'!B58</f>
        <v>1</v>
      </c>
      <c r="D517" s="33">
        <f>'CHP EB'!C58</f>
        <v>0.28055555555555556</v>
      </c>
      <c r="E517" s="33">
        <f>'CHP EB'!D58</f>
        <v>0.30694444444444446</v>
      </c>
      <c r="F517">
        <f>'CHP EB'!E58</f>
        <v>38</v>
      </c>
      <c r="G517">
        <f>'CHP EB'!F58</f>
        <v>51.9</v>
      </c>
      <c r="H517">
        <f>'CHP EB'!G58</f>
        <v>38</v>
      </c>
      <c r="I517" t="str">
        <f>'CHP EB'!H58</f>
        <v>15-45</v>
      </c>
      <c r="J517">
        <f>'CHP EB'!I58</f>
        <v>0</v>
      </c>
      <c r="K517">
        <f>'CHP EB'!J58</f>
        <v>1</v>
      </c>
      <c r="L517">
        <f>'CHP EB'!K58</f>
        <v>0</v>
      </c>
      <c r="M517">
        <f>'CHP EB'!L58</f>
        <v>0</v>
      </c>
      <c r="N517">
        <f>'CHP EB'!M58</f>
        <v>0</v>
      </c>
    </row>
    <row r="518" spans="1:14" x14ac:dyDescent="0.25">
      <c r="A518" t="s">
        <v>247</v>
      </c>
      <c r="B518" s="36">
        <f>'CHP EB'!A59</f>
        <v>41668</v>
      </c>
      <c r="C518" s="32">
        <f>'CHP EB'!B59</f>
        <v>0</v>
      </c>
      <c r="D518" s="33">
        <f>'CHP EB'!C59</f>
        <v>0.22152777777777777</v>
      </c>
      <c r="E518" s="33">
        <f>'CHP EB'!D59</f>
        <v>0.2409722222222222</v>
      </c>
      <c r="F518">
        <f>'CHP EB'!E59</f>
        <v>28</v>
      </c>
      <c r="G518">
        <f>'CHP EB'!F59</f>
        <v>37.9</v>
      </c>
      <c r="H518">
        <f>'CHP EB'!G59</f>
        <v>0</v>
      </c>
      <c r="I518" t="str">
        <f>'CHP EB'!H59</f>
        <v>15-45</v>
      </c>
      <c r="J518">
        <f>'CHP EB'!I59</f>
        <v>0</v>
      </c>
      <c r="K518">
        <f>'CHP EB'!J59</f>
        <v>1</v>
      </c>
      <c r="L518">
        <f>'CHP EB'!K59</f>
        <v>0</v>
      </c>
      <c r="M518">
        <f>'CHP EB'!L59</f>
        <v>0</v>
      </c>
      <c r="N518">
        <f>'CHP EB'!M59</f>
        <v>0</v>
      </c>
    </row>
    <row r="519" spans="1:14" x14ac:dyDescent="0.25">
      <c r="A519" t="s">
        <v>247</v>
      </c>
      <c r="B519" s="36">
        <f>'CHP EB'!A60</f>
        <v>41669</v>
      </c>
      <c r="C519" s="32">
        <f>'CHP EB'!B60</f>
        <v>2</v>
      </c>
      <c r="D519" s="33">
        <f>'CHP EB'!C60</f>
        <v>0.68611111111111101</v>
      </c>
      <c r="E519" s="33">
        <f>'CHP EB'!D60</f>
        <v>0.7090277777777777</v>
      </c>
      <c r="F519">
        <f>'CHP EB'!E60</f>
        <v>33</v>
      </c>
      <c r="G519">
        <f>'CHP EB'!F60</f>
        <v>41.9</v>
      </c>
      <c r="H519">
        <f>'CHP EB'!G60</f>
        <v>66</v>
      </c>
      <c r="I519" t="str">
        <f>'CHP EB'!H60</f>
        <v>15-45</v>
      </c>
      <c r="J519">
        <f>'CHP EB'!I60</f>
        <v>0</v>
      </c>
      <c r="K519">
        <f>'CHP EB'!J60</f>
        <v>0</v>
      </c>
      <c r="L519">
        <f>'CHP EB'!K60</f>
        <v>1</v>
      </c>
      <c r="M519">
        <f>'CHP EB'!L60</f>
        <v>0</v>
      </c>
      <c r="N519">
        <f>'CHP EB'!M60</f>
        <v>0</v>
      </c>
    </row>
    <row r="520" spans="1:14" x14ac:dyDescent="0.25">
      <c r="A520" t="s">
        <v>247</v>
      </c>
      <c r="B520" s="36">
        <f>'CHP EB'!A61</f>
        <v>41669</v>
      </c>
      <c r="C520" s="32">
        <f>'CHP EB'!B61</f>
        <v>2</v>
      </c>
      <c r="D520" s="33">
        <f>'CHP EB'!C61</f>
        <v>0.83333333333333337</v>
      </c>
      <c r="E520" s="33">
        <f>'CHP EB'!D61</f>
        <v>0.88402777777777786</v>
      </c>
      <c r="F520">
        <f>'CHP EB'!E61</f>
        <v>73</v>
      </c>
      <c r="G520">
        <f>'CHP EB'!F61</f>
        <v>23.2</v>
      </c>
      <c r="H520">
        <f>'CHP EB'!G61</f>
        <v>146</v>
      </c>
      <c r="I520" t="str">
        <f>'CHP EB'!H61</f>
        <v>45-75</v>
      </c>
      <c r="J520">
        <f>'CHP EB'!I61</f>
        <v>0</v>
      </c>
      <c r="K520">
        <f>'CHP EB'!J61</f>
        <v>0</v>
      </c>
      <c r="L520">
        <f>'CHP EB'!K61</f>
        <v>0</v>
      </c>
      <c r="M520">
        <f>'CHP EB'!L61</f>
        <v>0</v>
      </c>
      <c r="N520">
        <f>'CHP EB'!M61</f>
        <v>0</v>
      </c>
    </row>
    <row r="521" spans="1:14" x14ac:dyDescent="0.25">
      <c r="A521" t="s">
        <v>247</v>
      </c>
      <c r="B521" s="36">
        <f>'CHP EB'!A62</f>
        <v>41669</v>
      </c>
      <c r="C521" s="32">
        <f>'CHP EB'!B62</f>
        <v>1</v>
      </c>
      <c r="D521" s="33">
        <f>'CHP EB'!C62</f>
        <v>0.64722222222222225</v>
      </c>
      <c r="E521" s="33">
        <f>'CHP EB'!D62</f>
        <v>0.65763888888888888</v>
      </c>
      <c r="F521">
        <f>'CHP EB'!E62</f>
        <v>15</v>
      </c>
      <c r="G521">
        <f>'CHP EB'!F62</f>
        <v>36.200000000000003</v>
      </c>
      <c r="H521">
        <f>'CHP EB'!G62</f>
        <v>15</v>
      </c>
      <c r="I521" t="str">
        <f>'CHP EB'!H62</f>
        <v>15-45</v>
      </c>
      <c r="J521">
        <f>'CHP EB'!I62</f>
        <v>0</v>
      </c>
      <c r="K521">
        <f>'CHP EB'!J62</f>
        <v>0</v>
      </c>
      <c r="L521">
        <f>'CHP EB'!K62</f>
        <v>1</v>
      </c>
      <c r="M521">
        <f>'CHP EB'!L62</f>
        <v>0</v>
      </c>
      <c r="N521">
        <f>'CHP EB'!M62</f>
        <v>0</v>
      </c>
    </row>
    <row r="522" spans="1:14" x14ac:dyDescent="0.25">
      <c r="A522" t="s">
        <v>247</v>
      </c>
      <c r="B522" s="36">
        <f>'CHP EB'!A63</f>
        <v>41669</v>
      </c>
      <c r="C522" s="32">
        <f>'CHP EB'!B63</f>
        <v>0</v>
      </c>
      <c r="D522" s="33">
        <f>'CHP EB'!C63</f>
        <v>4.7222222222222221E-2</v>
      </c>
      <c r="E522" s="33">
        <f>'CHP EB'!D63</f>
        <v>5.8333333333333334E-2</v>
      </c>
      <c r="F522">
        <f>'CHP EB'!E63</f>
        <v>16</v>
      </c>
      <c r="G522">
        <f>'CHP EB'!F63</f>
        <v>35</v>
      </c>
      <c r="H522">
        <f>'CHP EB'!G63</f>
        <v>0</v>
      </c>
      <c r="I522" t="str">
        <f>'CHP EB'!H63</f>
        <v>15-45</v>
      </c>
      <c r="J522">
        <f>'CHP EB'!I63</f>
        <v>1</v>
      </c>
      <c r="K522">
        <f>'CHP EB'!J63</f>
        <v>0</v>
      </c>
      <c r="L522">
        <f>'CHP EB'!K63</f>
        <v>0</v>
      </c>
      <c r="M522">
        <f>'CHP EB'!L63</f>
        <v>0</v>
      </c>
      <c r="N522">
        <f>'CHP EB'!M63</f>
        <v>0</v>
      </c>
    </row>
    <row r="523" spans="1:14" x14ac:dyDescent="0.25">
      <c r="A523" t="s">
        <v>247</v>
      </c>
      <c r="B523" s="36">
        <f>'CHP EB'!A64</f>
        <v>41669</v>
      </c>
      <c r="C523" s="32">
        <f>'CHP EB'!B64</f>
        <v>1</v>
      </c>
      <c r="D523" s="33">
        <f>'CHP EB'!C64</f>
        <v>0.75347222222222221</v>
      </c>
      <c r="E523" s="33">
        <f>'CHP EB'!D64</f>
        <v>0.77013888888888893</v>
      </c>
      <c r="F523">
        <f>'CHP EB'!E64</f>
        <v>24</v>
      </c>
      <c r="G523">
        <f>'CHP EB'!F64</f>
        <v>34.200000000000003</v>
      </c>
      <c r="H523">
        <f>'CHP EB'!G64</f>
        <v>24</v>
      </c>
      <c r="I523" t="str">
        <f>'CHP EB'!H64</f>
        <v>15-45</v>
      </c>
      <c r="J523">
        <f>'CHP EB'!I64</f>
        <v>1</v>
      </c>
      <c r="K523">
        <f>'CHP EB'!J64</f>
        <v>0</v>
      </c>
      <c r="L523">
        <f>'CHP EB'!K64</f>
        <v>1</v>
      </c>
      <c r="M523">
        <f>'CHP EB'!L64</f>
        <v>0</v>
      </c>
      <c r="N523">
        <f>'CHP EB'!M64</f>
        <v>1</v>
      </c>
    </row>
    <row r="524" spans="1:14" x14ac:dyDescent="0.25">
      <c r="A524" t="s">
        <v>247</v>
      </c>
      <c r="B524" s="36">
        <f>'CHP EB'!A65</f>
        <v>41669</v>
      </c>
      <c r="C524" s="32">
        <f>'CHP EB'!B65</f>
        <v>0</v>
      </c>
      <c r="D524" s="33">
        <f>'CHP EB'!C65</f>
        <v>0.49791666666666662</v>
      </c>
      <c r="E524" s="33">
        <f>'CHP EB'!D65</f>
        <v>0.51874999999999993</v>
      </c>
      <c r="F524">
        <f>'CHP EB'!E65</f>
        <v>30</v>
      </c>
      <c r="G524">
        <f>'CHP EB'!F65</f>
        <v>39.6</v>
      </c>
      <c r="H524">
        <f>'CHP EB'!G65</f>
        <v>0</v>
      </c>
      <c r="I524" t="str">
        <f>'CHP EB'!H65</f>
        <v>15-45</v>
      </c>
      <c r="J524">
        <f>'CHP EB'!I65</f>
        <v>0</v>
      </c>
      <c r="K524">
        <f>'CHP EB'!J65</f>
        <v>0</v>
      </c>
      <c r="L524">
        <f>'CHP EB'!K65</f>
        <v>0</v>
      </c>
      <c r="M524">
        <f>'CHP EB'!L65</f>
        <v>0</v>
      </c>
      <c r="N524">
        <f>'CHP EB'!M65</f>
        <v>0</v>
      </c>
    </row>
    <row r="525" spans="1:14" x14ac:dyDescent="0.25">
      <c r="A525" t="s">
        <v>247</v>
      </c>
      <c r="B525" s="36">
        <f>'CHP EB'!A66</f>
        <v>41669</v>
      </c>
      <c r="C525" s="32">
        <f>'CHP EB'!B66</f>
        <v>2</v>
      </c>
      <c r="D525" s="33">
        <f>'CHP EB'!C66</f>
        <v>0.77916666666666667</v>
      </c>
      <c r="E525" s="33">
        <f>'CHP EB'!D66</f>
        <v>0.79166666666666663</v>
      </c>
      <c r="F525">
        <f>'CHP EB'!E66</f>
        <v>18</v>
      </c>
      <c r="G525">
        <f>'CHP EB'!F66</f>
        <v>23.7</v>
      </c>
      <c r="H525">
        <f>'CHP EB'!G66</f>
        <v>36</v>
      </c>
      <c r="I525" t="str">
        <f>'CHP EB'!H66</f>
        <v>15-45</v>
      </c>
      <c r="J525">
        <f>'CHP EB'!I66</f>
        <v>0</v>
      </c>
      <c r="K525">
        <f>'CHP EB'!J66</f>
        <v>0</v>
      </c>
      <c r="L525">
        <f>'CHP EB'!K66</f>
        <v>1</v>
      </c>
      <c r="M525">
        <f>'CHP EB'!L66</f>
        <v>0</v>
      </c>
      <c r="N525">
        <f>'CHP EB'!M66</f>
        <v>0</v>
      </c>
    </row>
    <row r="526" spans="1:14" x14ac:dyDescent="0.25">
      <c r="A526" t="s">
        <v>247</v>
      </c>
      <c r="B526" s="36">
        <f>'CHP EB'!A67</f>
        <v>41670</v>
      </c>
      <c r="C526" s="32">
        <f>'CHP EB'!B67</f>
        <v>1</v>
      </c>
      <c r="D526" s="33">
        <f>'CHP EB'!C67</f>
        <v>0.67361111111111116</v>
      </c>
      <c r="E526" s="33">
        <f>'CHP EB'!D67</f>
        <v>0.75277777777777777</v>
      </c>
      <c r="F526">
        <f>'CHP EB'!E67</f>
        <v>114</v>
      </c>
      <c r="G526">
        <f>'CHP EB'!F67</f>
        <v>5.9</v>
      </c>
      <c r="H526">
        <f>'CHP EB'!G67</f>
        <v>114</v>
      </c>
      <c r="I526" t="str">
        <f>'CHP EB'!H67</f>
        <v>75+</v>
      </c>
      <c r="J526">
        <f>'CHP EB'!I67</f>
        <v>0</v>
      </c>
      <c r="K526">
        <f>'CHP EB'!J67</f>
        <v>0</v>
      </c>
      <c r="L526">
        <f>'CHP EB'!K67</f>
        <v>1</v>
      </c>
      <c r="M526">
        <f>'CHP EB'!L67</f>
        <v>0</v>
      </c>
      <c r="N526">
        <f>'CHP EB'!M67</f>
        <v>0</v>
      </c>
    </row>
    <row r="527" spans="1:14" x14ac:dyDescent="0.25">
      <c r="A527" t="s">
        <v>247</v>
      </c>
      <c r="B527" s="36">
        <f>'CHP EB'!A68</f>
        <v>41673</v>
      </c>
      <c r="C527" s="32">
        <f>'CHP EB'!B68</f>
        <v>2</v>
      </c>
      <c r="D527" s="33">
        <f>'CHP EB'!C68</f>
        <v>0.6743055555555556</v>
      </c>
      <c r="E527" s="33">
        <f>'CHP EB'!D68</f>
        <v>0.69791666666666674</v>
      </c>
      <c r="F527">
        <f>'CHP EB'!E68</f>
        <v>34</v>
      </c>
      <c r="G527">
        <f>'CHP EB'!F68</f>
        <v>48.8</v>
      </c>
      <c r="H527">
        <f>'CHP EB'!G68</f>
        <v>68</v>
      </c>
      <c r="I527" t="str">
        <f>'CHP EB'!H68</f>
        <v>15-45</v>
      </c>
      <c r="J527">
        <f>'CHP EB'!I68</f>
        <v>0</v>
      </c>
      <c r="K527">
        <f>'CHP EB'!J68</f>
        <v>0</v>
      </c>
      <c r="L527">
        <f>'CHP EB'!K68</f>
        <v>1</v>
      </c>
      <c r="M527">
        <f>'CHP EB'!L68</f>
        <v>0</v>
      </c>
      <c r="N527">
        <f>'CHP EB'!M68</f>
        <v>0</v>
      </c>
    </row>
    <row r="528" spans="1:14" x14ac:dyDescent="0.25">
      <c r="A528" t="s">
        <v>247</v>
      </c>
      <c r="B528" s="36">
        <f>'CHP EB'!A69</f>
        <v>41673</v>
      </c>
      <c r="C528" s="32">
        <f>'CHP EB'!B69</f>
        <v>1</v>
      </c>
      <c r="D528" s="33">
        <f>'CHP EB'!C69</f>
        <v>0.375</v>
      </c>
      <c r="E528" s="33">
        <f>'CHP EB'!D69</f>
        <v>0.38680555555555557</v>
      </c>
      <c r="F528">
        <f>'CHP EB'!E69</f>
        <v>17</v>
      </c>
      <c r="G528">
        <f>'CHP EB'!F69</f>
        <v>26.3</v>
      </c>
      <c r="H528">
        <f>'CHP EB'!G69</f>
        <v>17</v>
      </c>
      <c r="I528" t="str">
        <f>'CHP EB'!H69</f>
        <v>15-45</v>
      </c>
      <c r="J528">
        <f>'CHP EB'!I69</f>
        <v>1</v>
      </c>
      <c r="K528">
        <f>'CHP EB'!J69</f>
        <v>1</v>
      </c>
      <c r="L528">
        <f>'CHP EB'!K69</f>
        <v>0</v>
      </c>
      <c r="M528">
        <f>'CHP EB'!L69</f>
        <v>1</v>
      </c>
      <c r="N528">
        <f>'CHP EB'!M69</f>
        <v>0</v>
      </c>
    </row>
    <row r="529" spans="1:14" x14ac:dyDescent="0.25">
      <c r="A529" t="s">
        <v>247</v>
      </c>
      <c r="B529" s="36">
        <f>'CHP EB'!A70</f>
        <v>41674</v>
      </c>
      <c r="C529" s="32">
        <f>'CHP EB'!B70</f>
        <v>1</v>
      </c>
      <c r="D529" s="33">
        <f>'CHP EB'!C70</f>
        <v>0.71527777777777779</v>
      </c>
      <c r="E529" s="33">
        <f>'CHP EB'!D70</f>
        <v>0.72430555555555554</v>
      </c>
      <c r="F529">
        <f>'CHP EB'!E70</f>
        <v>13</v>
      </c>
      <c r="G529">
        <f>'CHP EB'!F70</f>
        <v>38.1</v>
      </c>
      <c r="H529">
        <f>'CHP EB'!G70</f>
        <v>13</v>
      </c>
      <c r="I529" t="str">
        <f>'CHP EB'!H70</f>
        <v>0-15</v>
      </c>
      <c r="J529">
        <f>'CHP EB'!I70</f>
        <v>0</v>
      </c>
      <c r="K529">
        <f>'CHP EB'!J70</f>
        <v>0</v>
      </c>
      <c r="L529">
        <f>'CHP EB'!K70</f>
        <v>1</v>
      </c>
      <c r="M529">
        <f>'CHP EB'!L70</f>
        <v>0</v>
      </c>
      <c r="N529">
        <f>'CHP EB'!M70</f>
        <v>0</v>
      </c>
    </row>
    <row r="530" spans="1:14" x14ac:dyDescent="0.25">
      <c r="A530" t="s">
        <v>247</v>
      </c>
      <c r="B530" s="36">
        <f>'CHP EB'!A71</f>
        <v>41674</v>
      </c>
      <c r="C530" s="32">
        <f>'CHP EB'!B71</f>
        <v>1</v>
      </c>
      <c r="D530" s="33">
        <f>'CHP EB'!C71</f>
        <v>0.68680555555555556</v>
      </c>
      <c r="E530" s="33">
        <f>'CHP EB'!D71</f>
        <v>0.70138888888888884</v>
      </c>
      <c r="F530">
        <f>'CHP EB'!E71</f>
        <v>21</v>
      </c>
      <c r="G530">
        <f>'CHP EB'!F71</f>
        <v>45.8</v>
      </c>
      <c r="H530">
        <f>'CHP EB'!G71</f>
        <v>21</v>
      </c>
      <c r="I530" t="str">
        <f>'CHP EB'!H71</f>
        <v>15-45</v>
      </c>
      <c r="J530">
        <f>'CHP EB'!I71</f>
        <v>0</v>
      </c>
      <c r="K530">
        <f>'CHP EB'!J71</f>
        <v>0</v>
      </c>
      <c r="L530">
        <f>'CHP EB'!K71</f>
        <v>1</v>
      </c>
      <c r="M530">
        <f>'CHP EB'!L71</f>
        <v>0</v>
      </c>
      <c r="N530">
        <f>'CHP EB'!M71</f>
        <v>0</v>
      </c>
    </row>
    <row r="531" spans="1:14" x14ac:dyDescent="0.25">
      <c r="A531" t="s">
        <v>247</v>
      </c>
      <c r="B531" s="36">
        <f>'CHP EB'!A72</f>
        <v>41675</v>
      </c>
      <c r="C531" s="32">
        <f>'CHP EB'!B72</f>
        <v>0</v>
      </c>
      <c r="D531" s="33">
        <f>'CHP EB'!C72</f>
        <v>0.69027777777777777</v>
      </c>
      <c r="E531" s="33">
        <f>'CHP EB'!D72</f>
        <v>0.69861111111111107</v>
      </c>
      <c r="F531">
        <f>'CHP EB'!E72</f>
        <v>12</v>
      </c>
      <c r="G531">
        <f>'CHP EB'!F72</f>
        <v>48.4</v>
      </c>
      <c r="H531">
        <f>'CHP EB'!G72</f>
        <v>0</v>
      </c>
      <c r="I531" t="str">
        <f>'CHP EB'!H72</f>
        <v>0-15</v>
      </c>
      <c r="J531">
        <f>'CHP EB'!I72</f>
        <v>0</v>
      </c>
      <c r="K531">
        <f>'CHP EB'!J72</f>
        <v>0</v>
      </c>
      <c r="L531">
        <f>'CHP EB'!K72</f>
        <v>1</v>
      </c>
      <c r="M531">
        <f>'CHP EB'!L72</f>
        <v>0</v>
      </c>
      <c r="N531">
        <f>'CHP EB'!M72</f>
        <v>0</v>
      </c>
    </row>
    <row r="532" spans="1:14" x14ac:dyDescent="0.25">
      <c r="A532" t="s">
        <v>247</v>
      </c>
      <c r="B532" s="36">
        <f>'CHP EB'!A73</f>
        <v>41675</v>
      </c>
      <c r="C532" s="32">
        <f>'CHP EB'!B73</f>
        <v>1</v>
      </c>
      <c r="D532" s="33">
        <f>'CHP EB'!C73</f>
        <v>0.58680555555555558</v>
      </c>
      <c r="E532" s="33">
        <f>'CHP EB'!D73</f>
        <v>0.60902777777777783</v>
      </c>
      <c r="F532">
        <f>'CHP EB'!E73</f>
        <v>32</v>
      </c>
      <c r="G532">
        <f>'CHP EB'!F73</f>
        <v>24</v>
      </c>
      <c r="H532">
        <f>'CHP EB'!G73</f>
        <v>32</v>
      </c>
      <c r="I532" t="str">
        <f>'CHP EB'!H73</f>
        <v>15-45</v>
      </c>
      <c r="J532">
        <f>'CHP EB'!I73</f>
        <v>0</v>
      </c>
      <c r="K532">
        <f>'CHP EB'!J73</f>
        <v>0</v>
      </c>
      <c r="L532">
        <f>'CHP EB'!K73</f>
        <v>0</v>
      </c>
      <c r="M532">
        <f>'CHP EB'!L73</f>
        <v>0</v>
      </c>
      <c r="N532">
        <f>'CHP EB'!M73</f>
        <v>0</v>
      </c>
    </row>
    <row r="533" spans="1:14" x14ac:dyDescent="0.25">
      <c r="A533" t="s">
        <v>247</v>
      </c>
      <c r="B533" s="36">
        <f>'CHP EB'!A74</f>
        <v>41675</v>
      </c>
      <c r="C533" s="32">
        <f>'CHP EB'!B74</f>
        <v>1</v>
      </c>
      <c r="D533" s="33">
        <f>'CHP EB'!C74</f>
        <v>0.47222222222222227</v>
      </c>
      <c r="E533" s="33">
        <f>'CHP EB'!D74</f>
        <v>0.48402777777777783</v>
      </c>
      <c r="F533">
        <f>'CHP EB'!E74</f>
        <v>17</v>
      </c>
      <c r="G533">
        <f>'CHP EB'!F74</f>
        <v>42.2</v>
      </c>
      <c r="H533">
        <f>'CHP EB'!G74</f>
        <v>17</v>
      </c>
      <c r="I533" t="str">
        <f>'CHP EB'!H74</f>
        <v>15-45</v>
      </c>
      <c r="J533">
        <f>'CHP EB'!I74</f>
        <v>0</v>
      </c>
      <c r="K533">
        <f>'CHP EB'!J74</f>
        <v>0</v>
      </c>
      <c r="L533">
        <f>'CHP EB'!K74</f>
        <v>0</v>
      </c>
      <c r="M533">
        <f>'CHP EB'!L74</f>
        <v>0</v>
      </c>
      <c r="N533">
        <f>'CHP EB'!M74</f>
        <v>0</v>
      </c>
    </row>
    <row r="534" spans="1:14" x14ac:dyDescent="0.25">
      <c r="A534" t="s">
        <v>247</v>
      </c>
      <c r="B534" s="36">
        <f>'CHP EB'!A75</f>
        <v>41676</v>
      </c>
      <c r="C534" s="32">
        <f>'CHP EB'!B75</f>
        <v>1</v>
      </c>
      <c r="D534" s="33">
        <f>'CHP EB'!C75</f>
        <v>0.61805555555555558</v>
      </c>
      <c r="E534" s="33">
        <f>'CHP EB'!D75</f>
        <v>0.63888888888888895</v>
      </c>
      <c r="F534">
        <f>'CHP EB'!E75</f>
        <v>30</v>
      </c>
      <c r="G534">
        <f>'CHP EB'!F75</f>
        <v>40.9</v>
      </c>
      <c r="H534">
        <f>'CHP EB'!G75</f>
        <v>30</v>
      </c>
      <c r="I534" t="str">
        <f>'CHP EB'!H75</f>
        <v>15-45</v>
      </c>
      <c r="J534">
        <f>'CHP EB'!I75</f>
        <v>0</v>
      </c>
      <c r="K534">
        <f>'CHP EB'!J75</f>
        <v>0</v>
      </c>
      <c r="L534">
        <f>'CHP EB'!K75</f>
        <v>1</v>
      </c>
      <c r="M534">
        <f>'CHP EB'!L75</f>
        <v>0</v>
      </c>
      <c r="N534">
        <f>'CHP EB'!M75</f>
        <v>0</v>
      </c>
    </row>
    <row r="535" spans="1:14" x14ac:dyDescent="0.25">
      <c r="A535" t="s">
        <v>247</v>
      </c>
      <c r="B535" s="36">
        <f>'CHP EB'!A76</f>
        <v>41676</v>
      </c>
      <c r="C535" s="32">
        <f>'CHP EB'!B76</f>
        <v>2</v>
      </c>
      <c r="D535" s="33">
        <f>'CHP EB'!C76</f>
        <v>0.66041666666666665</v>
      </c>
      <c r="E535" s="33">
        <f>'CHP EB'!D76</f>
        <v>0.71944444444444444</v>
      </c>
      <c r="F535">
        <f>'CHP EB'!E76</f>
        <v>85</v>
      </c>
      <c r="G535">
        <f>'CHP EB'!F76</f>
        <v>7.2</v>
      </c>
      <c r="H535">
        <f>'CHP EB'!G76</f>
        <v>170</v>
      </c>
      <c r="I535" t="str">
        <f>'CHP EB'!H76</f>
        <v>75+</v>
      </c>
      <c r="J535">
        <f>'CHP EB'!I76</f>
        <v>0</v>
      </c>
      <c r="K535">
        <f>'CHP EB'!J76</f>
        <v>0</v>
      </c>
      <c r="L535">
        <f>'CHP EB'!K76</f>
        <v>1</v>
      </c>
      <c r="M535">
        <f>'CHP EB'!L76</f>
        <v>0</v>
      </c>
      <c r="N535">
        <f>'CHP EB'!M76</f>
        <v>0</v>
      </c>
    </row>
    <row r="536" spans="1:14" x14ac:dyDescent="0.25">
      <c r="A536" t="s">
        <v>247</v>
      </c>
      <c r="B536" s="36">
        <f>'CHP EB'!A77</f>
        <v>41676</v>
      </c>
      <c r="C536" s="32">
        <f>'CHP EB'!B77</f>
        <v>1</v>
      </c>
      <c r="D536" s="33">
        <f>'CHP EB'!C77</f>
        <v>0.74652777777777779</v>
      </c>
      <c r="E536" s="33">
        <f>'CHP EB'!D77</f>
        <v>0.76041666666666663</v>
      </c>
      <c r="F536">
        <f>'CHP EB'!E77</f>
        <v>20</v>
      </c>
      <c r="G536">
        <f>'CHP EB'!F77</f>
        <v>23.2</v>
      </c>
      <c r="H536">
        <f>'CHP EB'!G77</f>
        <v>20</v>
      </c>
      <c r="I536" t="str">
        <f>'CHP EB'!H77</f>
        <v>15-45</v>
      </c>
      <c r="J536">
        <f>'CHP EB'!I77</f>
        <v>0</v>
      </c>
      <c r="K536">
        <f>'CHP EB'!J77</f>
        <v>0</v>
      </c>
      <c r="L536">
        <f>'CHP EB'!K77</f>
        <v>1</v>
      </c>
      <c r="M536">
        <f>'CHP EB'!L77</f>
        <v>0</v>
      </c>
      <c r="N536">
        <f>'CHP EB'!M77</f>
        <v>0</v>
      </c>
    </row>
    <row r="537" spans="1:14" x14ac:dyDescent="0.25">
      <c r="A537" t="s">
        <v>247</v>
      </c>
      <c r="B537" s="36">
        <f>'CHP EB'!A78</f>
        <v>41676</v>
      </c>
      <c r="C537" s="32">
        <f>'CHP EB'!B78</f>
        <v>2</v>
      </c>
      <c r="D537" s="33">
        <f>'CHP EB'!C78</f>
        <v>0.74861111111111101</v>
      </c>
      <c r="E537" s="33">
        <f>'CHP EB'!D78</f>
        <v>0.76527777777777772</v>
      </c>
      <c r="F537">
        <f>'CHP EB'!E78</f>
        <v>24</v>
      </c>
      <c r="G537">
        <f>'CHP EB'!F78</f>
        <v>44</v>
      </c>
      <c r="H537">
        <f>'CHP EB'!G78</f>
        <v>48</v>
      </c>
      <c r="I537" t="str">
        <f>'CHP EB'!H78</f>
        <v>15-45</v>
      </c>
      <c r="J537">
        <f>'CHP EB'!I78</f>
        <v>0</v>
      </c>
      <c r="K537">
        <f>'CHP EB'!J78</f>
        <v>0</v>
      </c>
      <c r="L537">
        <f>'CHP EB'!K78</f>
        <v>1</v>
      </c>
      <c r="M537">
        <f>'CHP EB'!L78</f>
        <v>0</v>
      </c>
      <c r="N537">
        <f>'CHP EB'!M78</f>
        <v>0</v>
      </c>
    </row>
    <row r="538" spans="1:14" x14ac:dyDescent="0.25">
      <c r="A538" t="s">
        <v>247</v>
      </c>
      <c r="B538" s="36">
        <f>'CHP EB'!A79</f>
        <v>41677</v>
      </c>
      <c r="C538" s="32">
        <f>'CHP EB'!B79</f>
        <v>4</v>
      </c>
      <c r="D538" s="33">
        <f>'CHP EB'!C79</f>
        <v>0.7284722222222223</v>
      </c>
      <c r="E538" s="33">
        <f>'CHP EB'!D79</f>
        <v>0.81597222222222232</v>
      </c>
      <c r="F538">
        <f>'CHP EB'!E79</f>
        <v>126</v>
      </c>
      <c r="G538">
        <f>'CHP EB'!F79</f>
        <v>48.4</v>
      </c>
      <c r="H538">
        <f>'CHP EB'!G79</f>
        <v>504</v>
      </c>
      <c r="I538" t="str">
        <f>'CHP EB'!H79</f>
        <v>75+</v>
      </c>
      <c r="J538">
        <f>'CHP EB'!I79</f>
        <v>0</v>
      </c>
      <c r="K538">
        <f>'CHP EB'!J79</f>
        <v>0</v>
      </c>
      <c r="L538">
        <f>'CHP EB'!K79</f>
        <v>1</v>
      </c>
      <c r="M538">
        <f>'CHP EB'!L79</f>
        <v>0</v>
      </c>
      <c r="N538">
        <f>'CHP EB'!M79</f>
        <v>0</v>
      </c>
    </row>
    <row r="539" spans="1:14" x14ac:dyDescent="0.25">
      <c r="A539" t="s">
        <v>247</v>
      </c>
      <c r="B539" s="36">
        <f>'CHP EB'!A80</f>
        <v>41677</v>
      </c>
      <c r="C539" s="32">
        <f>'CHP EB'!B80</f>
        <v>1</v>
      </c>
      <c r="D539" s="33">
        <f>'CHP EB'!C80</f>
        <v>0.62986111111111109</v>
      </c>
      <c r="E539" s="33">
        <f>'CHP EB'!D80</f>
        <v>0.65208333333333335</v>
      </c>
      <c r="F539">
        <f>'CHP EB'!E80</f>
        <v>32</v>
      </c>
      <c r="G539">
        <f>'CHP EB'!F80</f>
        <v>15.6</v>
      </c>
      <c r="H539">
        <f>'CHP EB'!G80</f>
        <v>32</v>
      </c>
      <c r="I539" t="str">
        <f>'CHP EB'!H80</f>
        <v>15-45</v>
      </c>
      <c r="J539">
        <f>'CHP EB'!I80</f>
        <v>0</v>
      </c>
      <c r="K539">
        <f>'CHP EB'!J80</f>
        <v>0</v>
      </c>
      <c r="L539">
        <f>'CHP EB'!K80</f>
        <v>1</v>
      </c>
      <c r="M539">
        <f>'CHP EB'!L80</f>
        <v>0</v>
      </c>
      <c r="N539">
        <f>'CHP EB'!M80</f>
        <v>0</v>
      </c>
    </row>
    <row r="540" spans="1:14" x14ac:dyDescent="0.25">
      <c r="A540" t="s">
        <v>247</v>
      </c>
      <c r="B540" s="36">
        <f>'CHP EB'!A81</f>
        <v>41677</v>
      </c>
      <c r="C540" s="32">
        <f>'CHP EB'!B81</f>
        <v>0</v>
      </c>
      <c r="D540" s="33">
        <f>'CHP EB'!C81</f>
        <v>0.57152777777777775</v>
      </c>
      <c r="E540" s="33">
        <f>'CHP EB'!D81</f>
        <v>0.59166666666666667</v>
      </c>
      <c r="F540">
        <f>'CHP EB'!E81</f>
        <v>29</v>
      </c>
      <c r="G540">
        <f>'CHP EB'!F81</f>
        <v>22.5</v>
      </c>
      <c r="H540">
        <f>'CHP EB'!G81</f>
        <v>0</v>
      </c>
      <c r="I540" t="str">
        <f>'CHP EB'!H81</f>
        <v>15-45</v>
      </c>
      <c r="J540">
        <f>'CHP EB'!I81</f>
        <v>0</v>
      </c>
      <c r="K540">
        <f>'CHP EB'!J81</f>
        <v>0</v>
      </c>
      <c r="L540">
        <f>'CHP EB'!K81</f>
        <v>0</v>
      </c>
      <c r="M540">
        <f>'CHP EB'!L81</f>
        <v>0</v>
      </c>
      <c r="N540">
        <f>'CHP EB'!M81</f>
        <v>0</v>
      </c>
    </row>
    <row r="541" spans="1:14" x14ac:dyDescent="0.25">
      <c r="A541" t="s">
        <v>247</v>
      </c>
      <c r="B541" s="36">
        <f>'CHP EB'!A82</f>
        <v>41677</v>
      </c>
      <c r="C541" s="32">
        <f>'CHP EB'!B82</f>
        <v>1</v>
      </c>
      <c r="D541" s="33">
        <f>'CHP EB'!C82</f>
        <v>0.62847222222222221</v>
      </c>
      <c r="E541" s="33">
        <f>'CHP EB'!D82</f>
        <v>0.70555555555555549</v>
      </c>
      <c r="F541">
        <f>'CHP EB'!E82</f>
        <v>111</v>
      </c>
      <c r="G541">
        <f>'CHP EB'!F82</f>
        <v>29.8</v>
      </c>
      <c r="H541">
        <f>'CHP EB'!G82</f>
        <v>111</v>
      </c>
      <c r="I541" t="str">
        <f>'CHP EB'!H82</f>
        <v>75+</v>
      </c>
      <c r="J541">
        <f>'CHP EB'!I82</f>
        <v>1</v>
      </c>
      <c r="K541">
        <f>'CHP EB'!J82</f>
        <v>0</v>
      </c>
      <c r="L541">
        <f>'CHP EB'!K82</f>
        <v>1</v>
      </c>
      <c r="M541">
        <f>'CHP EB'!L82</f>
        <v>0</v>
      </c>
      <c r="N541">
        <f>'CHP EB'!M82</f>
        <v>1</v>
      </c>
    </row>
    <row r="542" spans="1:14" x14ac:dyDescent="0.25">
      <c r="A542" t="s">
        <v>247</v>
      </c>
      <c r="B542" s="36">
        <f>'CHP EB'!A83</f>
        <v>41680</v>
      </c>
      <c r="C542" s="32">
        <f>'CHP EB'!B83</f>
        <v>0</v>
      </c>
      <c r="D542" s="33">
        <f>'CHP EB'!C83</f>
        <v>0.73819444444444438</v>
      </c>
      <c r="E542" s="33">
        <f>'CHP EB'!D83</f>
        <v>0.76249999999999996</v>
      </c>
      <c r="F542">
        <f>'CHP EB'!E83</f>
        <v>35</v>
      </c>
      <c r="G542">
        <f>'CHP EB'!F83</f>
        <v>39.200000000000003</v>
      </c>
      <c r="H542">
        <f>'CHP EB'!G83</f>
        <v>0</v>
      </c>
      <c r="I542" t="str">
        <f>'CHP EB'!H83</f>
        <v>15-45</v>
      </c>
      <c r="J542">
        <f>'CHP EB'!I83</f>
        <v>0</v>
      </c>
      <c r="K542">
        <f>'CHP EB'!J83</f>
        <v>0</v>
      </c>
      <c r="L542">
        <f>'CHP EB'!K83</f>
        <v>1</v>
      </c>
      <c r="M542">
        <f>'CHP EB'!L83</f>
        <v>0</v>
      </c>
      <c r="N542">
        <f>'CHP EB'!M83</f>
        <v>0</v>
      </c>
    </row>
    <row r="543" spans="1:14" x14ac:dyDescent="0.25">
      <c r="A543" t="s">
        <v>247</v>
      </c>
      <c r="B543" s="36">
        <f>'CHP EB'!A84</f>
        <v>41680</v>
      </c>
      <c r="C543" s="32">
        <f>'CHP EB'!B84</f>
        <v>1</v>
      </c>
      <c r="D543" s="33">
        <f>'CHP EB'!C84</f>
        <v>0.75486111111111109</v>
      </c>
      <c r="E543" s="33">
        <f>'CHP EB'!D84</f>
        <v>0.76527777777777772</v>
      </c>
      <c r="F543">
        <f>'CHP EB'!E84</f>
        <v>15</v>
      </c>
      <c r="G543">
        <f>'CHP EB'!F84</f>
        <v>26.3</v>
      </c>
      <c r="H543">
        <f>'CHP EB'!G84</f>
        <v>15</v>
      </c>
      <c r="I543" t="str">
        <f>'CHP EB'!H84</f>
        <v>15-45</v>
      </c>
      <c r="J543">
        <f>'CHP EB'!I84</f>
        <v>1</v>
      </c>
      <c r="K543">
        <f>'CHP EB'!J84</f>
        <v>0</v>
      </c>
      <c r="L543">
        <f>'CHP EB'!K84</f>
        <v>1</v>
      </c>
      <c r="M543">
        <f>'CHP EB'!L84</f>
        <v>0</v>
      </c>
      <c r="N543">
        <f>'CHP EB'!M84</f>
        <v>1</v>
      </c>
    </row>
    <row r="544" spans="1:14" x14ac:dyDescent="0.25">
      <c r="A544" t="s">
        <v>247</v>
      </c>
      <c r="B544" s="36">
        <f>'CHP EB'!A85</f>
        <v>41680</v>
      </c>
      <c r="C544" s="32">
        <f>'CHP EB'!B85</f>
        <v>1</v>
      </c>
      <c r="D544" s="33">
        <f>'CHP EB'!C85</f>
        <v>0.71458333333333324</v>
      </c>
      <c r="E544" s="33">
        <f>'CHP EB'!D85</f>
        <v>0.77847222222222212</v>
      </c>
      <c r="F544">
        <f>'CHP EB'!E85</f>
        <v>92</v>
      </c>
      <c r="G544">
        <f>'CHP EB'!F85</f>
        <v>43.5</v>
      </c>
      <c r="H544">
        <f>'CHP EB'!G85</f>
        <v>92</v>
      </c>
      <c r="I544" t="str">
        <f>'CHP EB'!H85</f>
        <v>75+</v>
      </c>
      <c r="J544">
        <f>'CHP EB'!I85</f>
        <v>0</v>
      </c>
      <c r="K544">
        <f>'CHP EB'!J85</f>
        <v>0</v>
      </c>
      <c r="L544">
        <f>'CHP EB'!K85</f>
        <v>1</v>
      </c>
      <c r="M544">
        <f>'CHP EB'!L85</f>
        <v>0</v>
      </c>
      <c r="N544">
        <f>'CHP EB'!M85</f>
        <v>0</v>
      </c>
    </row>
    <row r="545" spans="1:14" x14ac:dyDescent="0.25">
      <c r="A545" t="s">
        <v>247</v>
      </c>
      <c r="B545" s="36">
        <f>'CHP EB'!A86</f>
        <v>41681</v>
      </c>
      <c r="C545" s="32">
        <f>'CHP EB'!B86</f>
        <v>3</v>
      </c>
      <c r="D545" s="33">
        <f>'CHP EB'!C86</f>
        <v>0.48125000000000001</v>
      </c>
      <c r="E545" s="33">
        <f>'CHP EB'!D86</f>
        <v>0.58194444444444449</v>
      </c>
      <c r="F545">
        <f>'CHP EB'!E86</f>
        <v>145</v>
      </c>
      <c r="G545">
        <f>'CHP EB'!F86</f>
        <v>41.9</v>
      </c>
      <c r="H545">
        <f>'CHP EB'!G86</f>
        <v>435</v>
      </c>
      <c r="I545" t="str">
        <f>'CHP EB'!H86</f>
        <v>75+</v>
      </c>
      <c r="J545">
        <f>'CHP EB'!I86</f>
        <v>0</v>
      </c>
      <c r="K545">
        <f>'CHP EB'!J86</f>
        <v>0</v>
      </c>
      <c r="L545">
        <f>'CHP EB'!K86</f>
        <v>0</v>
      </c>
      <c r="M545">
        <f>'CHP EB'!L86</f>
        <v>0</v>
      </c>
      <c r="N545">
        <f>'CHP EB'!M86</f>
        <v>0</v>
      </c>
    </row>
    <row r="546" spans="1:14" x14ac:dyDescent="0.25">
      <c r="A546" t="s">
        <v>247</v>
      </c>
      <c r="B546" s="36">
        <f>'CHP EB'!A87</f>
        <v>41681</v>
      </c>
      <c r="C546" s="32">
        <f>'CHP EB'!B87</f>
        <v>2</v>
      </c>
      <c r="D546" s="33">
        <f>'CHP EB'!C87</f>
        <v>0.42986111111111108</v>
      </c>
      <c r="E546" s="33">
        <f>'CHP EB'!D87</f>
        <v>0.47013888888888888</v>
      </c>
      <c r="F546">
        <f>'CHP EB'!E87</f>
        <v>58</v>
      </c>
      <c r="G546">
        <f>'CHP EB'!F87</f>
        <v>18.8</v>
      </c>
      <c r="H546">
        <f>'CHP EB'!G87</f>
        <v>116</v>
      </c>
      <c r="I546" t="str">
        <f>'CHP EB'!H87</f>
        <v>45-75</v>
      </c>
      <c r="J546">
        <f>'CHP EB'!I87</f>
        <v>0</v>
      </c>
      <c r="K546">
        <f>'CHP EB'!J87</f>
        <v>0</v>
      </c>
      <c r="L546">
        <f>'CHP EB'!K87</f>
        <v>0</v>
      </c>
      <c r="M546">
        <f>'CHP EB'!L87</f>
        <v>0</v>
      </c>
      <c r="N546">
        <f>'CHP EB'!M87</f>
        <v>0</v>
      </c>
    </row>
    <row r="547" spans="1:14" x14ac:dyDescent="0.25">
      <c r="A547" t="s">
        <v>247</v>
      </c>
      <c r="B547" s="36">
        <f>'CHP EB'!A88</f>
        <v>41681</v>
      </c>
      <c r="C547" s="32">
        <f>'CHP EB'!B88</f>
        <v>1</v>
      </c>
      <c r="D547" s="33">
        <f>'CHP EB'!C88</f>
        <v>0.60069444444444442</v>
      </c>
      <c r="E547" s="33">
        <f>'CHP EB'!D88</f>
        <v>0.61180555555555549</v>
      </c>
      <c r="F547">
        <f>'CHP EB'!E88</f>
        <v>16</v>
      </c>
      <c r="G547">
        <f>'CHP EB'!F88</f>
        <v>38.1</v>
      </c>
      <c r="H547">
        <f>'CHP EB'!G88</f>
        <v>16</v>
      </c>
      <c r="I547" t="str">
        <f>'CHP EB'!H88</f>
        <v>15-45</v>
      </c>
      <c r="J547">
        <f>'CHP EB'!I88</f>
        <v>0</v>
      </c>
      <c r="K547">
        <f>'CHP EB'!J88</f>
        <v>0</v>
      </c>
      <c r="L547">
        <f>'CHP EB'!K88</f>
        <v>0</v>
      </c>
      <c r="M547">
        <f>'CHP EB'!L88</f>
        <v>0</v>
      </c>
      <c r="N547">
        <f>'CHP EB'!M88</f>
        <v>0</v>
      </c>
    </row>
    <row r="548" spans="1:14" x14ac:dyDescent="0.25">
      <c r="A548" t="s">
        <v>247</v>
      </c>
      <c r="B548" s="36">
        <f>'CHP EB'!A89</f>
        <v>41681</v>
      </c>
      <c r="C548" s="32">
        <f>'CHP EB'!B89</f>
        <v>1</v>
      </c>
      <c r="D548" s="33">
        <f>'CHP EB'!C89</f>
        <v>0.3520833333333333</v>
      </c>
      <c r="E548" s="33">
        <f>'CHP EB'!D89</f>
        <v>0.40902777777777777</v>
      </c>
      <c r="F548">
        <f>'CHP EB'!E89</f>
        <v>82</v>
      </c>
      <c r="G548">
        <f>'CHP EB'!F89</f>
        <v>16.8</v>
      </c>
      <c r="H548">
        <f>'CHP EB'!G89</f>
        <v>82</v>
      </c>
      <c r="I548" t="str">
        <f>'CHP EB'!H89</f>
        <v>75+</v>
      </c>
      <c r="J548">
        <f>'CHP EB'!I89</f>
        <v>0</v>
      </c>
      <c r="K548">
        <f>'CHP EB'!J89</f>
        <v>1</v>
      </c>
      <c r="L548">
        <f>'CHP EB'!K89</f>
        <v>0</v>
      </c>
      <c r="M548">
        <f>'CHP EB'!L89</f>
        <v>0</v>
      </c>
      <c r="N548">
        <f>'CHP EB'!M89</f>
        <v>0</v>
      </c>
    </row>
    <row r="549" spans="1:14" x14ac:dyDescent="0.25">
      <c r="A549" t="s">
        <v>247</v>
      </c>
      <c r="B549" s="36">
        <f>'CHP EB'!A90</f>
        <v>41681</v>
      </c>
      <c r="C549" s="32">
        <f>'CHP EB'!B90</f>
        <v>1</v>
      </c>
      <c r="D549" s="33">
        <f>'CHP EB'!C90</f>
        <v>0.72986111111111107</v>
      </c>
      <c r="E549" s="33">
        <f>'CHP EB'!D90</f>
        <v>0.82152777777777775</v>
      </c>
      <c r="F549">
        <f>'CHP EB'!E90</f>
        <v>132</v>
      </c>
      <c r="G549">
        <f>'CHP EB'!F90</f>
        <v>38.1</v>
      </c>
      <c r="H549">
        <f>'CHP EB'!G90</f>
        <v>132</v>
      </c>
      <c r="I549" t="str">
        <f>'CHP EB'!H90</f>
        <v>75+</v>
      </c>
      <c r="J549">
        <f>'CHP EB'!I90</f>
        <v>0</v>
      </c>
      <c r="K549">
        <f>'CHP EB'!J90</f>
        <v>0</v>
      </c>
      <c r="L549">
        <f>'CHP EB'!K90</f>
        <v>1</v>
      </c>
      <c r="M549">
        <f>'CHP EB'!L90</f>
        <v>0</v>
      </c>
      <c r="N549">
        <f>'CHP EB'!M90</f>
        <v>0</v>
      </c>
    </row>
    <row r="550" spans="1:14" x14ac:dyDescent="0.25">
      <c r="A550" t="s">
        <v>247</v>
      </c>
      <c r="B550" s="36">
        <f>'CHP EB'!A91</f>
        <v>41682</v>
      </c>
      <c r="C550" s="32">
        <f>'CHP EB'!B91</f>
        <v>0</v>
      </c>
      <c r="D550" s="33" t="str">
        <f>'CHP EB'!C91</f>
        <v>Nothing</v>
      </c>
      <c r="E550" s="33">
        <f>'CHP EB'!D91</f>
        <v>0</v>
      </c>
      <c r="F550">
        <f>'CHP EB'!E91</f>
        <v>0</v>
      </c>
      <c r="G550">
        <f>'CHP EB'!F91</f>
        <v>0</v>
      </c>
      <c r="H550">
        <f>'CHP EB'!G91</f>
        <v>0</v>
      </c>
      <c r="I550" t="str">
        <f>'CHP EB'!H91</f>
        <v>0-15</v>
      </c>
      <c r="J550">
        <f>'CHP EB'!I91</f>
        <v>0</v>
      </c>
      <c r="K550">
        <f>'CHP EB'!J91</f>
        <v>0</v>
      </c>
      <c r="L550">
        <f>'CHP EB'!K91</f>
        <v>0</v>
      </c>
      <c r="M550">
        <f>'CHP EB'!L91</f>
        <v>0</v>
      </c>
      <c r="N550">
        <f>'CHP EB'!M91</f>
        <v>0</v>
      </c>
    </row>
    <row r="551" spans="1:14" x14ac:dyDescent="0.25">
      <c r="A551" t="s">
        <v>247</v>
      </c>
      <c r="B551" s="36">
        <f>'CHP EB'!A92</f>
        <v>41683</v>
      </c>
      <c r="C551" s="32">
        <f>'CHP EB'!B92</f>
        <v>1</v>
      </c>
      <c r="D551" s="33">
        <f>'CHP EB'!C92</f>
        <v>0.75694444444444453</v>
      </c>
      <c r="E551" s="33">
        <f>'CHP EB'!D92</f>
        <v>0.7680555555555556</v>
      </c>
      <c r="F551">
        <f>'CHP EB'!E92</f>
        <v>16</v>
      </c>
      <c r="G551">
        <f>'CHP EB'!F92</f>
        <v>36.200000000000003</v>
      </c>
      <c r="H551">
        <f>'CHP EB'!G92</f>
        <v>16</v>
      </c>
      <c r="I551" t="str">
        <f>'CHP EB'!H92</f>
        <v>15-45</v>
      </c>
      <c r="J551">
        <f>'CHP EB'!I92</f>
        <v>0</v>
      </c>
      <c r="K551">
        <f>'CHP EB'!J92</f>
        <v>0</v>
      </c>
      <c r="L551">
        <f>'CHP EB'!K92</f>
        <v>1</v>
      </c>
      <c r="M551">
        <f>'CHP EB'!L92</f>
        <v>0</v>
      </c>
      <c r="N551">
        <f>'CHP EB'!M92</f>
        <v>0</v>
      </c>
    </row>
    <row r="552" spans="1:14" x14ac:dyDescent="0.25">
      <c r="A552" t="s">
        <v>247</v>
      </c>
      <c r="B552" s="36">
        <f>'CHP EB'!A93</f>
        <v>41684</v>
      </c>
      <c r="C552" s="32">
        <f>'CHP EB'!B93</f>
        <v>1</v>
      </c>
      <c r="D552" s="33">
        <f>'CHP EB'!C93</f>
        <v>0.74444444444444446</v>
      </c>
      <c r="E552" s="33">
        <f>'CHP EB'!D93</f>
        <v>0.76111111111111118</v>
      </c>
      <c r="F552">
        <f>'CHP EB'!E93</f>
        <v>24</v>
      </c>
      <c r="G552">
        <f>'CHP EB'!F93</f>
        <v>30.1</v>
      </c>
      <c r="H552">
        <f>'CHP EB'!G93</f>
        <v>24</v>
      </c>
      <c r="I552" t="str">
        <f>'CHP EB'!H93</f>
        <v>15-45</v>
      </c>
      <c r="J552">
        <f>'CHP EB'!I93</f>
        <v>1</v>
      </c>
      <c r="K552">
        <f>'CHP EB'!J93</f>
        <v>0</v>
      </c>
      <c r="L552">
        <f>'CHP EB'!K93</f>
        <v>1</v>
      </c>
      <c r="M552">
        <f>'CHP EB'!L93</f>
        <v>0</v>
      </c>
      <c r="N552">
        <f>'CHP EB'!M93</f>
        <v>1</v>
      </c>
    </row>
    <row r="553" spans="1:14" x14ac:dyDescent="0.25">
      <c r="A553" t="s">
        <v>247</v>
      </c>
      <c r="B553" s="36">
        <f>'CHP EB'!A94</f>
        <v>41684</v>
      </c>
      <c r="C553" s="32">
        <f>'CHP EB'!B94</f>
        <v>2</v>
      </c>
      <c r="D553" s="33">
        <f>'CHP EB'!C94</f>
        <v>0.73263888888888884</v>
      </c>
      <c r="E553" s="33">
        <f>'CHP EB'!D94</f>
        <v>0.82777777777777772</v>
      </c>
      <c r="F553">
        <f>'CHP EB'!E94</f>
        <v>137</v>
      </c>
      <c r="G553">
        <f>'CHP EB'!F94</f>
        <v>26.3</v>
      </c>
      <c r="H553">
        <f>'CHP EB'!G94</f>
        <v>274</v>
      </c>
      <c r="I553" t="str">
        <f>'CHP EB'!H94</f>
        <v>75+</v>
      </c>
      <c r="J553">
        <f>'CHP EB'!I94</f>
        <v>1</v>
      </c>
      <c r="K553">
        <f>'CHP EB'!J94</f>
        <v>0</v>
      </c>
      <c r="L553">
        <f>'CHP EB'!K94</f>
        <v>1</v>
      </c>
      <c r="M553">
        <f>'CHP EB'!L94</f>
        <v>0</v>
      </c>
      <c r="N553">
        <f>'CHP EB'!M94</f>
        <v>1</v>
      </c>
    </row>
    <row r="554" spans="1:14" x14ac:dyDescent="0.25">
      <c r="A554" t="s">
        <v>247</v>
      </c>
      <c r="B554" s="36">
        <f>'CHP EB'!A95</f>
        <v>41684</v>
      </c>
      <c r="C554" s="32">
        <f>'CHP EB'!B95</f>
        <v>1</v>
      </c>
      <c r="D554" s="33">
        <f>'CHP EB'!C95</f>
        <v>0.66666666666666663</v>
      </c>
      <c r="E554" s="33">
        <f>'CHP EB'!D95</f>
        <v>0.69444444444444442</v>
      </c>
      <c r="F554">
        <f>'CHP EB'!E95</f>
        <v>40</v>
      </c>
      <c r="G554">
        <f>'CHP EB'!F95</f>
        <v>49.8</v>
      </c>
      <c r="H554">
        <f>'CHP EB'!G95</f>
        <v>40</v>
      </c>
      <c r="I554" t="str">
        <f>'CHP EB'!H95</f>
        <v>15-45</v>
      </c>
      <c r="J554">
        <f>'CHP EB'!I95</f>
        <v>0</v>
      </c>
      <c r="K554">
        <f>'CHP EB'!J95</f>
        <v>0</v>
      </c>
      <c r="L554">
        <f>'CHP EB'!K95</f>
        <v>1</v>
      </c>
      <c r="M554">
        <f>'CHP EB'!L95</f>
        <v>0</v>
      </c>
      <c r="N554">
        <f>'CHP EB'!M95</f>
        <v>0</v>
      </c>
    </row>
    <row r="555" spans="1:14" x14ac:dyDescent="0.25">
      <c r="A555" t="s">
        <v>247</v>
      </c>
      <c r="B555" s="36">
        <f>'CHP EB'!A96</f>
        <v>41684</v>
      </c>
      <c r="C555" s="32">
        <f>'CHP EB'!B96</f>
        <v>1</v>
      </c>
      <c r="D555" s="33">
        <f>'CHP EB'!C96</f>
        <v>0.66041666666666665</v>
      </c>
      <c r="E555" s="33">
        <f>'CHP EB'!D96</f>
        <v>0.70972222222222225</v>
      </c>
      <c r="F555">
        <f>'CHP EB'!E96</f>
        <v>71</v>
      </c>
      <c r="G555">
        <f>'CHP EB'!F96</f>
        <v>28.2</v>
      </c>
      <c r="H555">
        <f>'CHP EB'!G96</f>
        <v>71</v>
      </c>
      <c r="I555" t="str">
        <f>'CHP EB'!H96</f>
        <v>45-75</v>
      </c>
      <c r="J555">
        <f>'CHP EB'!I96</f>
        <v>1</v>
      </c>
      <c r="K555">
        <f>'CHP EB'!J96</f>
        <v>0</v>
      </c>
      <c r="L555">
        <f>'CHP EB'!K96</f>
        <v>1</v>
      </c>
      <c r="M555">
        <f>'CHP EB'!L96</f>
        <v>0</v>
      </c>
      <c r="N555">
        <f>'CHP EB'!M96</f>
        <v>1</v>
      </c>
    </row>
    <row r="556" spans="1:14" x14ac:dyDescent="0.25">
      <c r="A556" t="s">
        <v>247</v>
      </c>
      <c r="B556" s="36">
        <f>'CHP EB'!A97</f>
        <v>41684</v>
      </c>
      <c r="C556" s="32">
        <f>'CHP EB'!B97</f>
        <v>2</v>
      </c>
      <c r="D556" s="33">
        <f>'CHP EB'!C97</f>
        <v>0.87777777777777777</v>
      </c>
      <c r="E556" s="33">
        <f>'CHP EB'!D97</f>
        <v>0.91319444444444442</v>
      </c>
      <c r="F556">
        <f>'CHP EB'!E97</f>
        <v>51</v>
      </c>
      <c r="G556">
        <f>'CHP EB'!F97</f>
        <v>34.200000000000003</v>
      </c>
      <c r="H556">
        <f>'CHP EB'!G97</f>
        <v>102</v>
      </c>
      <c r="I556" t="str">
        <f>'CHP EB'!H97</f>
        <v>45-75</v>
      </c>
      <c r="J556">
        <f>'CHP EB'!I97</f>
        <v>1</v>
      </c>
      <c r="K556">
        <f>'CHP EB'!J97</f>
        <v>0</v>
      </c>
      <c r="L556">
        <f>'CHP EB'!K97</f>
        <v>0</v>
      </c>
      <c r="M556">
        <f>'CHP EB'!L97</f>
        <v>0</v>
      </c>
      <c r="N556">
        <f>'CHP EB'!M97</f>
        <v>0</v>
      </c>
    </row>
    <row r="557" spans="1:14" x14ac:dyDescent="0.25">
      <c r="A557" t="s">
        <v>247</v>
      </c>
      <c r="B557" s="36">
        <f>'CHP EB'!A98</f>
        <v>41684</v>
      </c>
      <c r="C557" s="32">
        <f>'CHP EB'!B98</f>
        <v>1</v>
      </c>
      <c r="D557" s="33">
        <f>'CHP EB'!C98</f>
        <v>0.43402777777777773</v>
      </c>
      <c r="E557" s="33">
        <f>'CHP EB'!D98</f>
        <v>0.51597222222222217</v>
      </c>
      <c r="F557">
        <f>'CHP EB'!E98</f>
        <v>118</v>
      </c>
      <c r="G557">
        <f>'CHP EB'!F98</f>
        <v>37.9</v>
      </c>
      <c r="H557">
        <f>'CHP EB'!G98</f>
        <v>118</v>
      </c>
      <c r="I557" t="str">
        <f>'CHP EB'!H98</f>
        <v>75+</v>
      </c>
      <c r="J557">
        <f>'CHP EB'!I98</f>
        <v>0</v>
      </c>
      <c r="K557">
        <f>'CHP EB'!J98</f>
        <v>0</v>
      </c>
      <c r="L557">
        <f>'CHP EB'!K98</f>
        <v>0</v>
      </c>
      <c r="M557">
        <f>'CHP EB'!L98</f>
        <v>0</v>
      </c>
      <c r="N557">
        <f>'CHP EB'!M98</f>
        <v>0</v>
      </c>
    </row>
    <row r="558" spans="1:14" x14ac:dyDescent="0.25">
      <c r="A558" t="s">
        <v>247</v>
      </c>
      <c r="B558" s="36">
        <f>'CHP EB'!A99</f>
        <v>41687</v>
      </c>
      <c r="C558" s="32">
        <f>'CHP EB'!B99</f>
        <v>2</v>
      </c>
      <c r="D558" s="33">
        <f>'CHP EB'!C99</f>
        <v>6.1805555555555558E-2</v>
      </c>
      <c r="E558" s="33">
        <f>'CHP EB'!D99</f>
        <v>0.25972222222222219</v>
      </c>
      <c r="F558">
        <f>'CHP EB'!E99</f>
        <v>285</v>
      </c>
      <c r="G558">
        <f>'CHP EB'!F99</f>
        <v>24</v>
      </c>
      <c r="H558">
        <f>'CHP EB'!G99</f>
        <v>570</v>
      </c>
      <c r="I558" t="str">
        <f>'CHP EB'!H99</f>
        <v>75+</v>
      </c>
      <c r="J558">
        <f>'CHP EB'!I99</f>
        <v>0</v>
      </c>
      <c r="K558">
        <f>'CHP EB'!J99</f>
        <v>1</v>
      </c>
      <c r="L558">
        <f>'CHP EB'!K99</f>
        <v>0</v>
      </c>
      <c r="M558">
        <f>'CHP EB'!L99</f>
        <v>0</v>
      </c>
      <c r="N558">
        <f>'CHP EB'!M99</f>
        <v>0</v>
      </c>
    </row>
    <row r="559" spans="1:14" x14ac:dyDescent="0.25">
      <c r="A559" t="s">
        <v>247</v>
      </c>
      <c r="B559" s="36">
        <f>'CHP EB'!A100</f>
        <v>41687</v>
      </c>
      <c r="C559" s="32">
        <f>'CHP EB'!B100</f>
        <v>2</v>
      </c>
      <c r="D559" s="33">
        <f>'CHP EB'!C100</f>
        <v>0.28958333333333336</v>
      </c>
      <c r="E559" s="33">
        <f>'CHP EB'!D100</f>
        <v>0.31111111111111112</v>
      </c>
      <c r="F559">
        <f>'CHP EB'!E100</f>
        <v>31</v>
      </c>
      <c r="G559">
        <f>'CHP EB'!F100</f>
        <v>30</v>
      </c>
      <c r="H559">
        <f>'CHP EB'!G100</f>
        <v>62</v>
      </c>
      <c r="I559" t="str">
        <f>'CHP EB'!H100</f>
        <v>15-45</v>
      </c>
      <c r="J559">
        <f>'CHP EB'!I100</f>
        <v>1</v>
      </c>
      <c r="K559">
        <f>'CHP EB'!J100</f>
        <v>1</v>
      </c>
      <c r="L559">
        <f>'CHP EB'!K100</f>
        <v>0</v>
      </c>
      <c r="M559">
        <f>'CHP EB'!L100</f>
        <v>1</v>
      </c>
      <c r="N559">
        <f>'CHP EB'!M100</f>
        <v>0</v>
      </c>
    </row>
    <row r="560" spans="1:14" x14ac:dyDescent="0.25">
      <c r="A560" t="s">
        <v>247</v>
      </c>
      <c r="B560" s="36">
        <f>'CHP EB'!A101</f>
        <v>41687</v>
      </c>
      <c r="C560" s="32">
        <f>'CHP EB'!B101</f>
        <v>1</v>
      </c>
      <c r="D560" s="33">
        <f>'CHP EB'!C101</f>
        <v>0.52361111111111114</v>
      </c>
      <c r="E560" s="33">
        <f>'CHP EB'!D101</f>
        <v>0.53819444444444442</v>
      </c>
      <c r="F560">
        <f>'CHP EB'!E101</f>
        <v>21</v>
      </c>
      <c r="G560">
        <f>'CHP EB'!F101</f>
        <v>14.2</v>
      </c>
      <c r="H560">
        <f>'CHP EB'!G101</f>
        <v>21</v>
      </c>
      <c r="I560" t="str">
        <f>'CHP EB'!H101</f>
        <v>15-45</v>
      </c>
      <c r="J560">
        <f>'CHP EB'!I101</f>
        <v>0</v>
      </c>
      <c r="K560">
        <f>'CHP EB'!J101</f>
        <v>0</v>
      </c>
      <c r="L560">
        <f>'CHP EB'!K101</f>
        <v>0</v>
      </c>
      <c r="M560">
        <f>'CHP EB'!L101</f>
        <v>0</v>
      </c>
      <c r="N560">
        <f>'CHP EB'!M101</f>
        <v>0</v>
      </c>
    </row>
    <row r="561" spans="1:14" x14ac:dyDescent="0.25">
      <c r="A561" t="s">
        <v>247</v>
      </c>
      <c r="B561" s="36">
        <f>'CHP EB'!A102</f>
        <v>41688</v>
      </c>
      <c r="C561" s="32">
        <f>'CHP EB'!B102</f>
        <v>4</v>
      </c>
      <c r="D561" s="33">
        <f>'CHP EB'!C102</f>
        <v>0.6</v>
      </c>
      <c r="E561" s="33">
        <f>'CHP EB'!D102</f>
        <v>0.62847222222222221</v>
      </c>
      <c r="F561">
        <f>'CHP EB'!E102</f>
        <v>41</v>
      </c>
      <c r="G561">
        <f>'CHP EB'!F102</f>
        <v>29.8</v>
      </c>
      <c r="H561">
        <f>'CHP EB'!G102</f>
        <v>164</v>
      </c>
      <c r="I561" t="str">
        <f>'CHP EB'!H102</f>
        <v>15-45</v>
      </c>
      <c r="J561">
        <f>'CHP EB'!I102</f>
        <v>1</v>
      </c>
      <c r="K561">
        <f>'CHP EB'!J102</f>
        <v>0</v>
      </c>
      <c r="L561">
        <f>'CHP EB'!K102</f>
        <v>1</v>
      </c>
      <c r="M561">
        <f>'CHP EB'!L102</f>
        <v>0</v>
      </c>
      <c r="N561">
        <f>'CHP EB'!M102</f>
        <v>1</v>
      </c>
    </row>
    <row r="562" spans="1:14" x14ac:dyDescent="0.25">
      <c r="A562" t="s">
        <v>247</v>
      </c>
      <c r="B562" s="36">
        <f>'CHP EB'!A103</f>
        <v>41689</v>
      </c>
      <c r="C562" s="32">
        <f>'CHP EB'!B103</f>
        <v>0</v>
      </c>
      <c r="D562" s="33">
        <f>'CHP EB'!C103</f>
        <v>0.35625000000000001</v>
      </c>
      <c r="E562" s="33">
        <f>'CHP EB'!D103</f>
        <v>0.39097222222222222</v>
      </c>
      <c r="F562">
        <f>'CHP EB'!E103</f>
        <v>50</v>
      </c>
      <c r="G562">
        <f>'CHP EB'!F103</f>
        <v>32</v>
      </c>
      <c r="H562">
        <f>'CHP EB'!G103</f>
        <v>0</v>
      </c>
      <c r="I562" t="str">
        <f>'CHP EB'!H103</f>
        <v>45-75</v>
      </c>
      <c r="J562">
        <f>'CHP EB'!I103</f>
        <v>1</v>
      </c>
      <c r="K562">
        <f>'CHP EB'!J103</f>
        <v>1</v>
      </c>
      <c r="L562">
        <f>'CHP EB'!K103</f>
        <v>0</v>
      </c>
      <c r="M562">
        <f>'CHP EB'!L103</f>
        <v>1</v>
      </c>
      <c r="N562">
        <f>'CHP EB'!M103</f>
        <v>0</v>
      </c>
    </row>
    <row r="563" spans="1:14" x14ac:dyDescent="0.25">
      <c r="A563" t="s">
        <v>247</v>
      </c>
      <c r="B563" s="36">
        <f>'CHP EB'!A104</f>
        <v>41690</v>
      </c>
      <c r="C563" s="32">
        <f>'CHP EB'!B104</f>
        <v>0</v>
      </c>
      <c r="D563" s="33" t="str">
        <f>'CHP EB'!C104</f>
        <v>Not found</v>
      </c>
      <c r="E563" s="33">
        <f>'CHP EB'!D104</f>
        <v>0</v>
      </c>
      <c r="F563">
        <f>'CHP EB'!E104</f>
        <v>0</v>
      </c>
      <c r="G563">
        <f>'CHP EB'!F104</f>
        <v>0</v>
      </c>
      <c r="H563">
        <f>'CHP EB'!G104</f>
        <v>0</v>
      </c>
      <c r="I563" t="str">
        <f>'CHP EB'!H104</f>
        <v>0-15</v>
      </c>
      <c r="J563">
        <f>'CHP EB'!I104</f>
        <v>0</v>
      </c>
      <c r="K563">
        <f>'CHP EB'!J104</f>
        <v>0</v>
      </c>
      <c r="L563">
        <f>'CHP EB'!K104</f>
        <v>0</v>
      </c>
      <c r="M563">
        <f>'CHP EB'!L104</f>
        <v>0</v>
      </c>
      <c r="N563">
        <f>'CHP EB'!M104</f>
        <v>0</v>
      </c>
    </row>
    <row r="564" spans="1:14" x14ac:dyDescent="0.25">
      <c r="A564" t="s">
        <v>247</v>
      </c>
      <c r="B564" s="36">
        <f>'CHP EB'!A105</f>
        <v>41690</v>
      </c>
      <c r="C564" s="32">
        <f>'CHP EB'!B105</f>
        <v>0</v>
      </c>
      <c r="D564" s="33">
        <f>'CHP EB'!C105</f>
        <v>0.30694444444444441</v>
      </c>
      <c r="E564" s="33">
        <f>'CHP EB'!D105</f>
        <v>0.36319444444444443</v>
      </c>
      <c r="F564">
        <f>'CHP EB'!E105</f>
        <v>81</v>
      </c>
      <c r="G564">
        <f>'CHP EB'!F105</f>
        <v>4.9000000000000004</v>
      </c>
      <c r="H564">
        <f>'CHP EB'!G105</f>
        <v>0</v>
      </c>
      <c r="I564" t="str">
        <f>'CHP EB'!H105</f>
        <v>75+</v>
      </c>
      <c r="J564">
        <f>'CHP EB'!I105</f>
        <v>0</v>
      </c>
      <c r="K564">
        <f>'CHP EB'!J105</f>
        <v>1</v>
      </c>
      <c r="L564">
        <f>'CHP EB'!K105</f>
        <v>0</v>
      </c>
      <c r="M564">
        <f>'CHP EB'!L105</f>
        <v>0</v>
      </c>
      <c r="N564">
        <f>'CHP EB'!M105</f>
        <v>0</v>
      </c>
    </row>
    <row r="565" spans="1:14" x14ac:dyDescent="0.25">
      <c r="A565" t="s">
        <v>247</v>
      </c>
      <c r="B565" s="36">
        <f>'CHP EB'!A106</f>
        <v>41690</v>
      </c>
      <c r="C565" s="32">
        <f>'CHP EB'!B106</f>
        <v>1</v>
      </c>
      <c r="D565" s="33">
        <f>'CHP EB'!C106</f>
        <v>0.72291666666666676</v>
      </c>
      <c r="E565" s="33">
        <f>'CHP EB'!D106</f>
        <v>0.77361111111111125</v>
      </c>
      <c r="F565">
        <f>'CHP EB'!E106</f>
        <v>73</v>
      </c>
      <c r="G565">
        <f>'CHP EB'!F106</f>
        <v>33.200000000000003</v>
      </c>
      <c r="H565">
        <f>'CHP EB'!G106</f>
        <v>73</v>
      </c>
      <c r="I565" t="str">
        <f>'CHP EB'!H106</f>
        <v>45-75</v>
      </c>
      <c r="J565">
        <f>'CHP EB'!I106</f>
        <v>1</v>
      </c>
      <c r="K565">
        <f>'CHP EB'!J106</f>
        <v>0</v>
      </c>
      <c r="L565">
        <f>'CHP EB'!K106</f>
        <v>1</v>
      </c>
      <c r="M565">
        <f>'CHP EB'!L106</f>
        <v>0</v>
      </c>
      <c r="N565">
        <f>'CHP EB'!M106</f>
        <v>1</v>
      </c>
    </row>
    <row r="566" spans="1:14" x14ac:dyDescent="0.25">
      <c r="A566" t="s">
        <v>247</v>
      </c>
      <c r="B566" s="36">
        <f>'CHP EB'!A107</f>
        <v>41690</v>
      </c>
      <c r="C566" s="32">
        <f>'CHP EB'!B107</f>
        <v>0</v>
      </c>
      <c r="D566" s="33">
        <f>'CHP EB'!C107</f>
        <v>0.75138888888888899</v>
      </c>
      <c r="E566" s="33">
        <f>'CHP EB'!D107</f>
        <v>0.76805555555555571</v>
      </c>
      <c r="F566">
        <f>'CHP EB'!E107</f>
        <v>24</v>
      </c>
      <c r="G566">
        <f>'CHP EB'!F107</f>
        <v>41.5</v>
      </c>
      <c r="H566">
        <f>'CHP EB'!G107</f>
        <v>0</v>
      </c>
      <c r="I566" t="str">
        <f>'CHP EB'!H107</f>
        <v>15-45</v>
      </c>
      <c r="J566">
        <f>'CHP EB'!I107</f>
        <v>0</v>
      </c>
      <c r="K566">
        <f>'CHP EB'!J107</f>
        <v>0</v>
      </c>
      <c r="L566">
        <f>'CHP EB'!K107</f>
        <v>1</v>
      </c>
      <c r="M566">
        <f>'CHP EB'!L107</f>
        <v>0</v>
      </c>
      <c r="N566">
        <f>'CHP EB'!M107</f>
        <v>0</v>
      </c>
    </row>
    <row r="567" spans="1:14" x14ac:dyDescent="0.25">
      <c r="A567" t="s">
        <v>247</v>
      </c>
      <c r="B567" s="36">
        <f>'CHP EB'!A108</f>
        <v>41691</v>
      </c>
      <c r="C567" s="32">
        <f>'CHP EB'!B108</f>
        <v>0</v>
      </c>
      <c r="D567" s="33" t="str">
        <f>'CHP EB'!C108</f>
        <v>Not found</v>
      </c>
      <c r="E567" s="33">
        <f>'CHP EB'!D108</f>
        <v>0</v>
      </c>
      <c r="F567">
        <f>'CHP EB'!E108</f>
        <v>0</v>
      </c>
      <c r="G567">
        <f>'CHP EB'!F108</f>
        <v>0</v>
      </c>
      <c r="H567">
        <f>'CHP EB'!G108</f>
        <v>0</v>
      </c>
      <c r="I567" t="str">
        <f>'CHP EB'!H108</f>
        <v>0-15</v>
      </c>
      <c r="J567">
        <f>'CHP EB'!I108</f>
        <v>0</v>
      </c>
      <c r="K567">
        <f>'CHP EB'!J108</f>
        <v>0</v>
      </c>
      <c r="L567">
        <f>'CHP EB'!K108</f>
        <v>0</v>
      </c>
      <c r="M567">
        <f>'CHP EB'!L108</f>
        <v>0</v>
      </c>
      <c r="N567">
        <f>'CHP EB'!M108</f>
        <v>0</v>
      </c>
    </row>
    <row r="568" spans="1:14" x14ac:dyDescent="0.25">
      <c r="A568" t="s">
        <v>247</v>
      </c>
      <c r="B568" s="36">
        <f>'CHP EB'!A109</f>
        <v>41691</v>
      </c>
      <c r="C568" s="32">
        <f>'CHP EB'!B109</f>
        <v>1</v>
      </c>
      <c r="D568" s="33">
        <f>'CHP EB'!C109</f>
        <v>0.81527777777777777</v>
      </c>
      <c r="E568" s="33">
        <f>'CHP EB'!D109</f>
        <v>0.91805555555555551</v>
      </c>
      <c r="F568">
        <f>'CHP EB'!E109</f>
        <v>148</v>
      </c>
      <c r="G568">
        <f>'CHP EB'!F109</f>
        <v>41.9</v>
      </c>
      <c r="H568">
        <f>'CHP EB'!G109</f>
        <v>148</v>
      </c>
      <c r="I568" t="str">
        <f>'CHP EB'!H109</f>
        <v>75+</v>
      </c>
      <c r="J568">
        <f>'CHP EB'!I109</f>
        <v>0</v>
      </c>
      <c r="K568">
        <f>'CHP EB'!J109</f>
        <v>0</v>
      </c>
      <c r="L568">
        <f>'CHP EB'!K109</f>
        <v>1</v>
      </c>
      <c r="M568">
        <f>'CHP EB'!L109</f>
        <v>0</v>
      </c>
      <c r="N568">
        <f>'CHP EB'!M109</f>
        <v>0</v>
      </c>
    </row>
    <row r="569" spans="1:14" x14ac:dyDescent="0.25">
      <c r="A569" t="s">
        <v>247</v>
      </c>
      <c r="B569" s="36">
        <f>'CHP EB'!A110</f>
        <v>41691</v>
      </c>
      <c r="C569" s="32">
        <f>'CHP EB'!B110</f>
        <v>1</v>
      </c>
      <c r="D569" s="33">
        <f>'CHP EB'!C110</f>
        <v>0.78263888888888899</v>
      </c>
      <c r="E569" s="33">
        <f>'CHP EB'!D110</f>
        <v>0.82638888888888895</v>
      </c>
      <c r="F569">
        <f>'CHP EB'!E110</f>
        <v>63</v>
      </c>
      <c r="G569">
        <f>'CHP EB'!F110</f>
        <v>26.3</v>
      </c>
      <c r="H569">
        <f>'CHP EB'!G110</f>
        <v>63</v>
      </c>
      <c r="I569" t="str">
        <f>'CHP EB'!H110</f>
        <v>45-75</v>
      </c>
      <c r="J569">
        <f>'CHP EB'!I110</f>
        <v>1</v>
      </c>
      <c r="K569">
        <f>'CHP EB'!J110</f>
        <v>0</v>
      </c>
      <c r="L569">
        <f>'CHP EB'!K110</f>
        <v>1</v>
      </c>
      <c r="M569">
        <f>'CHP EB'!L110</f>
        <v>0</v>
      </c>
      <c r="N569">
        <f>'CHP EB'!M110</f>
        <v>1</v>
      </c>
    </row>
    <row r="570" spans="1:14" x14ac:dyDescent="0.25">
      <c r="A570" t="s">
        <v>247</v>
      </c>
      <c r="B570" s="36">
        <f>'CHP EB'!A111</f>
        <v>41691</v>
      </c>
      <c r="C570" s="32">
        <f>'CHP EB'!B111</f>
        <v>1</v>
      </c>
      <c r="D570" s="33">
        <f>'CHP EB'!C111</f>
        <v>0.67499999999999993</v>
      </c>
      <c r="E570" s="33">
        <f>'CHP EB'!D111</f>
        <v>0.69374999999999998</v>
      </c>
      <c r="F570">
        <f>'CHP EB'!E111</f>
        <v>27</v>
      </c>
      <c r="G570">
        <f>'CHP EB'!F111</f>
        <v>36.700000000000003</v>
      </c>
      <c r="H570">
        <f>'CHP EB'!G111</f>
        <v>27</v>
      </c>
      <c r="I570" t="str">
        <f>'CHP EB'!H111</f>
        <v>15-45</v>
      </c>
      <c r="J570">
        <f>'CHP EB'!I111</f>
        <v>0</v>
      </c>
      <c r="K570">
        <f>'CHP EB'!J111</f>
        <v>0</v>
      </c>
      <c r="L570">
        <f>'CHP EB'!K111</f>
        <v>1</v>
      </c>
      <c r="M570">
        <f>'CHP EB'!L111</f>
        <v>0</v>
      </c>
      <c r="N570">
        <f>'CHP EB'!M111</f>
        <v>0</v>
      </c>
    </row>
    <row r="571" spans="1:14" x14ac:dyDescent="0.25">
      <c r="A571" t="s">
        <v>247</v>
      </c>
      <c r="B571" s="36">
        <f>'CHP EB'!A112</f>
        <v>41691</v>
      </c>
      <c r="C571" s="32">
        <f>'CHP EB'!B112</f>
        <v>2</v>
      </c>
      <c r="D571" s="33">
        <f>'CHP EB'!C112</f>
        <v>0.70694444444444438</v>
      </c>
      <c r="E571" s="33">
        <f>'CHP EB'!D112</f>
        <v>0.75624999999999998</v>
      </c>
      <c r="F571">
        <f>'CHP EB'!E112</f>
        <v>71</v>
      </c>
      <c r="G571">
        <f>'CHP EB'!F112</f>
        <v>22</v>
      </c>
      <c r="H571">
        <f>'CHP EB'!G112</f>
        <v>142</v>
      </c>
      <c r="I571" t="str">
        <f>'CHP EB'!H112</f>
        <v>45-75</v>
      </c>
      <c r="J571">
        <f>'CHP EB'!I112</f>
        <v>0</v>
      </c>
      <c r="K571">
        <f>'CHP EB'!J112</f>
        <v>0</v>
      </c>
      <c r="L571">
        <f>'CHP EB'!K112</f>
        <v>1</v>
      </c>
      <c r="M571">
        <f>'CHP EB'!L112</f>
        <v>0</v>
      </c>
      <c r="N571">
        <f>'CHP EB'!M112</f>
        <v>0</v>
      </c>
    </row>
    <row r="572" spans="1:14" x14ac:dyDescent="0.25">
      <c r="A572" t="s">
        <v>247</v>
      </c>
      <c r="B572" s="36">
        <f>'CHP EB'!A113</f>
        <v>41694</v>
      </c>
      <c r="C572" s="32">
        <f>'CHP EB'!B113</f>
        <v>3</v>
      </c>
      <c r="D572" s="33">
        <f>'CHP EB'!C113</f>
        <v>0.34166666666666662</v>
      </c>
      <c r="E572" s="33">
        <f>'CHP EB'!D113</f>
        <v>0.38888888888888884</v>
      </c>
      <c r="F572">
        <f>'CHP EB'!E113</f>
        <v>68</v>
      </c>
      <c r="G572">
        <f>'CHP EB'!F113</f>
        <v>35.5</v>
      </c>
      <c r="H572">
        <f>'CHP EB'!G113</f>
        <v>204</v>
      </c>
      <c r="I572" t="str">
        <f>'CHP EB'!H113</f>
        <v>45-75</v>
      </c>
      <c r="J572">
        <f>'CHP EB'!I113</f>
        <v>1</v>
      </c>
      <c r="K572">
        <f>'CHP EB'!J113</f>
        <v>1</v>
      </c>
      <c r="L572">
        <f>'CHP EB'!K113</f>
        <v>0</v>
      </c>
      <c r="M572">
        <f>'CHP EB'!L113</f>
        <v>1</v>
      </c>
      <c r="N572">
        <f>'CHP EB'!M113</f>
        <v>0</v>
      </c>
    </row>
    <row r="573" spans="1:14" x14ac:dyDescent="0.25">
      <c r="A573" t="s">
        <v>247</v>
      </c>
      <c r="B573" s="36">
        <f>'CHP EB'!A114</f>
        <v>41695</v>
      </c>
      <c r="C573" s="32">
        <f>'CHP EB'!B114</f>
        <v>1</v>
      </c>
      <c r="D573" s="33">
        <f>'CHP EB'!C114</f>
        <v>0.60486111111111118</v>
      </c>
      <c r="E573" s="33">
        <f>'CHP EB'!D114</f>
        <v>0.63194444444444453</v>
      </c>
      <c r="F573">
        <f>'CHP EB'!E114</f>
        <v>39</v>
      </c>
      <c r="G573">
        <f>'CHP EB'!F114</f>
        <v>34.200000000000003</v>
      </c>
      <c r="H573">
        <f>'CHP EB'!G114</f>
        <v>39</v>
      </c>
      <c r="I573" t="str">
        <f>'CHP EB'!H114</f>
        <v>15-45</v>
      </c>
      <c r="J573">
        <f>'CHP EB'!I114</f>
        <v>1</v>
      </c>
      <c r="K573">
        <f>'CHP EB'!J114</f>
        <v>0</v>
      </c>
      <c r="L573">
        <f>'CHP EB'!K114</f>
        <v>1</v>
      </c>
      <c r="M573">
        <f>'CHP EB'!L114</f>
        <v>0</v>
      </c>
      <c r="N573">
        <f>'CHP EB'!M114</f>
        <v>1</v>
      </c>
    </row>
    <row r="574" spans="1:14" x14ac:dyDescent="0.25">
      <c r="A574" t="s">
        <v>247</v>
      </c>
      <c r="B574" s="36">
        <f>'CHP EB'!A115</f>
        <v>41695</v>
      </c>
      <c r="C574" s="32">
        <f>'CHP EB'!B115</f>
        <v>1</v>
      </c>
      <c r="D574" s="33">
        <f>'CHP EB'!C115</f>
        <v>0.76041666666666663</v>
      </c>
      <c r="E574" s="33">
        <f>'CHP EB'!D115</f>
        <v>0.7715277777777777</v>
      </c>
      <c r="F574">
        <f>'CHP EB'!E115</f>
        <v>16</v>
      </c>
      <c r="G574">
        <f>'CHP EB'!F115</f>
        <v>29.8</v>
      </c>
      <c r="H574">
        <f>'CHP EB'!G115</f>
        <v>16</v>
      </c>
      <c r="I574" t="str">
        <f>'CHP EB'!H115</f>
        <v>15-45</v>
      </c>
      <c r="J574">
        <f>'CHP EB'!I115</f>
        <v>1</v>
      </c>
      <c r="K574">
        <f>'CHP EB'!J115</f>
        <v>0</v>
      </c>
      <c r="L574">
        <f>'CHP EB'!K115</f>
        <v>1</v>
      </c>
      <c r="M574">
        <f>'CHP EB'!L115</f>
        <v>0</v>
      </c>
      <c r="N574">
        <f>'CHP EB'!M115</f>
        <v>1</v>
      </c>
    </row>
    <row r="575" spans="1:14" x14ac:dyDescent="0.25">
      <c r="A575" t="s">
        <v>247</v>
      </c>
      <c r="B575" s="36">
        <f>'CHP EB'!A116</f>
        <v>41695</v>
      </c>
      <c r="C575" s="32">
        <f>'CHP EB'!B116</f>
        <v>0</v>
      </c>
      <c r="D575" s="33">
        <f>'CHP EB'!C116</f>
        <v>0.38819444444444445</v>
      </c>
      <c r="E575" s="33">
        <f>'CHP EB'!D116</f>
        <v>0.40277777777777779</v>
      </c>
      <c r="F575">
        <f>'CHP EB'!E116</f>
        <v>21</v>
      </c>
      <c r="G575">
        <f>'CHP EB'!F116</f>
        <v>29.7</v>
      </c>
      <c r="H575">
        <f>'CHP EB'!G116</f>
        <v>0</v>
      </c>
      <c r="I575" t="str">
        <f>'CHP EB'!H116</f>
        <v>15-45</v>
      </c>
      <c r="J575">
        <f>'CHP EB'!I116</f>
        <v>1</v>
      </c>
      <c r="K575">
        <f>'CHP EB'!J116</f>
        <v>1</v>
      </c>
      <c r="L575">
        <f>'CHP EB'!K116</f>
        <v>0</v>
      </c>
      <c r="M575">
        <f>'CHP EB'!L116</f>
        <v>1</v>
      </c>
      <c r="N575">
        <f>'CHP EB'!M116</f>
        <v>0</v>
      </c>
    </row>
    <row r="576" spans="1:14" x14ac:dyDescent="0.25">
      <c r="A576" t="s">
        <v>247</v>
      </c>
      <c r="B576" s="36">
        <f>'CHP EB'!A117</f>
        <v>41696</v>
      </c>
      <c r="C576" s="32">
        <f>'CHP EB'!B117</f>
        <v>1</v>
      </c>
      <c r="D576" s="33">
        <f>'CHP EB'!C117</f>
        <v>0.27361111111111108</v>
      </c>
      <c r="E576" s="33">
        <f>'CHP EB'!D117</f>
        <v>0.32361111111111107</v>
      </c>
      <c r="F576">
        <f>'CHP EB'!E117</f>
        <v>72</v>
      </c>
      <c r="G576">
        <f>'CHP EB'!F117</f>
        <v>38.1</v>
      </c>
      <c r="H576">
        <f>'CHP EB'!G117</f>
        <v>72</v>
      </c>
      <c r="I576" t="str">
        <f>'CHP EB'!H117</f>
        <v>45-75</v>
      </c>
      <c r="J576">
        <f>'CHP EB'!I117</f>
        <v>0</v>
      </c>
      <c r="K576">
        <f>'CHP EB'!J117</f>
        <v>1</v>
      </c>
      <c r="L576">
        <f>'CHP EB'!K117</f>
        <v>0</v>
      </c>
      <c r="M576">
        <f>'CHP EB'!L117</f>
        <v>0</v>
      </c>
      <c r="N576">
        <f>'CHP EB'!M117</f>
        <v>0</v>
      </c>
    </row>
    <row r="577" spans="1:14" x14ac:dyDescent="0.25">
      <c r="A577" t="s">
        <v>247</v>
      </c>
      <c r="B577" s="36">
        <f>'CHP EB'!A118</f>
        <v>41697</v>
      </c>
      <c r="C577" s="32">
        <f>'CHP EB'!B118</f>
        <v>0</v>
      </c>
      <c r="D577" s="33">
        <f>'CHP EB'!C118</f>
        <v>0.66666666666666663</v>
      </c>
      <c r="E577" s="33">
        <f>'CHP EB'!D118</f>
        <v>0.67708333333333326</v>
      </c>
      <c r="F577">
        <f>'CHP EB'!E118</f>
        <v>15</v>
      </c>
      <c r="G577">
        <f>'CHP EB'!F118</f>
        <v>35.700000000000003</v>
      </c>
      <c r="H577">
        <f>'CHP EB'!G118</f>
        <v>0</v>
      </c>
      <c r="I577" t="str">
        <f>'CHP EB'!H118</f>
        <v>15-45</v>
      </c>
      <c r="J577">
        <f>'CHP EB'!I118</f>
        <v>1</v>
      </c>
      <c r="K577">
        <f>'CHP EB'!J118</f>
        <v>0</v>
      </c>
      <c r="L577">
        <f>'CHP EB'!K118</f>
        <v>1</v>
      </c>
      <c r="M577">
        <f>'CHP EB'!L118</f>
        <v>0</v>
      </c>
      <c r="N577">
        <f>'CHP EB'!M118</f>
        <v>1</v>
      </c>
    </row>
    <row r="578" spans="1:14" x14ac:dyDescent="0.25">
      <c r="A578" t="s">
        <v>247</v>
      </c>
      <c r="B578" s="36">
        <f>'CHP EB'!A119</f>
        <v>41697</v>
      </c>
      <c r="C578" s="32">
        <f>'CHP EB'!B119</f>
        <v>2</v>
      </c>
      <c r="D578" s="33">
        <f>'CHP EB'!C119</f>
        <v>0.2298611111111111</v>
      </c>
      <c r="E578" s="33">
        <f>'CHP EB'!D119</f>
        <v>0.25208333333333333</v>
      </c>
      <c r="F578">
        <f>'CHP EB'!E119</f>
        <v>32</v>
      </c>
      <c r="G578">
        <f>'CHP EB'!F119</f>
        <v>28.4</v>
      </c>
      <c r="H578">
        <f>'CHP EB'!G119</f>
        <v>64</v>
      </c>
      <c r="I578" t="str">
        <f>'CHP EB'!H119</f>
        <v>15-45</v>
      </c>
      <c r="J578">
        <f>'CHP EB'!I119</f>
        <v>1</v>
      </c>
      <c r="K578">
        <f>'CHP EB'!J119</f>
        <v>1</v>
      </c>
      <c r="L578">
        <f>'CHP EB'!K119</f>
        <v>0</v>
      </c>
      <c r="M578">
        <f>'CHP EB'!L119</f>
        <v>1</v>
      </c>
      <c r="N578">
        <f>'CHP EB'!M119</f>
        <v>0</v>
      </c>
    </row>
    <row r="579" spans="1:14" x14ac:dyDescent="0.25">
      <c r="A579" t="s">
        <v>247</v>
      </c>
      <c r="B579" s="36">
        <f>'CHP EB'!A120</f>
        <v>41697</v>
      </c>
      <c r="C579" s="32">
        <f>'CHP EB'!B120</f>
        <v>2</v>
      </c>
      <c r="D579" s="33">
        <f>'CHP EB'!C120</f>
        <v>0.26944444444444443</v>
      </c>
      <c r="E579" s="33">
        <f>'CHP EB'!D120</f>
        <v>0.29097222222222219</v>
      </c>
      <c r="F579">
        <f>'CHP EB'!E120</f>
        <v>31</v>
      </c>
      <c r="G579">
        <f>'CHP EB'!F120</f>
        <v>5.9</v>
      </c>
      <c r="H579">
        <f>'CHP EB'!G120</f>
        <v>62</v>
      </c>
      <c r="I579" t="str">
        <f>'CHP EB'!H120</f>
        <v>15-45</v>
      </c>
      <c r="J579">
        <f>'CHP EB'!I120</f>
        <v>0</v>
      </c>
      <c r="K579">
        <f>'CHP EB'!J120</f>
        <v>1</v>
      </c>
      <c r="L579">
        <f>'CHP EB'!K120</f>
        <v>0</v>
      </c>
      <c r="M579">
        <f>'CHP EB'!L120</f>
        <v>0</v>
      </c>
      <c r="N579">
        <f>'CHP EB'!M120</f>
        <v>0</v>
      </c>
    </row>
    <row r="580" spans="1:14" x14ac:dyDescent="0.25">
      <c r="A580" t="s">
        <v>247</v>
      </c>
      <c r="B580" s="36">
        <f>'CHP EB'!A121</f>
        <v>41697</v>
      </c>
      <c r="C580" s="32">
        <f>'CHP EB'!B121</f>
        <v>1</v>
      </c>
      <c r="D580" s="33">
        <f>'CHP EB'!C121</f>
        <v>0.3840277777777778</v>
      </c>
      <c r="E580" s="33">
        <f>'CHP EB'!D121</f>
        <v>0.40416666666666667</v>
      </c>
      <c r="F580">
        <f>'CHP EB'!E121</f>
        <v>29</v>
      </c>
      <c r="G580">
        <f>'CHP EB'!F121</f>
        <v>41.9</v>
      </c>
      <c r="H580">
        <f>'CHP EB'!G121</f>
        <v>29</v>
      </c>
      <c r="I580" t="str">
        <f>'CHP EB'!H121</f>
        <v>15-45</v>
      </c>
      <c r="J580">
        <f>'CHP EB'!I121</f>
        <v>0</v>
      </c>
      <c r="K580">
        <f>'CHP EB'!J121</f>
        <v>1</v>
      </c>
      <c r="L580">
        <f>'CHP EB'!K121</f>
        <v>0</v>
      </c>
      <c r="M580">
        <f>'CHP EB'!L121</f>
        <v>0</v>
      </c>
      <c r="N580">
        <f>'CHP EB'!M121</f>
        <v>0</v>
      </c>
    </row>
    <row r="581" spans="1:14" x14ac:dyDescent="0.25">
      <c r="A581" t="s">
        <v>247</v>
      </c>
      <c r="B581" s="36">
        <f>'CHP EB'!A122</f>
        <v>41697</v>
      </c>
      <c r="C581" s="32">
        <f>'CHP EB'!B122</f>
        <v>1</v>
      </c>
      <c r="D581" s="33">
        <f>'CHP EB'!C122</f>
        <v>0.26666666666666666</v>
      </c>
      <c r="E581" s="33">
        <f>'CHP EB'!D122</f>
        <v>0.34097222222222223</v>
      </c>
      <c r="F581">
        <f>'CHP EB'!E122</f>
        <v>107</v>
      </c>
      <c r="G581">
        <f>'CHP EB'!F122</f>
        <v>23.2</v>
      </c>
      <c r="H581">
        <f>'CHP EB'!G122</f>
        <v>107</v>
      </c>
      <c r="I581" t="str">
        <f>'CHP EB'!H122</f>
        <v>75+</v>
      </c>
      <c r="J581">
        <f>'CHP EB'!I122</f>
        <v>0</v>
      </c>
      <c r="K581">
        <f>'CHP EB'!J122</f>
        <v>1</v>
      </c>
      <c r="L581">
        <f>'CHP EB'!K122</f>
        <v>0</v>
      </c>
      <c r="M581">
        <f>'CHP EB'!L122</f>
        <v>0</v>
      </c>
      <c r="N581">
        <f>'CHP EB'!M122</f>
        <v>0</v>
      </c>
    </row>
    <row r="582" spans="1:14" x14ac:dyDescent="0.25">
      <c r="A582" t="s">
        <v>247</v>
      </c>
      <c r="B582" s="36">
        <f>'CHP EB'!A123</f>
        <v>41697</v>
      </c>
      <c r="C582" s="32">
        <f>'CHP EB'!B123</f>
        <v>1</v>
      </c>
      <c r="D582" s="33">
        <f>'CHP EB'!C123</f>
        <v>0.67291666666666661</v>
      </c>
      <c r="E582" s="33">
        <f>'CHP EB'!D123</f>
        <v>0.7006944444444444</v>
      </c>
      <c r="F582">
        <f>'CHP EB'!E123</f>
        <v>40</v>
      </c>
      <c r="G582">
        <f>'CHP EB'!F123</f>
        <v>49.8</v>
      </c>
      <c r="H582">
        <f>'CHP EB'!G123</f>
        <v>40</v>
      </c>
      <c r="I582" t="str">
        <f>'CHP EB'!H123</f>
        <v>15-45</v>
      </c>
      <c r="J582">
        <f>'CHP EB'!I123</f>
        <v>0</v>
      </c>
      <c r="K582">
        <f>'CHP EB'!J123</f>
        <v>0</v>
      </c>
      <c r="L582">
        <f>'CHP EB'!K123</f>
        <v>1</v>
      </c>
      <c r="M582">
        <f>'CHP EB'!L123</f>
        <v>0</v>
      </c>
      <c r="N582">
        <f>'CHP EB'!M123</f>
        <v>0</v>
      </c>
    </row>
    <row r="583" spans="1:14" x14ac:dyDescent="0.25">
      <c r="A583" t="s">
        <v>247</v>
      </c>
      <c r="B583" s="36">
        <f>'CHP EB'!A124</f>
        <v>41697</v>
      </c>
      <c r="C583" s="32">
        <f>'CHP EB'!B124</f>
        <v>1</v>
      </c>
      <c r="D583" s="33">
        <f>'CHP EB'!C124</f>
        <v>0.36458333333333331</v>
      </c>
      <c r="E583" s="33">
        <f>'CHP EB'!D124</f>
        <v>0.37986111111111109</v>
      </c>
      <c r="F583">
        <f>'CHP EB'!E124</f>
        <v>22</v>
      </c>
      <c r="G583">
        <f>'CHP EB'!F124</f>
        <v>31.1</v>
      </c>
      <c r="H583">
        <f>'CHP EB'!G124</f>
        <v>22</v>
      </c>
      <c r="I583" t="str">
        <f>'CHP EB'!H124</f>
        <v>15-45</v>
      </c>
      <c r="J583">
        <f>'CHP EB'!I124</f>
        <v>1</v>
      </c>
      <c r="K583">
        <f>'CHP EB'!J124</f>
        <v>1</v>
      </c>
      <c r="L583">
        <f>'CHP EB'!K124</f>
        <v>0</v>
      </c>
      <c r="M583">
        <f>'CHP EB'!L124</f>
        <v>1</v>
      </c>
      <c r="N583">
        <f>'CHP EB'!M124</f>
        <v>0</v>
      </c>
    </row>
    <row r="584" spans="1:14" x14ac:dyDescent="0.25">
      <c r="A584" t="s">
        <v>247</v>
      </c>
      <c r="B584" s="36">
        <f>'CHP EB'!A125</f>
        <v>41698</v>
      </c>
      <c r="C584" s="32">
        <f>'CHP EB'!B125</f>
        <v>5</v>
      </c>
      <c r="D584" s="33">
        <f>'CHP EB'!C125</f>
        <v>0.18958333333333333</v>
      </c>
      <c r="E584" s="33">
        <f>'CHP EB'!D125</f>
        <v>0.49236111111111108</v>
      </c>
      <c r="F584">
        <f>'CHP EB'!E125</f>
        <v>436</v>
      </c>
      <c r="G584">
        <f>'CHP EB'!F125</f>
        <v>14.2</v>
      </c>
      <c r="H584">
        <f>'CHP EB'!G125</f>
        <v>2180</v>
      </c>
      <c r="I584" t="str">
        <f>'CHP EB'!H125</f>
        <v>75+</v>
      </c>
      <c r="J584">
        <f>'CHP EB'!I125</f>
        <v>0</v>
      </c>
      <c r="K584">
        <f>'CHP EB'!J125</f>
        <v>1</v>
      </c>
      <c r="L584">
        <f>'CHP EB'!K125</f>
        <v>0</v>
      </c>
      <c r="M584">
        <f>'CHP EB'!L125</f>
        <v>0</v>
      </c>
      <c r="N584">
        <f>'CHP EB'!M125</f>
        <v>0</v>
      </c>
    </row>
    <row r="585" spans="1:14" x14ac:dyDescent="0.25">
      <c r="A585" t="s">
        <v>247</v>
      </c>
      <c r="B585" s="36">
        <f>'CHP EB'!A126</f>
        <v>41698</v>
      </c>
      <c r="C585" s="32">
        <f>'CHP EB'!B126</f>
        <v>3</v>
      </c>
      <c r="D585" s="33">
        <f>'CHP EB'!C126</f>
        <v>0.73958333333333337</v>
      </c>
      <c r="E585" s="33">
        <f>'CHP EB'!D126</f>
        <v>0.82708333333333339</v>
      </c>
      <c r="F585">
        <f>'CHP EB'!E126</f>
        <v>126</v>
      </c>
      <c r="G585">
        <f>'CHP EB'!F126</f>
        <v>4.9000000000000004</v>
      </c>
      <c r="H585">
        <f>'CHP EB'!G126</f>
        <v>378</v>
      </c>
      <c r="I585" t="str">
        <f>'CHP EB'!H126</f>
        <v>75+</v>
      </c>
      <c r="J585">
        <f>'CHP EB'!I126</f>
        <v>0</v>
      </c>
      <c r="K585">
        <f>'CHP EB'!J126</f>
        <v>0</v>
      </c>
      <c r="L585">
        <f>'CHP EB'!K126</f>
        <v>1</v>
      </c>
      <c r="M585">
        <f>'CHP EB'!L126</f>
        <v>0</v>
      </c>
      <c r="N585">
        <f>'CHP EB'!M126</f>
        <v>0</v>
      </c>
    </row>
    <row r="586" spans="1:14" x14ac:dyDescent="0.25">
      <c r="A586" t="s">
        <v>247</v>
      </c>
      <c r="B586" s="36">
        <f>'CHP EB'!A127</f>
        <v>41698</v>
      </c>
      <c r="C586" s="32">
        <f>'CHP EB'!B127</f>
        <v>1</v>
      </c>
      <c r="D586" s="33">
        <f>'CHP EB'!C127</f>
        <v>0.33194444444444443</v>
      </c>
      <c r="E586" s="33">
        <f>'CHP EB'!D127</f>
        <v>0.34375</v>
      </c>
      <c r="F586">
        <f>'CHP EB'!E127</f>
        <v>17</v>
      </c>
      <c r="G586">
        <f>'CHP EB'!F127</f>
        <v>36.200000000000003</v>
      </c>
      <c r="H586">
        <f>'CHP EB'!G127</f>
        <v>17</v>
      </c>
      <c r="I586" t="str">
        <f>'CHP EB'!H127</f>
        <v>15-45</v>
      </c>
      <c r="J586">
        <f>'CHP EB'!I127</f>
        <v>0</v>
      </c>
      <c r="K586">
        <f>'CHP EB'!J127</f>
        <v>1</v>
      </c>
      <c r="L586">
        <f>'CHP EB'!K127</f>
        <v>0</v>
      </c>
      <c r="M586">
        <f>'CHP EB'!L127</f>
        <v>0</v>
      </c>
      <c r="N586">
        <f>'CHP EB'!M127</f>
        <v>0</v>
      </c>
    </row>
    <row r="587" spans="1:14" x14ac:dyDescent="0.25">
      <c r="A587" t="s">
        <v>247</v>
      </c>
      <c r="B587" s="36">
        <f>'CHP EB'!A128</f>
        <v>41698</v>
      </c>
      <c r="C587" s="32">
        <f>'CHP EB'!B128</f>
        <v>1</v>
      </c>
      <c r="D587" s="33">
        <f>'CHP EB'!C128</f>
        <v>0.32847222222222222</v>
      </c>
      <c r="E587" s="33">
        <f>'CHP EB'!D128</f>
        <v>0.3576388888888889</v>
      </c>
      <c r="F587">
        <f>'CHP EB'!E128</f>
        <v>42</v>
      </c>
      <c r="G587">
        <f>'CHP EB'!F128</f>
        <v>29.8</v>
      </c>
      <c r="H587">
        <f>'CHP EB'!G128</f>
        <v>42</v>
      </c>
      <c r="I587" t="str">
        <f>'CHP EB'!H128</f>
        <v>15-45</v>
      </c>
      <c r="J587">
        <f>'CHP EB'!I128</f>
        <v>1</v>
      </c>
      <c r="K587">
        <f>'CHP EB'!J128</f>
        <v>1</v>
      </c>
      <c r="L587">
        <f>'CHP EB'!K128</f>
        <v>0</v>
      </c>
      <c r="M587">
        <f>'CHP EB'!L128</f>
        <v>1</v>
      </c>
      <c r="N587">
        <f>'CHP EB'!M128</f>
        <v>0</v>
      </c>
    </row>
    <row r="588" spans="1:14" x14ac:dyDescent="0.25">
      <c r="A588" t="s">
        <v>247</v>
      </c>
      <c r="B588" s="36">
        <f>'CHP EB'!A129</f>
        <v>41698</v>
      </c>
      <c r="C588" s="32">
        <f>'CHP EB'!B129</f>
        <v>1</v>
      </c>
      <c r="D588" s="33">
        <f>'CHP EB'!C129</f>
        <v>0.63958333333333328</v>
      </c>
      <c r="E588" s="33">
        <f>'CHP EB'!D129</f>
        <v>0.6875</v>
      </c>
      <c r="F588">
        <f>'CHP EB'!E129</f>
        <v>69</v>
      </c>
      <c r="G588">
        <f>'CHP EB'!F129</f>
        <v>41.1</v>
      </c>
      <c r="H588">
        <f>'CHP EB'!G129</f>
        <v>69</v>
      </c>
      <c r="I588" t="str">
        <f>'CHP EB'!H129</f>
        <v>45-75</v>
      </c>
      <c r="J588">
        <f>'CHP EB'!I129</f>
        <v>0</v>
      </c>
      <c r="K588">
        <f>'CHP EB'!J129</f>
        <v>0</v>
      </c>
      <c r="L588">
        <f>'CHP EB'!K129</f>
        <v>1</v>
      </c>
      <c r="M588">
        <f>'CHP EB'!L129</f>
        <v>0</v>
      </c>
      <c r="N588">
        <f>'CHP EB'!M129</f>
        <v>0</v>
      </c>
    </row>
    <row r="589" spans="1:14" x14ac:dyDescent="0.25">
      <c r="A589" t="s">
        <v>247</v>
      </c>
      <c r="B589" s="36">
        <f>'CHP EB'!A130</f>
        <v>41698</v>
      </c>
      <c r="C589" s="32">
        <f>'CHP EB'!B130</f>
        <v>2</v>
      </c>
      <c r="D589" s="33">
        <f>'CHP EB'!C130</f>
        <v>0.32361111111111113</v>
      </c>
      <c r="E589" s="33">
        <f>'CHP EB'!D130</f>
        <v>0.3930555555555556</v>
      </c>
      <c r="F589">
        <f>'CHP EB'!E130</f>
        <v>100</v>
      </c>
      <c r="G589">
        <f>'CHP EB'!F130</f>
        <v>21.5</v>
      </c>
      <c r="H589">
        <f>'CHP EB'!G130</f>
        <v>200</v>
      </c>
      <c r="I589" t="str">
        <f>'CHP EB'!H130</f>
        <v>75+</v>
      </c>
      <c r="J589">
        <f>'CHP EB'!I130</f>
        <v>0</v>
      </c>
      <c r="K589">
        <f>'CHP EB'!J130</f>
        <v>1</v>
      </c>
      <c r="L589">
        <f>'CHP EB'!K130</f>
        <v>0</v>
      </c>
      <c r="M589">
        <f>'CHP EB'!L130</f>
        <v>0</v>
      </c>
      <c r="N589">
        <f>'CHP EB'!M130</f>
        <v>0</v>
      </c>
    </row>
    <row r="590" spans="1:14" x14ac:dyDescent="0.25">
      <c r="A590" t="s">
        <v>247</v>
      </c>
      <c r="B590" s="36">
        <f>'CHP EB'!A131</f>
        <v>41698</v>
      </c>
      <c r="C590" s="32">
        <f>'CHP EB'!B131</f>
        <v>2</v>
      </c>
      <c r="D590" s="33">
        <f>'CHP EB'!C131</f>
        <v>0.35972222222222222</v>
      </c>
      <c r="E590" s="33">
        <f>'CHP EB'!D131</f>
        <v>0.39374999999999999</v>
      </c>
      <c r="F590">
        <f>'CHP EB'!E131</f>
        <v>49</v>
      </c>
      <c r="G590">
        <f>'CHP EB'!F131</f>
        <v>19.899999999999999</v>
      </c>
      <c r="H590">
        <f>'CHP EB'!G131</f>
        <v>98</v>
      </c>
      <c r="I590" t="str">
        <f>'CHP EB'!H131</f>
        <v>45-75</v>
      </c>
      <c r="J590">
        <f>'CHP EB'!I131</f>
        <v>0</v>
      </c>
      <c r="K590">
        <f>'CHP EB'!J131</f>
        <v>1</v>
      </c>
      <c r="L590">
        <f>'CHP EB'!K131</f>
        <v>0</v>
      </c>
      <c r="M590">
        <f>'CHP EB'!L131</f>
        <v>0</v>
      </c>
      <c r="N590">
        <f>'CHP EB'!M131</f>
        <v>0</v>
      </c>
    </row>
    <row r="591" spans="1:14" x14ac:dyDescent="0.25">
      <c r="A591" t="s">
        <v>247</v>
      </c>
      <c r="B591" s="36">
        <f>'CHP EB'!A132</f>
        <v>41698</v>
      </c>
      <c r="C591" s="32">
        <f>'CHP EB'!B132</f>
        <v>1</v>
      </c>
      <c r="D591" s="33">
        <f>'CHP EB'!C132</f>
        <v>0.37638888888888888</v>
      </c>
      <c r="E591" s="33">
        <f>'CHP EB'!D132</f>
        <v>0.40277777777777779</v>
      </c>
      <c r="F591">
        <f>'CHP EB'!E132</f>
        <v>38</v>
      </c>
      <c r="G591">
        <f>'CHP EB'!F132</f>
        <v>27.8</v>
      </c>
      <c r="H591">
        <f>'CHP EB'!G132</f>
        <v>38</v>
      </c>
      <c r="I591" t="str">
        <f>'CHP EB'!H132</f>
        <v>15-45</v>
      </c>
      <c r="J591">
        <f>'CHP EB'!I132</f>
        <v>1</v>
      </c>
      <c r="K591">
        <f>'CHP EB'!J132</f>
        <v>1</v>
      </c>
      <c r="L591">
        <f>'CHP EB'!K132</f>
        <v>0</v>
      </c>
      <c r="M591">
        <f>'CHP EB'!L132</f>
        <v>1</v>
      </c>
      <c r="N591">
        <f>'CHP EB'!M132</f>
        <v>0</v>
      </c>
    </row>
    <row r="592" spans="1:14" x14ac:dyDescent="0.25">
      <c r="A592" t="s">
        <v>247</v>
      </c>
      <c r="B592" s="36">
        <f>'CHP EB'!A133</f>
        <v>41698</v>
      </c>
      <c r="C592" s="32">
        <f>'CHP EB'!B133</f>
        <v>2</v>
      </c>
      <c r="D592" s="33">
        <f>'CHP EB'!C133</f>
        <v>0.3972222222222222</v>
      </c>
      <c r="E592" s="33">
        <f>'CHP EB'!D133</f>
        <v>0.41736111111111107</v>
      </c>
      <c r="F592">
        <f>'CHP EB'!E133</f>
        <v>29</v>
      </c>
      <c r="G592">
        <f>'CHP EB'!F133</f>
        <v>19.899999999999999</v>
      </c>
      <c r="H592">
        <f>'CHP EB'!G133</f>
        <v>58</v>
      </c>
      <c r="I592" t="str">
        <f>'CHP EB'!H133</f>
        <v>15-45</v>
      </c>
      <c r="J592">
        <f>'CHP EB'!I133</f>
        <v>0</v>
      </c>
      <c r="K592">
        <f>'CHP EB'!J133</f>
        <v>1</v>
      </c>
      <c r="L592">
        <f>'CHP EB'!K133</f>
        <v>0</v>
      </c>
      <c r="M592">
        <f>'CHP EB'!L133</f>
        <v>0</v>
      </c>
      <c r="N592">
        <f>'CHP EB'!M133</f>
        <v>0</v>
      </c>
    </row>
    <row r="593" spans="1:14" x14ac:dyDescent="0.25">
      <c r="A593" t="s">
        <v>247</v>
      </c>
      <c r="B593" s="36">
        <f>'CHP EB'!A134</f>
        <v>41698</v>
      </c>
      <c r="C593" s="32">
        <f>'CHP EB'!B134</f>
        <v>1</v>
      </c>
      <c r="D593" s="33">
        <f>'CHP EB'!C134</f>
        <v>0.2388888888888889</v>
      </c>
      <c r="E593" s="33">
        <f>'CHP EB'!D134</f>
        <v>0.40416666666666667</v>
      </c>
      <c r="F593">
        <f>'CHP EB'!E134</f>
        <v>238</v>
      </c>
      <c r="G593">
        <f>'CHP EB'!F134</f>
        <v>33.200000000000003</v>
      </c>
      <c r="H593">
        <f>'CHP EB'!G134</f>
        <v>238</v>
      </c>
      <c r="I593" t="str">
        <f>'CHP EB'!H134</f>
        <v>75+</v>
      </c>
      <c r="J593">
        <f>'CHP EB'!I134</f>
        <v>1</v>
      </c>
      <c r="K593">
        <f>'CHP EB'!J134</f>
        <v>1</v>
      </c>
      <c r="L593">
        <f>'CHP EB'!K134</f>
        <v>0</v>
      </c>
      <c r="M593">
        <f>'CHP EB'!L134</f>
        <v>1</v>
      </c>
      <c r="N593">
        <f>'CHP EB'!M134</f>
        <v>0</v>
      </c>
    </row>
    <row r="594" spans="1:14" x14ac:dyDescent="0.25">
      <c r="A594" t="s">
        <v>247</v>
      </c>
      <c r="B594" s="36">
        <f>'CHP EB'!A135</f>
        <v>41698</v>
      </c>
      <c r="C594" s="32">
        <f>'CHP EB'!B135</f>
        <v>1</v>
      </c>
      <c r="D594" s="33">
        <f>'CHP EB'!C135</f>
        <v>0.26527777777777778</v>
      </c>
      <c r="E594" s="33">
        <f>'CHP EB'!D135</f>
        <v>0.30972222222222223</v>
      </c>
      <c r="F594">
        <f>'CHP EB'!E135</f>
        <v>64</v>
      </c>
      <c r="G594">
        <f>'CHP EB'!F135</f>
        <v>25.8</v>
      </c>
      <c r="H594">
        <f>'CHP EB'!G135</f>
        <v>64</v>
      </c>
      <c r="I594" t="str">
        <f>'CHP EB'!H135</f>
        <v>45-75</v>
      </c>
      <c r="J594">
        <f>'CHP EB'!I135</f>
        <v>1</v>
      </c>
      <c r="K594">
        <f>'CHP EB'!J135</f>
        <v>1</v>
      </c>
      <c r="L594">
        <f>'CHP EB'!K135</f>
        <v>0</v>
      </c>
      <c r="M594">
        <f>'CHP EB'!L135</f>
        <v>1</v>
      </c>
      <c r="N594">
        <f>'CHP EB'!M135</f>
        <v>0</v>
      </c>
    </row>
    <row r="595" spans="1:14" x14ac:dyDescent="0.25">
      <c r="A595" t="s">
        <v>247</v>
      </c>
      <c r="B595" s="36">
        <f>'CHP EB'!A136</f>
        <v>41701</v>
      </c>
      <c r="C595" s="32">
        <f>'CHP EB'!B136</f>
        <v>2</v>
      </c>
      <c r="D595" s="33">
        <f>'CHP EB'!C136</f>
        <v>0.65277777777777779</v>
      </c>
      <c r="E595" s="33">
        <f>'CHP EB'!D136</f>
        <v>0.68402777777777779</v>
      </c>
      <c r="F595">
        <f>'CHP EB'!E136</f>
        <v>45</v>
      </c>
      <c r="G595">
        <f>'CHP EB'!F136</f>
        <v>45.8</v>
      </c>
      <c r="H595">
        <f>'CHP EB'!G136</f>
        <v>90</v>
      </c>
      <c r="I595" t="str">
        <f>'CHP EB'!H136</f>
        <v>45-75</v>
      </c>
      <c r="J595">
        <f>'CHP EB'!I136</f>
        <v>0</v>
      </c>
      <c r="K595">
        <f>'CHP EB'!J136</f>
        <v>0</v>
      </c>
      <c r="L595">
        <f>'CHP EB'!K136</f>
        <v>1</v>
      </c>
      <c r="M595">
        <f>'CHP EB'!L136</f>
        <v>0</v>
      </c>
      <c r="N595">
        <f>'CHP EB'!M136</f>
        <v>0</v>
      </c>
    </row>
    <row r="596" spans="1:14" x14ac:dyDescent="0.25">
      <c r="A596" t="s">
        <v>247</v>
      </c>
      <c r="B596" s="36">
        <f>'CHP EB'!A137</f>
        <v>41701</v>
      </c>
      <c r="C596" s="32">
        <f>'CHP EB'!B137</f>
        <v>1</v>
      </c>
      <c r="D596" s="33">
        <f>'CHP EB'!C137</f>
        <v>0.50416666666666665</v>
      </c>
      <c r="E596" s="33">
        <f>'CHP EB'!D137</f>
        <v>0.53888888888888886</v>
      </c>
      <c r="F596">
        <f>'CHP EB'!E137</f>
        <v>50</v>
      </c>
      <c r="G596">
        <f>'CHP EB'!F137</f>
        <v>43.5</v>
      </c>
      <c r="H596">
        <f>'CHP EB'!G137</f>
        <v>50</v>
      </c>
      <c r="I596" t="str">
        <f>'CHP EB'!H137</f>
        <v>45-75</v>
      </c>
      <c r="J596">
        <f>'CHP EB'!I137</f>
        <v>0</v>
      </c>
      <c r="K596">
        <f>'CHP EB'!J137</f>
        <v>0</v>
      </c>
      <c r="L596">
        <f>'CHP EB'!K137</f>
        <v>0</v>
      </c>
      <c r="M596">
        <f>'CHP EB'!L137</f>
        <v>0</v>
      </c>
      <c r="N596">
        <f>'CHP EB'!M137</f>
        <v>0</v>
      </c>
    </row>
    <row r="597" spans="1:14" x14ac:dyDescent="0.25">
      <c r="A597" t="s">
        <v>247</v>
      </c>
      <c r="B597" s="36">
        <f>'CHP EB'!A138</f>
        <v>41701</v>
      </c>
      <c r="C597" s="32">
        <f>'CHP EB'!B138</f>
        <v>0</v>
      </c>
      <c r="D597" s="33">
        <f>'CHP EB'!C138</f>
        <v>0.875</v>
      </c>
      <c r="E597" s="33">
        <f>'CHP EB'!D138</f>
        <v>0.92708333333333337</v>
      </c>
      <c r="F597">
        <f>'CHP EB'!E138</f>
        <v>75</v>
      </c>
      <c r="G597">
        <f>'CHP EB'!F138</f>
        <v>23.2</v>
      </c>
      <c r="H597">
        <f>'CHP EB'!G138</f>
        <v>0</v>
      </c>
      <c r="I597" t="str">
        <f>'CHP EB'!H138</f>
        <v>75+</v>
      </c>
      <c r="J597">
        <f>'CHP EB'!I138</f>
        <v>0</v>
      </c>
      <c r="K597">
        <f>'CHP EB'!J138</f>
        <v>0</v>
      </c>
      <c r="L597">
        <f>'CHP EB'!K138</f>
        <v>0</v>
      </c>
      <c r="M597">
        <f>'CHP EB'!L138</f>
        <v>0</v>
      </c>
      <c r="N597">
        <f>'CHP EB'!M138</f>
        <v>0</v>
      </c>
    </row>
    <row r="598" spans="1:14" x14ac:dyDescent="0.25">
      <c r="A598" t="s">
        <v>247</v>
      </c>
      <c r="B598" s="36">
        <f>'CHP EB'!A139</f>
        <v>41702</v>
      </c>
      <c r="C598" s="32">
        <f>'CHP EB'!B139</f>
        <v>0</v>
      </c>
      <c r="D598" s="33" t="str">
        <f>'CHP EB'!C139</f>
        <v>Nothing</v>
      </c>
      <c r="E598" s="33">
        <f>'CHP EB'!D139</f>
        <v>0</v>
      </c>
      <c r="F598">
        <f>'CHP EB'!E139</f>
        <v>0</v>
      </c>
      <c r="G598">
        <f>'CHP EB'!F139</f>
        <v>0</v>
      </c>
      <c r="H598">
        <f>'CHP EB'!G139</f>
        <v>0</v>
      </c>
      <c r="I598" t="str">
        <f>'CHP EB'!H139</f>
        <v>0-15</v>
      </c>
      <c r="J598">
        <f>'CHP EB'!I139</f>
        <v>0</v>
      </c>
      <c r="K598">
        <f>'CHP EB'!J139</f>
        <v>0</v>
      </c>
      <c r="L598">
        <f>'CHP EB'!K139</f>
        <v>0</v>
      </c>
      <c r="M598">
        <f>'CHP EB'!L139</f>
        <v>0</v>
      </c>
      <c r="N598">
        <f>'CHP EB'!M139</f>
        <v>0</v>
      </c>
    </row>
    <row r="599" spans="1:14" x14ac:dyDescent="0.25">
      <c r="A599" t="s">
        <v>247</v>
      </c>
      <c r="B599" s="36">
        <f>'CHP EB'!A140</f>
        <v>41703</v>
      </c>
      <c r="C599" s="32">
        <f>'CHP EB'!B140</f>
        <v>1</v>
      </c>
      <c r="D599" s="33">
        <f>'CHP EB'!C140</f>
        <v>0.65</v>
      </c>
      <c r="E599" s="33">
        <f>'CHP EB'!D140</f>
        <v>0.66805555555555562</v>
      </c>
      <c r="F599">
        <f>'CHP EB'!E140</f>
        <v>26</v>
      </c>
      <c r="G599">
        <f>'CHP EB'!F140</f>
        <v>39.9</v>
      </c>
      <c r="H599">
        <f>'CHP EB'!G140</f>
        <v>26</v>
      </c>
      <c r="I599" t="str">
        <f>'CHP EB'!H140</f>
        <v>15-45</v>
      </c>
      <c r="J599">
        <f>'CHP EB'!I140</f>
        <v>0</v>
      </c>
      <c r="K599">
        <f>'CHP EB'!J140</f>
        <v>0</v>
      </c>
      <c r="L599">
        <f>'CHP EB'!K140</f>
        <v>1</v>
      </c>
      <c r="M599">
        <f>'CHP EB'!L140</f>
        <v>0</v>
      </c>
      <c r="N599">
        <f>'CHP EB'!M140</f>
        <v>0</v>
      </c>
    </row>
    <row r="600" spans="1:14" x14ac:dyDescent="0.25">
      <c r="A600" t="s">
        <v>247</v>
      </c>
      <c r="B600" s="36">
        <f>'CHP EB'!A141</f>
        <v>41703</v>
      </c>
      <c r="C600" s="32">
        <f>'CHP EB'!B141</f>
        <v>1</v>
      </c>
      <c r="D600" s="33">
        <f>'CHP EB'!C141</f>
        <v>0.6875</v>
      </c>
      <c r="E600" s="33">
        <f>'CHP EB'!D141</f>
        <v>0.71458333333333335</v>
      </c>
      <c r="F600">
        <f>'CHP EB'!E141</f>
        <v>39</v>
      </c>
      <c r="G600">
        <f>'CHP EB'!F141</f>
        <v>52.3</v>
      </c>
      <c r="H600">
        <f>'CHP EB'!G141</f>
        <v>39</v>
      </c>
      <c r="I600" t="str">
        <f>'CHP EB'!H141</f>
        <v>15-45</v>
      </c>
      <c r="J600">
        <f>'CHP EB'!I141</f>
        <v>0</v>
      </c>
      <c r="K600">
        <f>'CHP EB'!J141</f>
        <v>0</v>
      </c>
      <c r="L600">
        <f>'CHP EB'!K141</f>
        <v>1</v>
      </c>
      <c r="M600">
        <f>'CHP EB'!L141</f>
        <v>0</v>
      </c>
      <c r="N600">
        <f>'CHP EB'!M141</f>
        <v>0</v>
      </c>
    </row>
    <row r="601" spans="1:14" x14ac:dyDescent="0.25">
      <c r="A601" t="s">
        <v>247</v>
      </c>
      <c r="B601" s="36">
        <f>'CHP EB'!A142</f>
        <v>41703</v>
      </c>
      <c r="C601" s="32">
        <f>'CHP EB'!B142</f>
        <v>1</v>
      </c>
      <c r="D601" s="33">
        <f>'CHP EB'!C142</f>
        <v>0.94513888888888886</v>
      </c>
      <c r="E601" s="33">
        <f>'CHP EB'!D142</f>
        <v>0.95763888888888882</v>
      </c>
      <c r="F601">
        <f>'CHP EB'!E142</f>
        <v>18</v>
      </c>
      <c r="G601">
        <f>'CHP EB'!F142</f>
        <v>32.5</v>
      </c>
      <c r="H601">
        <f>'CHP EB'!G142</f>
        <v>18</v>
      </c>
      <c r="I601" t="str">
        <f>'CHP EB'!H142</f>
        <v>15-45</v>
      </c>
      <c r="J601">
        <f>'CHP EB'!I142</f>
        <v>1</v>
      </c>
      <c r="K601">
        <f>'CHP EB'!J142</f>
        <v>0</v>
      </c>
      <c r="L601">
        <f>'CHP EB'!K142</f>
        <v>0</v>
      </c>
      <c r="M601">
        <f>'CHP EB'!L142</f>
        <v>0</v>
      </c>
      <c r="N601">
        <f>'CHP EB'!M142</f>
        <v>0</v>
      </c>
    </row>
    <row r="602" spans="1:14" x14ac:dyDescent="0.25">
      <c r="A602" t="s">
        <v>247</v>
      </c>
      <c r="B602" s="36">
        <f>'CHP EB'!A143</f>
        <v>41703</v>
      </c>
      <c r="C602" s="32">
        <f>'CHP EB'!B143</f>
        <v>1</v>
      </c>
      <c r="D602" s="33">
        <f>'CHP EB'!C143</f>
        <v>2.6388888888888889E-2</v>
      </c>
      <c r="E602" s="33">
        <f>'CHP EB'!D143</f>
        <v>4.7222222222222221E-2</v>
      </c>
      <c r="F602">
        <f>'CHP EB'!E143</f>
        <v>30</v>
      </c>
      <c r="G602">
        <f>'CHP EB'!F143</f>
        <v>48.4</v>
      </c>
      <c r="H602">
        <f>'CHP EB'!G143</f>
        <v>30</v>
      </c>
      <c r="I602" t="str">
        <f>'CHP EB'!H143</f>
        <v>15-45</v>
      </c>
      <c r="J602">
        <f>'CHP EB'!I143</f>
        <v>0</v>
      </c>
      <c r="K602">
        <f>'CHP EB'!J143</f>
        <v>0</v>
      </c>
      <c r="L602">
        <f>'CHP EB'!K143</f>
        <v>0</v>
      </c>
      <c r="M602">
        <f>'CHP EB'!L143</f>
        <v>0</v>
      </c>
      <c r="N602">
        <f>'CHP EB'!M143</f>
        <v>0</v>
      </c>
    </row>
    <row r="603" spans="1:14" x14ac:dyDescent="0.25">
      <c r="A603" t="s">
        <v>247</v>
      </c>
      <c r="B603" s="36">
        <f>'CHP EB'!A144</f>
        <v>41704</v>
      </c>
      <c r="C603" s="32">
        <f>'CHP EB'!B144</f>
        <v>1</v>
      </c>
      <c r="D603" s="33">
        <f>'CHP EB'!C144</f>
        <v>0.79722222222222217</v>
      </c>
      <c r="E603" s="33">
        <f>'CHP EB'!D144</f>
        <v>0.83263888888888882</v>
      </c>
      <c r="F603">
        <f>'CHP EB'!E144</f>
        <v>51</v>
      </c>
      <c r="G603">
        <f>'CHP EB'!F144</f>
        <v>31.1</v>
      </c>
      <c r="H603">
        <f>'CHP EB'!G144</f>
        <v>51</v>
      </c>
      <c r="I603" t="str">
        <f>'CHP EB'!H144</f>
        <v>45-75</v>
      </c>
      <c r="J603">
        <f>'CHP EB'!I144</f>
        <v>1</v>
      </c>
      <c r="K603">
        <f>'CHP EB'!J144</f>
        <v>0</v>
      </c>
      <c r="L603">
        <f>'CHP EB'!K144</f>
        <v>1</v>
      </c>
      <c r="M603">
        <f>'CHP EB'!L144</f>
        <v>0</v>
      </c>
      <c r="N603">
        <f>'CHP EB'!M144</f>
        <v>1</v>
      </c>
    </row>
    <row r="604" spans="1:14" x14ac:dyDescent="0.25">
      <c r="A604" t="s">
        <v>247</v>
      </c>
      <c r="B604" s="36">
        <f>'CHP EB'!A145</f>
        <v>41705</v>
      </c>
      <c r="C604" s="32">
        <f>'CHP EB'!B145</f>
        <v>3</v>
      </c>
      <c r="D604" s="33">
        <f>'CHP EB'!C145</f>
        <v>0.67291666666666661</v>
      </c>
      <c r="E604" s="33">
        <f>'CHP EB'!D145</f>
        <v>0.79097222222222219</v>
      </c>
      <c r="F604">
        <f>'CHP EB'!E145</f>
        <v>170</v>
      </c>
      <c r="G604">
        <f>'CHP EB'!F145</f>
        <v>39.200000000000003</v>
      </c>
      <c r="H604">
        <f>'CHP EB'!G145</f>
        <v>510</v>
      </c>
      <c r="I604" t="str">
        <f>'CHP EB'!H145</f>
        <v>75+</v>
      </c>
      <c r="J604">
        <f>'CHP EB'!I145</f>
        <v>0</v>
      </c>
      <c r="K604">
        <f>'CHP EB'!J145</f>
        <v>0</v>
      </c>
      <c r="L604">
        <f>'CHP EB'!K145</f>
        <v>1</v>
      </c>
      <c r="M604">
        <f>'CHP EB'!L145</f>
        <v>0</v>
      </c>
      <c r="N604">
        <f>'CHP EB'!M145</f>
        <v>0</v>
      </c>
    </row>
    <row r="605" spans="1:14" x14ac:dyDescent="0.25">
      <c r="A605" t="s">
        <v>247</v>
      </c>
      <c r="B605" s="36">
        <f>'CHP EB'!A146</f>
        <v>41705</v>
      </c>
      <c r="C605" s="32">
        <f>'CHP EB'!B146</f>
        <v>2</v>
      </c>
      <c r="D605" s="33">
        <f>'CHP EB'!C146</f>
        <v>0.39305555555555555</v>
      </c>
      <c r="E605" s="33">
        <f>'CHP EB'!D146</f>
        <v>0.43055555555555552</v>
      </c>
      <c r="F605">
        <f>'CHP EB'!E146</f>
        <v>54</v>
      </c>
      <c r="G605">
        <f>'CHP EB'!F146</f>
        <v>32.200000000000003</v>
      </c>
      <c r="H605">
        <f>'CHP EB'!G146</f>
        <v>108</v>
      </c>
      <c r="I605" t="str">
        <f>'CHP EB'!H146</f>
        <v>45-75</v>
      </c>
      <c r="J605">
        <f>'CHP EB'!I146</f>
        <v>1</v>
      </c>
      <c r="K605">
        <f>'CHP EB'!J146</f>
        <v>1</v>
      </c>
      <c r="L605">
        <f>'CHP EB'!K146</f>
        <v>0</v>
      </c>
      <c r="M605">
        <f>'CHP EB'!L146</f>
        <v>1</v>
      </c>
      <c r="N605">
        <f>'CHP EB'!M146</f>
        <v>0</v>
      </c>
    </row>
    <row r="606" spans="1:14" x14ac:dyDescent="0.25">
      <c r="A606" t="s">
        <v>247</v>
      </c>
      <c r="B606" s="36">
        <f>'CHP EB'!A147</f>
        <v>41705</v>
      </c>
      <c r="C606" s="32">
        <f>'CHP EB'!B147</f>
        <v>1</v>
      </c>
      <c r="D606" s="33">
        <f>'CHP EB'!C147</f>
        <v>0.57847222222222217</v>
      </c>
      <c r="E606" s="33">
        <f>'CHP EB'!D147</f>
        <v>0.59236111111111101</v>
      </c>
      <c r="F606">
        <f>'CHP EB'!E147</f>
        <v>20</v>
      </c>
      <c r="G606">
        <f>'CHP EB'!F147</f>
        <v>32.9</v>
      </c>
      <c r="H606">
        <f>'CHP EB'!G147</f>
        <v>20</v>
      </c>
      <c r="I606" t="str">
        <f>'CHP EB'!H147</f>
        <v>15-45</v>
      </c>
      <c r="J606">
        <f>'CHP EB'!I147</f>
        <v>1</v>
      </c>
      <c r="K606">
        <f>'CHP EB'!J147</f>
        <v>0</v>
      </c>
      <c r="L606">
        <f>'CHP EB'!K147</f>
        <v>0</v>
      </c>
      <c r="M606">
        <f>'CHP EB'!L147</f>
        <v>0</v>
      </c>
      <c r="N606">
        <f>'CHP EB'!M147</f>
        <v>0</v>
      </c>
    </row>
    <row r="607" spans="1:14" x14ac:dyDescent="0.25">
      <c r="A607" t="s">
        <v>247</v>
      </c>
      <c r="B607" s="36">
        <f>'CHP EB'!A148</f>
        <v>41705</v>
      </c>
      <c r="C607" s="32">
        <f>'CHP EB'!B148</f>
        <v>1</v>
      </c>
      <c r="D607" s="33">
        <f>'CHP EB'!C148</f>
        <v>0.62569444444444444</v>
      </c>
      <c r="E607" s="33">
        <f>'CHP EB'!D148</f>
        <v>0.64861111111111114</v>
      </c>
      <c r="F607">
        <f>'CHP EB'!E148</f>
        <v>33</v>
      </c>
      <c r="G607">
        <f>'CHP EB'!F148</f>
        <v>33.200000000000003</v>
      </c>
      <c r="H607">
        <f>'CHP EB'!G148</f>
        <v>33</v>
      </c>
      <c r="I607" t="str">
        <f>'CHP EB'!H148</f>
        <v>15-45</v>
      </c>
      <c r="J607">
        <f>'CHP EB'!I148</f>
        <v>1</v>
      </c>
      <c r="K607">
        <f>'CHP EB'!J148</f>
        <v>0</v>
      </c>
      <c r="L607">
        <f>'CHP EB'!K148</f>
        <v>1</v>
      </c>
      <c r="M607">
        <f>'CHP EB'!L148</f>
        <v>0</v>
      </c>
      <c r="N607">
        <f>'CHP EB'!M148</f>
        <v>1</v>
      </c>
    </row>
    <row r="608" spans="1:14" x14ac:dyDescent="0.25">
      <c r="A608" t="s">
        <v>247</v>
      </c>
      <c r="B608" s="36">
        <f>'CHP EB'!A149</f>
        <v>41705</v>
      </c>
      <c r="C608" s="32">
        <f>'CHP EB'!B149</f>
        <v>2</v>
      </c>
      <c r="D608" s="33">
        <f>'CHP EB'!C149</f>
        <v>0.53541666666666665</v>
      </c>
      <c r="E608" s="33">
        <f>'CHP EB'!D149</f>
        <v>0.58263888888888893</v>
      </c>
      <c r="F608">
        <f>'CHP EB'!E149</f>
        <v>68</v>
      </c>
      <c r="G608">
        <f>'CHP EB'!F149</f>
        <v>39.9</v>
      </c>
      <c r="H608">
        <f>'CHP EB'!G149</f>
        <v>136</v>
      </c>
      <c r="I608" t="str">
        <f>'CHP EB'!H149</f>
        <v>45-75</v>
      </c>
      <c r="J608">
        <f>'CHP EB'!I149</f>
        <v>0</v>
      </c>
      <c r="K608">
        <f>'CHP EB'!J149</f>
        <v>0</v>
      </c>
      <c r="L608">
        <f>'CHP EB'!K149</f>
        <v>0</v>
      </c>
      <c r="M608">
        <f>'CHP EB'!L149</f>
        <v>0</v>
      </c>
      <c r="N608">
        <f>'CHP EB'!M149</f>
        <v>0</v>
      </c>
    </row>
    <row r="609" spans="1:14" x14ac:dyDescent="0.25">
      <c r="A609" t="s">
        <v>247</v>
      </c>
      <c r="B609" s="36">
        <f>'CHP EB'!A150</f>
        <v>41705</v>
      </c>
      <c r="C609" s="32">
        <f>'CHP EB'!B150</f>
        <v>1</v>
      </c>
      <c r="D609" s="33">
        <f>'CHP EB'!C150</f>
        <v>0.71944444444444444</v>
      </c>
      <c r="E609" s="33">
        <f>'CHP EB'!D150</f>
        <v>0.73888888888888893</v>
      </c>
      <c r="F609">
        <f>'CHP EB'!E150</f>
        <v>28</v>
      </c>
      <c r="G609">
        <f>'CHP EB'!F150</f>
        <v>36.200000000000003</v>
      </c>
      <c r="H609">
        <f>'CHP EB'!G150</f>
        <v>28</v>
      </c>
      <c r="I609" t="str">
        <f>'CHP EB'!H150</f>
        <v>15-45</v>
      </c>
      <c r="J609">
        <f>'CHP EB'!I150</f>
        <v>0</v>
      </c>
      <c r="K609">
        <f>'CHP EB'!J150</f>
        <v>0</v>
      </c>
      <c r="L609">
        <f>'CHP EB'!K150</f>
        <v>1</v>
      </c>
      <c r="M609">
        <f>'CHP EB'!L150</f>
        <v>0</v>
      </c>
      <c r="N609">
        <f>'CHP EB'!M150</f>
        <v>0</v>
      </c>
    </row>
    <row r="610" spans="1:14" x14ac:dyDescent="0.25">
      <c r="A610" t="s">
        <v>247</v>
      </c>
      <c r="B610" s="36">
        <f>'CHP EB'!A151</f>
        <v>41705</v>
      </c>
      <c r="C610" s="32">
        <f>'CHP EB'!B151</f>
        <v>1</v>
      </c>
      <c r="D610" s="33">
        <f>'CHP EB'!C151</f>
        <v>0.83611111111111114</v>
      </c>
      <c r="E610" s="33">
        <f>'CHP EB'!D151</f>
        <v>0.85069444444444442</v>
      </c>
      <c r="F610">
        <f>'CHP EB'!E151</f>
        <v>21</v>
      </c>
      <c r="G610">
        <f>'CHP EB'!F151</f>
        <v>32.200000000000003</v>
      </c>
      <c r="H610">
        <f>'CHP EB'!G151</f>
        <v>21</v>
      </c>
      <c r="I610" t="str">
        <f>'CHP EB'!H151</f>
        <v>15-45</v>
      </c>
      <c r="J610">
        <f>'CHP EB'!I151</f>
        <v>1</v>
      </c>
      <c r="K610">
        <f>'CHP EB'!J151</f>
        <v>0</v>
      </c>
      <c r="L610">
        <f>'CHP EB'!K151</f>
        <v>0</v>
      </c>
      <c r="M610">
        <f>'CHP EB'!L151</f>
        <v>0</v>
      </c>
      <c r="N610">
        <f>'CHP EB'!M151</f>
        <v>0</v>
      </c>
    </row>
    <row r="611" spans="1:14" x14ac:dyDescent="0.25">
      <c r="A611" t="s">
        <v>247</v>
      </c>
      <c r="B611" s="36">
        <f>'CHP EB'!A152</f>
        <v>41708</v>
      </c>
      <c r="C611" s="32">
        <f>'CHP EB'!B152</f>
        <v>2</v>
      </c>
      <c r="D611" s="33">
        <f>'CHP EB'!C152</f>
        <v>0.3576388888888889</v>
      </c>
      <c r="E611" s="33">
        <f>'CHP EB'!D152</f>
        <v>0.37222222222222223</v>
      </c>
      <c r="F611">
        <f>'CHP EB'!E152</f>
        <v>21</v>
      </c>
      <c r="G611">
        <f>'CHP EB'!F152</f>
        <v>36.200000000000003</v>
      </c>
      <c r="H611">
        <f>'CHP EB'!G152</f>
        <v>42</v>
      </c>
      <c r="I611" t="str">
        <f>'CHP EB'!H152</f>
        <v>15-45</v>
      </c>
      <c r="J611">
        <f>'CHP EB'!I152</f>
        <v>0</v>
      </c>
      <c r="K611">
        <f>'CHP EB'!J152</f>
        <v>1</v>
      </c>
      <c r="L611">
        <f>'CHP EB'!K152</f>
        <v>0</v>
      </c>
      <c r="M611">
        <f>'CHP EB'!L152</f>
        <v>0</v>
      </c>
      <c r="N611">
        <f>'CHP EB'!M152</f>
        <v>0</v>
      </c>
    </row>
    <row r="612" spans="1:14" x14ac:dyDescent="0.25">
      <c r="A612" t="s">
        <v>247</v>
      </c>
      <c r="B612" s="36">
        <f>'CHP EB'!A153</f>
        <v>41708</v>
      </c>
      <c r="C612" s="32">
        <f>'CHP EB'!B153</f>
        <v>3</v>
      </c>
      <c r="D612" s="33">
        <f>'CHP EB'!C153</f>
        <v>0.3972222222222222</v>
      </c>
      <c r="E612" s="33">
        <f>'CHP EB'!D153</f>
        <v>0.4375</v>
      </c>
      <c r="F612">
        <f>'CHP EB'!E153</f>
        <v>58</v>
      </c>
      <c r="G612">
        <f>'CHP EB'!F153</f>
        <v>31.1</v>
      </c>
      <c r="H612">
        <f>'CHP EB'!G153</f>
        <v>174</v>
      </c>
      <c r="I612" t="str">
        <f>'CHP EB'!H153</f>
        <v>45-75</v>
      </c>
      <c r="J612">
        <f>'CHP EB'!I153</f>
        <v>1</v>
      </c>
      <c r="K612">
        <f>'CHP EB'!J153</f>
        <v>1</v>
      </c>
      <c r="L612">
        <f>'CHP EB'!K153</f>
        <v>0</v>
      </c>
      <c r="M612">
        <f>'CHP EB'!L153</f>
        <v>1</v>
      </c>
      <c r="N612">
        <f>'CHP EB'!M153</f>
        <v>0</v>
      </c>
    </row>
    <row r="613" spans="1:14" x14ac:dyDescent="0.25">
      <c r="A613" t="s">
        <v>247</v>
      </c>
      <c r="B613" s="36">
        <f>'CHP EB'!A154</f>
        <v>41708</v>
      </c>
      <c r="C613" s="32">
        <f>'CHP EB'!B154</f>
        <v>2</v>
      </c>
      <c r="D613" s="33">
        <f>'CHP EB'!C154</f>
        <v>0.42152777777777778</v>
      </c>
      <c r="E613" s="33">
        <f>'CHP EB'!D154</f>
        <v>0.43819444444444444</v>
      </c>
      <c r="F613">
        <f>'CHP EB'!E154</f>
        <v>24</v>
      </c>
      <c r="G613">
        <f>'CHP EB'!F154</f>
        <v>22.5</v>
      </c>
      <c r="H613">
        <f>'CHP EB'!G154</f>
        <v>48</v>
      </c>
      <c r="I613" t="str">
        <f>'CHP EB'!H154</f>
        <v>15-45</v>
      </c>
      <c r="J613">
        <f>'CHP EB'!I154</f>
        <v>0</v>
      </c>
      <c r="K613">
        <f>'CHP EB'!J154</f>
        <v>0</v>
      </c>
      <c r="L613">
        <f>'CHP EB'!K154</f>
        <v>0</v>
      </c>
      <c r="M613">
        <f>'CHP EB'!L154</f>
        <v>0</v>
      </c>
      <c r="N613">
        <f>'CHP EB'!M154</f>
        <v>0</v>
      </c>
    </row>
    <row r="614" spans="1:14" x14ac:dyDescent="0.25">
      <c r="A614" t="s">
        <v>247</v>
      </c>
      <c r="B614" s="36">
        <f>'CHP EB'!A155</f>
        <v>41708</v>
      </c>
      <c r="C614" s="32">
        <f>'CHP EB'!B155</f>
        <v>1</v>
      </c>
      <c r="D614" s="33">
        <f>'CHP EB'!C155</f>
        <v>0.37083333333333335</v>
      </c>
      <c r="E614" s="33">
        <f>'CHP EB'!D155</f>
        <v>0.40694444444444444</v>
      </c>
      <c r="F614">
        <f>'CHP EB'!E155</f>
        <v>52</v>
      </c>
      <c r="G614">
        <f>'CHP EB'!F155</f>
        <v>33.1</v>
      </c>
      <c r="H614">
        <f>'CHP EB'!G155</f>
        <v>52</v>
      </c>
      <c r="I614" t="str">
        <f>'CHP EB'!H155</f>
        <v>45-75</v>
      </c>
      <c r="J614">
        <f>'CHP EB'!I155</f>
        <v>1</v>
      </c>
      <c r="K614">
        <f>'CHP EB'!J155</f>
        <v>1</v>
      </c>
      <c r="L614">
        <f>'CHP EB'!K155</f>
        <v>0</v>
      </c>
      <c r="M614">
        <f>'CHP EB'!L155</f>
        <v>1</v>
      </c>
      <c r="N614">
        <f>'CHP EB'!M155</f>
        <v>0</v>
      </c>
    </row>
    <row r="615" spans="1:14" x14ac:dyDescent="0.25">
      <c r="A615" t="s">
        <v>247</v>
      </c>
      <c r="B615" s="36">
        <f>'CHP EB'!A156</f>
        <v>41708</v>
      </c>
      <c r="C615" s="32">
        <f>'CHP EB'!B156</f>
        <v>0</v>
      </c>
      <c r="D615" s="33">
        <f>'CHP EB'!C156</f>
        <v>0.87430555555555556</v>
      </c>
      <c r="E615" s="33">
        <f>'CHP EB'!D156</f>
        <v>0.88749999999999996</v>
      </c>
      <c r="F615">
        <f>'CHP EB'!E156</f>
        <v>19</v>
      </c>
      <c r="G615">
        <f>'CHP EB'!F156</f>
        <v>48.4</v>
      </c>
      <c r="H615">
        <f>'CHP EB'!G156</f>
        <v>0</v>
      </c>
      <c r="I615" t="str">
        <f>'CHP EB'!H156</f>
        <v>15-45</v>
      </c>
      <c r="J615">
        <f>'CHP EB'!I156</f>
        <v>0</v>
      </c>
      <c r="K615">
        <f>'CHP EB'!J156</f>
        <v>0</v>
      </c>
      <c r="L615">
        <f>'CHP EB'!K156</f>
        <v>0</v>
      </c>
      <c r="M615">
        <f>'CHP EB'!L156</f>
        <v>0</v>
      </c>
      <c r="N615">
        <f>'CHP EB'!M156</f>
        <v>0</v>
      </c>
    </row>
    <row r="616" spans="1:14" x14ac:dyDescent="0.25">
      <c r="A616" t="s">
        <v>247</v>
      </c>
      <c r="B616" s="36">
        <f>'CHP EB'!A157</f>
        <v>41709</v>
      </c>
      <c r="C616" s="32">
        <f>'CHP EB'!B157</f>
        <v>0</v>
      </c>
      <c r="D616" s="33">
        <f>'CHP EB'!C157</f>
        <v>0.57777777777777783</v>
      </c>
      <c r="E616" s="33">
        <f>'CHP EB'!D157</f>
        <v>0.59722222222222232</v>
      </c>
      <c r="F616">
        <f>'CHP EB'!E157</f>
        <v>28</v>
      </c>
      <c r="G616">
        <f>'CHP EB'!F157</f>
        <v>33.200000000000003</v>
      </c>
      <c r="H616">
        <f>'CHP EB'!G157</f>
        <v>0</v>
      </c>
      <c r="I616" t="str">
        <f>'CHP EB'!H157</f>
        <v>15-45</v>
      </c>
      <c r="J616">
        <f>'CHP EB'!I157</f>
        <v>1</v>
      </c>
      <c r="K616">
        <f>'CHP EB'!J157</f>
        <v>0</v>
      </c>
      <c r="L616">
        <f>'CHP EB'!K157</f>
        <v>0</v>
      </c>
      <c r="M616">
        <f>'CHP EB'!L157</f>
        <v>0</v>
      </c>
      <c r="N616">
        <f>'CHP EB'!M157</f>
        <v>0</v>
      </c>
    </row>
    <row r="617" spans="1:14" x14ac:dyDescent="0.25">
      <c r="A617" t="s">
        <v>247</v>
      </c>
      <c r="B617" s="36">
        <f>'CHP EB'!A158</f>
        <v>41709</v>
      </c>
      <c r="C617" s="32">
        <f>'CHP EB'!B158</f>
        <v>2</v>
      </c>
      <c r="D617" s="33">
        <f>'CHP EB'!C158</f>
        <v>0.25069444444444444</v>
      </c>
      <c r="E617" s="33">
        <f>'CHP EB'!D158</f>
        <v>0.27847222222222223</v>
      </c>
      <c r="F617">
        <f>'CHP EB'!E158</f>
        <v>40</v>
      </c>
      <c r="G617">
        <f>'CHP EB'!F158</f>
        <v>36.700000000000003</v>
      </c>
      <c r="H617">
        <f>'CHP EB'!G158</f>
        <v>80</v>
      </c>
      <c r="I617" t="str">
        <f>'CHP EB'!H158</f>
        <v>15-45</v>
      </c>
      <c r="J617">
        <f>'CHP EB'!I158</f>
        <v>0</v>
      </c>
      <c r="K617">
        <f>'CHP EB'!J158</f>
        <v>1</v>
      </c>
      <c r="L617">
        <f>'CHP EB'!K158</f>
        <v>0</v>
      </c>
      <c r="M617">
        <f>'CHP EB'!L158</f>
        <v>0</v>
      </c>
      <c r="N617">
        <f>'CHP EB'!M158</f>
        <v>0</v>
      </c>
    </row>
    <row r="618" spans="1:14" x14ac:dyDescent="0.25">
      <c r="A618" t="s">
        <v>247</v>
      </c>
      <c r="B618" s="36">
        <f>'CHP EB'!A159</f>
        <v>41710</v>
      </c>
      <c r="C618" s="32">
        <f>'CHP EB'!B159</f>
        <v>1</v>
      </c>
      <c r="D618" s="33">
        <f>'CHP EB'!C159</f>
        <v>0.73958333333333337</v>
      </c>
      <c r="E618" s="33">
        <f>'CHP EB'!D159</f>
        <v>0.75833333333333341</v>
      </c>
      <c r="F618">
        <f>'CHP EB'!E159</f>
        <v>27</v>
      </c>
      <c r="G618">
        <f>'CHP EB'!F159</f>
        <v>41.9</v>
      </c>
      <c r="H618">
        <f>'CHP EB'!G159</f>
        <v>27</v>
      </c>
      <c r="I618" t="str">
        <f>'CHP EB'!H159</f>
        <v>15-45</v>
      </c>
      <c r="J618">
        <f>'CHP EB'!I159</f>
        <v>0</v>
      </c>
      <c r="K618">
        <f>'CHP EB'!J159</f>
        <v>0</v>
      </c>
      <c r="L618">
        <f>'CHP EB'!K159</f>
        <v>1</v>
      </c>
      <c r="M618">
        <f>'CHP EB'!L159</f>
        <v>0</v>
      </c>
      <c r="N618">
        <f>'CHP EB'!M159</f>
        <v>0</v>
      </c>
    </row>
    <row r="619" spans="1:14" x14ac:dyDescent="0.25">
      <c r="A619" t="s">
        <v>247</v>
      </c>
      <c r="B619" s="36">
        <f>'CHP EB'!A160</f>
        <v>41710</v>
      </c>
      <c r="C619" s="32">
        <f>'CHP EB'!B160</f>
        <v>1</v>
      </c>
      <c r="D619" s="33">
        <f>'CHP EB'!C160</f>
        <v>0.31944444444444448</v>
      </c>
      <c r="E619" s="33">
        <f>'CHP EB'!D160</f>
        <v>0.34791666666666671</v>
      </c>
      <c r="F619">
        <f>'CHP EB'!E160</f>
        <v>41</v>
      </c>
      <c r="G619">
        <f>'CHP EB'!F160</f>
        <v>33.700000000000003</v>
      </c>
      <c r="H619">
        <f>'CHP EB'!G160</f>
        <v>41</v>
      </c>
      <c r="I619" t="str">
        <f>'CHP EB'!H160</f>
        <v>15-45</v>
      </c>
      <c r="J619">
        <f>'CHP EB'!I160</f>
        <v>1</v>
      </c>
      <c r="K619">
        <f>'CHP EB'!J160</f>
        <v>1</v>
      </c>
      <c r="L619">
        <f>'CHP EB'!K160</f>
        <v>0</v>
      </c>
      <c r="M619">
        <f>'CHP EB'!L160</f>
        <v>1</v>
      </c>
      <c r="N619">
        <f>'CHP EB'!M160</f>
        <v>0</v>
      </c>
    </row>
    <row r="620" spans="1:14" x14ac:dyDescent="0.25">
      <c r="A620" t="s">
        <v>247</v>
      </c>
      <c r="B620" s="36">
        <f>'CHP EB'!A161</f>
        <v>41710</v>
      </c>
      <c r="C620" s="32">
        <f>'CHP EB'!B161</f>
        <v>1</v>
      </c>
      <c r="D620" s="33">
        <f>'CHP EB'!C161</f>
        <v>0.4291666666666667</v>
      </c>
      <c r="E620" s="33">
        <f>'CHP EB'!D161</f>
        <v>0.45</v>
      </c>
      <c r="F620">
        <f>'CHP EB'!E161</f>
        <v>30</v>
      </c>
      <c r="G620">
        <f>'CHP EB'!F161</f>
        <v>15.6</v>
      </c>
      <c r="H620">
        <f>'CHP EB'!G161</f>
        <v>30</v>
      </c>
      <c r="I620" t="str">
        <f>'CHP EB'!H161</f>
        <v>15-45</v>
      </c>
      <c r="J620">
        <f>'CHP EB'!I161</f>
        <v>0</v>
      </c>
      <c r="K620">
        <f>'CHP EB'!J161</f>
        <v>0</v>
      </c>
      <c r="L620">
        <f>'CHP EB'!K161</f>
        <v>0</v>
      </c>
      <c r="M620">
        <f>'CHP EB'!L161</f>
        <v>0</v>
      </c>
      <c r="N620">
        <f>'CHP EB'!M161</f>
        <v>0</v>
      </c>
    </row>
    <row r="621" spans="1:14" x14ac:dyDescent="0.25">
      <c r="A621" t="s">
        <v>247</v>
      </c>
      <c r="B621" s="36">
        <f>'CHP EB'!A162</f>
        <v>41711</v>
      </c>
      <c r="C621" s="32">
        <f>'CHP EB'!B162</f>
        <v>1</v>
      </c>
      <c r="D621" s="33">
        <f>'CHP EB'!C162</f>
        <v>0.77847222222222223</v>
      </c>
      <c r="E621" s="33">
        <f>'CHP EB'!D162</f>
        <v>0.79652777777777783</v>
      </c>
      <c r="F621">
        <f>'CHP EB'!E162</f>
        <v>26</v>
      </c>
      <c r="G621">
        <f>'CHP EB'!F162</f>
        <v>19.899999999999999</v>
      </c>
      <c r="H621">
        <f>'CHP EB'!G162</f>
        <v>26</v>
      </c>
      <c r="I621" t="str">
        <f>'CHP EB'!H162</f>
        <v>15-45</v>
      </c>
      <c r="J621">
        <f>'CHP EB'!I162</f>
        <v>0</v>
      </c>
      <c r="K621">
        <f>'CHP EB'!J162</f>
        <v>0</v>
      </c>
      <c r="L621">
        <f>'CHP EB'!K162</f>
        <v>1</v>
      </c>
      <c r="M621">
        <f>'CHP EB'!L162</f>
        <v>0</v>
      </c>
      <c r="N621">
        <f>'CHP EB'!M162</f>
        <v>0</v>
      </c>
    </row>
    <row r="622" spans="1:14" x14ac:dyDescent="0.25">
      <c r="A622" t="s">
        <v>247</v>
      </c>
      <c r="B622" s="36">
        <f>'CHP EB'!A163</f>
        <v>41711</v>
      </c>
      <c r="C622" s="32">
        <f>'CHP EB'!B163</f>
        <v>1</v>
      </c>
      <c r="D622" s="33">
        <f>'CHP EB'!C163</f>
        <v>0.85416666666666663</v>
      </c>
      <c r="E622" s="33">
        <f>'CHP EB'!D163</f>
        <v>0.8881944444444444</v>
      </c>
      <c r="F622">
        <f>'CHP EB'!E163</f>
        <v>49</v>
      </c>
      <c r="G622">
        <f>'CHP EB'!F163</f>
        <v>25.8</v>
      </c>
      <c r="H622">
        <f>'CHP EB'!G163</f>
        <v>49</v>
      </c>
      <c r="I622" t="str">
        <f>'CHP EB'!H163</f>
        <v>45-75</v>
      </c>
      <c r="J622">
        <f>'CHP EB'!I163</f>
        <v>1</v>
      </c>
      <c r="K622">
        <f>'CHP EB'!J163</f>
        <v>0</v>
      </c>
      <c r="L622">
        <f>'CHP EB'!K163</f>
        <v>0</v>
      </c>
      <c r="M622">
        <f>'CHP EB'!L163</f>
        <v>0</v>
      </c>
      <c r="N622">
        <f>'CHP EB'!M163</f>
        <v>0</v>
      </c>
    </row>
    <row r="623" spans="1:14" x14ac:dyDescent="0.25">
      <c r="A623" t="s">
        <v>247</v>
      </c>
      <c r="B623" s="36">
        <f>'CHP EB'!A164</f>
        <v>41711</v>
      </c>
      <c r="C623" s="32">
        <f>'CHP EB'!B164</f>
        <v>1</v>
      </c>
      <c r="D623" s="33">
        <f>'CHP EB'!C164</f>
        <v>0.75416666666666676</v>
      </c>
      <c r="E623" s="33">
        <f>'CHP EB'!D164</f>
        <v>0.76527777777777783</v>
      </c>
      <c r="F623">
        <f>'CHP EB'!E164</f>
        <v>16</v>
      </c>
      <c r="G623">
        <f>'CHP EB'!F164</f>
        <v>19.899999999999999</v>
      </c>
      <c r="H623">
        <f>'CHP EB'!G164</f>
        <v>16</v>
      </c>
      <c r="I623" t="str">
        <f>'CHP EB'!H164</f>
        <v>15-45</v>
      </c>
      <c r="J623">
        <f>'CHP EB'!I164</f>
        <v>0</v>
      </c>
      <c r="K623">
        <f>'CHP EB'!J164</f>
        <v>0</v>
      </c>
      <c r="L623">
        <f>'CHP EB'!K164</f>
        <v>1</v>
      </c>
      <c r="M623">
        <f>'CHP EB'!L164</f>
        <v>0</v>
      </c>
      <c r="N623">
        <f>'CHP EB'!M164</f>
        <v>0</v>
      </c>
    </row>
    <row r="624" spans="1:14" x14ac:dyDescent="0.25">
      <c r="A624" t="s">
        <v>247</v>
      </c>
      <c r="B624" s="36">
        <f>'CHP EB'!A165</f>
        <v>41712</v>
      </c>
      <c r="C624" s="32">
        <f>'CHP EB'!B165</f>
        <v>0</v>
      </c>
      <c r="D624" s="33">
        <f>'CHP EB'!C165</f>
        <v>0.35625000000000001</v>
      </c>
      <c r="E624" s="33">
        <f>'CHP EB'!D165</f>
        <v>0.3576388888888889</v>
      </c>
      <c r="F624">
        <f>'CHP EB'!E165</f>
        <v>2</v>
      </c>
      <c r="G624">
        <f>'CHP EB'!F165</f>
        <v>32.200000000000003</v>
      </c>
      <c r="H624">
        <f>'CHP EB'!G165</f>
        <v>0</v>
      </c>
      <c r="I624" t="str">
        <f>'CHP EB'!H165</f>
        <v>0-15</v>
      </c>
      <c r="J624">
        <f>'CHP EB'!I165</f>
        <v>1</v>
      </c>
      <c r="K624">
        <f>'CHP EB'!J165</f>
        <v>1</v>
      </c>
      <c r="L624">
        <f>'CHP EB'!K165</f>
        <v>0</v>
      </c>
      <c r="M624">
        <f>'CHP EB'!L165</f>
        <v>1</v>
      </c>
      <c r="N624">
        <f>'CHP EB'!M165</f>
        <v>0</v>
      </c>
    </row>
    <row r="625" spans="1:14" x14ac:dyDescent="0.25">
      <c r="A625" t="s">
        <v>247</v>
      </c>
      <c r="B625" s="36">
        <f>'CHP EB'!A166</f>
        <v>41712</v>
      </c>
      <c r="C625" s="32">
        <f>'CHP EB'!B166</f>
        <v>1</v>
      </c>
      <c r="D625" s="33">
        <f>'CHP EB'!C166</f>
        <v>0.55486111111111114</v>
      </c>
      <c r="E625" s="33">
        <f>'CHP EB'!D166</f>
        <v>0.59375</v>
      </c>
      <c r="F625">
        <f>'CHP EB'!E166</f>
        <v>56</v>
      </c>
      <c r="G625">
        <f>'CHP EB'!F166</f>
        <v>36.9</v>
      </c>
      <c r="H625">
        <f>'CHP EB'!G166</f>
        <v>56</v>
      </c>
      <c r="I625" t="str">
        <f>'CHP EB'!H166</f>
        <v>45-75</v>
      </c>
      <c r="J625">
        <f>'CHP EB'!I166</f>
        <v>0</v>
      </c>
      <c r="K625">
        <f>'CHP EB'!J166</f>
        <v>0</v>
      </c>
      <c r="L625">
        <f>'CHP EB'!K166</f>
        <v>0</v>
      </c>
      <c r="M625">
        <f>'CHP EB'!L166</f>
        <v>0</v>
      </c>
      <c r="N625">
        <f>'CHP EB'!M166</f>
        <v>0</v>
      </c>
    </row>
    <row r="626" spans="1:14" x14ac:dyDescent="0.25">
      <c r="A626" t="s">
        <v>247</v>
      </c>
      <c r="B626" s="36">
        <f>'CHP EB'!A167</f>
        <v>41712</v>
      </c>
      <c r="C626" s="32">
        <f>'CHP EB'!B167</f>
        <v>0</v>
      </c>
      <c r="D626" s="33">
        <f>'CHP EB'!C167</f>
        <v>0.41250000000000003</v>
      </c>
      <c r="E626" s="33">
        <f>'CHP EB'!D167</f>
        <v>0.44097222222222227</v>
      </c>
      <c r="F626">
        <f>'CHP EB'!E167</f>
        <v>41</v>
      </c>
      <c r="G626">
        <f>'CHP EB'!F167</f>
        <v>25.9</v>
      </c>
      <c r="H626">
        <f>'CHP EB'!G167</f>
        <v>0</v>
      </c>
      <c r="I626" t="str">
        <f>'CHP EB'!H167</f>
        <v>15-45</v>
      </c>
      <c r="J626">
        <f>'CHP EB'!I167</f>
        <v>1</v>
      </c>
      <c r="K626">
        <f>'CHP EB'!J167</f>
        <v>1</v>
      </c>
      <c r="L626">
        <f>'CHP EB'!K167</f>
        <v>0</v>
      </c>
      <c r="M626">
        <f>'CHP EB'!L167</f>
        <v>1</v>
      </c>
      <c r="N626">
        <f>'CHP EB'!M167</f>
        <v>0</v>
      </c>
    </row>
    <row r="627" spans="1:14" x14ac:dyDescent="0.25">
      <c r="A627" t="s">
        <v>247</v>
      </c>
      <c r="B627" s="36">
        <f>'CHP EB'!A168</f>
        <v>41712</v>
      </c>
      <c r="C627" s="32">
        <f>'CHP EB'!B168</f>
        <v>1</v>
      </c>
      <c r="D627" s="33">
        <f>'CHP EB'!C168</f>
        <v>0.27291666666666664</v>
      </c>
      <c r="E627" s="33">
        <f>'CHP EB'!D168</f>
        <v>0.30277777777777776</v>
      </c>
      <c r="F627">
        <f>'CHP EB'!E168</f>
        <v>43</v>
      </c>
      <c r="G627">
        <f>'CHP EB'!F168</f>
        <v>16.8</v>
      </c>
      <c r="H627">
        <f>'CHP EB'!G168</f>
        <v>43</v>
      </c>
      <c r="I627" t="str">
        <f>'CHP EB'!H168</f>
        <v>15-45</v>
      </c>
      <c r="J627">
        <f>'CHP EB'!I168</f>
        <v>0</v>
      </c>
      <c r="K627">
        <f>'CHP EB'!J168</f>
        <v>1</v>
      </c>
      <c r="L627">
        <f>'CHP EB'!K168</f>
        <v>0</v>
      </c>
      <c r="M627">
        <f>'CHP EB'!L168</f>
        <v>0</v>
      </c>
      <c r="N627">
        <f>'CHP EB'!M168</f>
        <v>0</v>
      </c>
    </row>
    <row r="628" spans="1:14" x14ac:dyDescent="0.25">
      <c r="A628" t="s">
        <v>247</v>
      </c>
      <c r="B628" s="36">
        <f>'CHP EB'!A169</f>
        <v>41712</v>
      </c>
      <c r="C628" s="32">
        <f>'CHP EB'!B169</f>
        <v>1</v>
      </c>
      <c r="D628" s="33">
        <f>'CHP EB'!C169</f>
        <v>0.76736111111111116</v>
      </c>
      <c r="E628" s="33">
        <f>'CHP EB'!D169</f>
        <v>0.7861111111111112</v>
      </c>
      <c r="F628">
        <f>'CHP EB'!E169</f>
        <v>27</v>
      </c>
      <c r="G628">
        <f>'CHP EB'!F169</f>
        <v>39.200000000000003</v>
      </c>
      <c r="H628">
        <f>'CHP EB'!G169</f>
        <v>27</v>
      </c>
      <c r="I628" t="str">
        <f>'CHP EB'!H169</f>
        <v>15-45</v>
      </c>
      <c r="J628">
        <f>'CHP EB'!I169</f>
        <v>0</v>
      </c>
      <c r="K628">
        <f>'CHP EB'!J169</f>
        <v>0</v>
      </c>
      <c r="L628">
        <f>'CHP EB'!K169</f>
        <v>1</v>
      </c>
      <c r="M628">
        <f>'CHP EB'!L169</f>
        <v>0</v>
      </c>
      <c r="N628">
        <f>'CHP EB'!M169</f>
        <v>0</v>
      </c>
    </row>
    <row r="629" spans="1:14" x14ac:dyDescent="0.25">
      <c r="A629" t="s">
        <v>247</v>
      </c>
      <c r="B629" s="36">
        <f>'CHP EB'!A170</f>
        <v>41712</v>
      </c>
      <c r="C629" s="32">
        <f>'CHP EB'!B170</f>
        <v>1</v>
      </c>
      <c r="D629" s="33">
        <f>'CHP EB'!C170</f>
        <v>0.73541666666666661</v>
      </c>
      <c r="E629" s="33">
        <f>'CHP EB'!D170</f>
        <v>0.7944444444444444</v>
      </c>
      <c r="F629">
        <f>'CHP EB'!E170</f>
        <v>85</v>
      </c>
      <c r="G629">
        <f>'CHP EB'!F170</f>
        <v>36.9</v>
      </c>
      <c r="H629">
        <f>'CHP EB'!G170</f>
        <v>85</v>
      </c>
      <c r="I629" t="str">
        <f>'CHP EB'!H170</f>
        <v>75+</v>
      </c>
      <c r="J629">
        <f>'CHP EB'!I170</f>
        <v>0</v>
      </c>
      <c r="K629">
        <f>'CHP EB'!J170</f>
        <v>0</v>
      </c>
      <c r="L629">
        <f>'CHP EB'!K170</f>
        <v>1</v>
      </c>
      <c r="M629">
        <f>'CHP EB'!L170</f>
        <v>0</v>
      </c>
      <c r="N629">
        <f>'CHP EB'!M170</f>
        <v>0</v>
      </c>
    </row>
    <row r="630" spans="1:14" x14ac:dyDescent="0.25">
      <c r="A630" t="s">
        <v>247</v>
      </c>
      <c r="B630" s="36">
        <f>'CHP EB'!A171</f>
        <v>41712</v>
      </c>
      <c r="C630" s="32">
        <f>'CHP EB'!B171</f>
        <v>1</v>
      </c>
      <c r="D630" s="33">
        <f>'CHP EB'!C171</f>
        <v>0.37777777777777777</v>
      </c>
      <c r="E630" s="33">
        <f>'CHP EB'!D171</f>
        <v>0.43819444444444444</v>
      </c>
      <c r="F630">
        <f>'CHP EB'!E171</f>
        <v>87</v>
      </c>
      <c r="G630">
        <f>'CHP EB'!F171</f>
        <v>24.6</v>
      </c>
      <c r="H630">
        <f>'CHP EB'!G171</f>
        <v>87</v>
      </c>
      <c r="I630" t="str">
        <f>'CHP EB'!H171</f>
        <v>75+</v>
      </c>
      <c r="J630">
        <f>'CHP EB'!I171</f>
        <v>0</v>
      </c>
      <c r="K630">
        <f>'CHP EB'!J171</f>
        <v>1</v>
      </c>
      <c r="L630">
        <f>'CHP EB'!K171</f>
        <v>0</v>
      </c>
      <c r="M630">
        <f>'CHP EB'!L171</f>
        <v>0</v>
      </c>
      <c r="N630">
        <f>'CHP EB'!M171</f>
        <v>0</v>
      </c>
    </row>
    <row r="631" spans="1:14" x14ac:dyDescent="0.25">
      <c r="A631" t="s">
        <v>247</v>
      </c>
      <c r="B631" s="36">
        <f>'CHP EB'!A172</f>
        <v>41715</v>
      </c>
      <c r="C631" s="32">
        <f>'CHP EB'!B172</f>
        <v>1</v>
      </c>
      <c r="D631" s="33">
        <f>'CHP EB'!C172</f>
        <v>0.6645833333333333</v>
      </c>
      <c r="E631" s="33">
        <f>'CHP EB'!D172</f>
        <v>0.6777777777777777</v>
      </c>
      <c r="F631">
        <f>'CHP EB'!E172</f>
        <v>19</v>
      </c>
      <c r="G631">
        <f>'CHP EB'!F172</f>
        <v>11.1</v>
      </c>
      <c r="H631">
        <f>'CHP EB'!G172</f>
        <v>19</v>
      </c>
      <c r="I631" t="str">
        <f>'CHP EB'!H172</f>
        <v>15-45</v>
      </c>
      <c r="J631">
        <f>'CHP EB'!I172</f>
        <v>0</v>
      </c>
      <c r="K631">
        <f>'CHP EB'!J172</f>
        <v>0</v>
      </c>
      <c r="L631">
        <f>'CHP EB'!K172</f>
        <v>1</v>
      </c>
      <c r="M631">
        <f>'CHP EB'!L172</f>
        <v>0</v>
      </c>
      <c r="N631">
        <f>'CHP EB'!M172</f>
        <v>0</v>
      </c>
    </row>
    <row r="632" spans="1:14" x14ac:dyDescent="0.25">
      <c r="A632" t="s">
        <v>247</v>
      </c>
      <c r="B632" s="36">
        <f>'CHP EB'!A173</f>
        <v>41715</v>
      </c>
      <c r="C632" s="32">
        <f>'CHP EB'!B173</f>
        <v>1</v>
      </c>
      <c r="D632" s="33">
        <f>'CHP EB'!C173</f>
        <v>0.67152777777777783</v>
      </c>
      <c r="E632" s="33">
        <f>'CHP EB'!D173</f>
        <v>0.69027777777777788</v>
      </c>
      <c r="F632">
        <f>'CHP EB'!E173</f>
        <v>27</v>
      </c>
      <c r="G632">
        <f>'CHP EB'!F173</f>
        <v>45.8</v>
      </c>
      <c r="H632">
        <f>'CHP EB'!G173</f>
        <v>27</v>
      </c>
      <c r="I632" t="str">
        <f>'CHP EB'!H173</f>
        <v>15-45</v>
      </c>
      <c r="J632">
        <f>'CHP EB'!I173</f>
        <v>0</v>
      </c>
      <c r="K632">
        <f>'CHP EB'!J173</f>
        <v>0</v>
      </c>
      <c r="L632">
        <f>'CHP EB'!K173</f>
        <v>1</v>
      </c>
      <c r="M632">
        <f>'CHP EB'!L173</f>
        <v>0</v>
      </c>
      <c r="N632">
        <f>'CHP EB'!M173</f>
        <v>0</v>
      </c>
    </row>
    <row r="633" spans="1:14" x14ac:dyDescent="0.25">
      <c r="A633" t="s">
        <v>247</v>
      </c>
      <c r="B633" s="36">
        <f>'CHP EB'!A174</f>
        <v>41715</v>
      </c>
      <c r="C633" s="32">
        <f>'CHP EB'!B174</f>
        <v>1</v>
      </c>
      <c r="D633" s="33">
        <f>'CHP EB'!C174</f>
        <v>0.67847222222222225</v>
      </c>
      <c r="E633" s="33">
        <f>'CHP EB'!D174</f>
        <v>0.69513888888888897</v>
      </c>
      <c r="F633">
        <f>'CHP EB'!E174</f>
        <v>24</v>
      </c>
      <c r="G633">
        <f>'CHP EB'!F174</f>
        <v>22.2</v>
      </c>
      <c r="H633">
        <f>'CHP EB'!G174</f>
        <v>24</v>
      </c>
      <c r="I633" t="str">
        <f>'CHP EB'!H174</f>
        <v>15-45</v>
      </c>
      <c r="J633">
        <f>'CHP EB'!I174</f>
        <v>0</v>
      </c>
      <c r="K633">
        <f>'CHP EB'!J174</f>
        <v>0</v>
      </c>
      <c r="L633">
        <f>'CHP EB'!K174</f>
        <v>1</v>
      </c>
      <c r="M633">
        <f>'CHP EB'!L174</f>
        <v>0</v>
      </c>
      <c r="N633">
        <f>'CHP EB'!M174</f>
        <v>0</v>
      </c>
    </row>
    <row r="634" spans="1:14" x14ac:dyDescent="0.25">
      <c r="A634" t="s">
        <v>247</v>
      </c>
      <c r="B634" s="36">
        <f>'CHP EB'!A175</f>
        <v>41716</v>
      </c>
      <c r="C634" s="32">
        <f>'CHP EB'!B175</f>
        <v>1</v>
      </c>
      <c r="D634" s="33">
        <f>'CHP EB'!C175</f>
        <v>0.74513888888888891</v>
      </c>
      <c r="E634" s="33">
        <f>'CHP EB'!D175</f>
        <v>0.76041666666666663</v>
      </c>
      <c r="F634">
        <f>'CHP EB'!E175</f>
        <v>22</v>
      </c>
      <c r="G634">
        <f>'CHP EB'!F175</f>
        <v>26.9</v>
      </c>
      <c r="H634">
        <f>'CHP EB'!G175</f>
        <v>22</v>
      </c>
      <c r="I634" t="str">
        <f>'CHP EB'!H175</f>
        <v>15-45</v>
      </c>
      <c r="J634">
        <f>'CHP EB'!I175</f>
        <v>1</v>
      </c>
      <c r="K634">
        <f>'CHP EB'!J175</f>
        <v>0</v>
      </c>
      <c r="L634">
        <f>'CHP EB'!K175</f>
        <v>1</v>
      </c>
      <c r="M634">
        <f>'CHP EB'!L175</f>
        <v>0</v>
      </c>
      <c r="N634">
        <f>'CHP EB'!M175</f>
        <v>1</v>
      </c>
    </row>
    <row r="635" spans="1:14" x14ac:dyDescent="0.25">
      <c r="A635" t="s">
        <v>247</v>
      </c>
      <c r="B635" s="36">
        <f>'CHP EB'!A176</f>
        <v>41716</v>
      </c>
      <c r="C635" s="32">
        <f>'CHP EB'!B176</f>
        <v>1</v>
      </c>
      <c r="D635" s="33">
        <f>'CHP EB'!C176</f>
        <v>0.37083333333333335</v>
      </c>
      <c r="E635" s="33">
        <f>'CHP EB'!D176</f>
        <v>0.38541666666666669</v>
      </c>
      <c r="F635">
        <f>'CHP EB'!E176</f>
        <v>21</v>
      </c>
      <c r="G635">
        <f>'CHP EB'!F176</f>
        <v>38.1</v>
      </c>
      <c r="H635">
        <f>'CHP EB'!G176</f>
        <v>21</v>
      </c>
      <c r="I635" t="str">
        <f>'CHP EB'!H176</f>
        <v>15-45</v>
      </c>
      <c r="J635">
        <f>'CHP EB'!I176</f>
        <v>0</v>
      </c>
      <c r="K635">
        <f>'CHP EB'!J176</f>
        <v>1</v>
      </c>
      <c r="L635">
        <f>'CHP EB'!K176</f>
        <v>0</v>
      </c>
      <c r="M635">
        <f>'CHP EB'!L176</f>
        <v>0</v>
      </c>
      <c r="N635">
        <f>'CHP EB'!M176</f>
        <v>0</v>
      </c>
    </row>
    <row r="636" spans="1:14" x14ac:dyDescent="0.25">
      <c r="A636" t="s">
        <v>247</v>
      </c>
      <c r="B636" s="36">
        <f>'CHP EB'!A177</f>
        <v>41716</v>
      </c>
      <c r="C636" s="32">
        <f>'CHP EB'!B177</f>
        <v>1</v>
      </c>
      <c r="D636" s="33">
        <f>'CHP EB'!C177</f>
        <v>0.6645833333333333</v>
      </c>
      <c r="E636" s="33">
        <f>'CHP EB'!D177</f>
        <v>0.71319444444444446</v>
      </c>
      <c r="F636">
        <f>'CHP EB'!E177</f>
        <v>70</v>
      </c>
      <c r="G636">
        <f>'CHP EB'!F177</f>
        <v>20.9</v>
      </c>
      <c r="H636">
        <f>'CHP EB'!G177</f>
        <v>70</v>
      </c>
      <c r="I636" t="str">
        <f>'CHP EB'!H177</f>
        <v>45-75</v>
      </c>
      <c r="J636">
        <f>'CHP EB'!I177</f>
        <v>0</v>
      </c>
      <c r="K636">
        <f>'CHP EB'!J177</f>
        <v>0</v>
      </c>
      <c r="L636">
        <f>'CHP EB'!K177</f>
        <v>1</v>
      </c>
      <c r="M636">
        <f>'CHP EB'!L177</f>
        <v>0</v>
      </c>
      <c r="N636">
        <f>'CHP EB'!M177</f>
        <v>0</v>
      </c>
    </row>
    <row r="637" spans="1:14" x14ac:dyDescent="0.25">
      <c r="A637" t="s">
        <v>247</v>
      </c>
      <c r="B637" s="36">
        <f>'CHP EB'!A178</f>
        <v>41717</v>
      </c>
      <c r="C637" s="32">
        <f>'CHP EB'!B178</f>
        <v>2</v>
      </c>
      <c r="D637" s="33">
        <f>'CHP EB'!C178</f>
        <v>0.68888888888888899</v>
      </c>
      <c r="E637" s="33">
        <f>'CHP EB'!D178</f>
        <v>0.72013888888888899</v>
      </c>
      <c r="F637">
        <f>'CHP EB'!E178</f>
        <v>45</v>
      </c>
      <c r="G637">
        <f>'CHP EB'!F178</f>
        <v>26.3</v>
      </c>
      <c r="H637">
        <f>'CHP EB'!G178</f>
        <v>90</v>
      </c>
      <c r="I637" t="str">
        <f>'CHP EB'!H178</f>
        <v>45-75</v>
      </c>
      <c r="J637">
        <f>'CHP EB'!I178</f>
        <v>1</v>
      </c>
      <c r="K637">
        <f>'CHP EB'!J178</f>
        <v>0</v>
      </c>
      <c r="L637">
        <f>'CHP EB'!K178</f>
        <v>1</v>
      </c>
      <c r="M637">
        <f>'CHP EB'!L178</f>
        <v>0</v>
      </c>
      <c r="N637">
        <f>'CHP EB'!M178</f>
        <v>1</v>
      </c>
    </row>
    <row r="638" spans="1:14" x14ac:dyDescent="0.25">
      <c r="A638" t="s">
        <v>247</v>
      </c>
      <c r="B638" s="36">
        <f>'CHP EB'!A179</f>
        <v>41717</v>
      </c>
      <c r="C638" s="32">
        <f>'CHP EB'!B179</f>
        <v>1</v>
      </c>
      <c r="D638" s="33">
        <f>'CHP EB'!C179</f>
        <v>0.30833333333333335</v>
      </c>
      <c r="E638" s="33">
        <f>'CHP EB'!D179</f>
        <v>0.3263888888888889</v>
      </c>
      <c r="F638">
        <f>'CHP EB'!E179</f>
        <v>26</v>
      </c>
      <c r="G638">
        <f>'CHP EB'!F179</f>
        <v>36.700000000000003</v>
      </c>
      <c r="H638">
        <f>'CHP EB'!G179</f>
        <v>26</v>
      </c>
      <c r="I638" t="str">
        <f>'CHP EB'!H179</f>
        <v>15-45</v>
      </c>
      <c r="J638">
        <f>'CHP EB'!I179</f>
        <v>0</v>
      </c>
      <c r="K638">
        <f>'CHP EB'!J179</f>
        <v>1</v>
      </c>
      <c r="L638">
        <f>'CHP EB'!K179</f>
        <v>0</v>
      </c>
      <c r="M638">
        <f>'CHP EB'!L179</f>
        <v>0</v>
      </c>
      <c r="N638">
        <f>'CHP EB'!M179</f>
        <v>0</v>
      </c>
    </row>
    <row r="639" spans="1:14" x14ac:dyDescent="0.25">
      <c r="A639" t="s">
        <v>247</v>
      </c>
      <c r="B639" s="36">
        <f>'CHP EB'!A180</f>
        <v>41717</v>
      </c>
      <c r="C639" s="32">
        <f>'CHP EB'!B180</f>
        <v>2</v>
      </c>
      <c r="D639" s="33">
        <f>'CHP EB'!C180</f>
        <v>0.67222222222222217</v>
      </c>
      <c r="E639" s="33">
        <f>'CHP EB'!D180</f>
        <v>0.68958333333333333</v>
      </c>
      <c r="F639">
        <f>'CHP EB'!E180</f>
        <v>25</v>
      </c>
      <c r="G639">
        <f>'CHP EB'!F180</f>
        <v>31.1</v>
      </c>
      <c r="H639">
        <f>'CHP EB'!G180</f>
        <v>50</v>
      </c>
      <c r="I639" t="str">
        <f>'CHP EB'!H180</f>
        <v>15-45</v>
      </c>
      <c r="J639">
        <f>'CHP EB'!I180</f>
        <v>1</v>
      </c>
      <c r="K639">
        <f>'CHP EB'!J180</f>
        <v>0</v>
      </c>
      <c r="L639">
        <f>'CHP EB'!K180</f>
        <v>1</v>
      </c>
      <c r="M639">
        <f>'CHP EB'!L180</f>
        <v>0</v>
      </c>
      <c r="N639">
        <f>'CHP EB'!M180</f>
        <v>1</v>
      </c>
    </row>
    <row r="640" spans="1:14" x14ac:dyDescent="0.25">
      <c r="A640" t="s">
        <v>247</v>
      </c>
      <c r="B640" s="36">
        <f>'CHP EB'!A181</f>
        <v>41718</v>
      </c>
      <c r="C640" s="32">
        <f>'CHP EB'!B181</f>
        <v>1</v>
      </c>
      <c r="D640" s="33">
        <f>'CHP EB'!C181</f>
        <v>0.78263888888888899</v>
      </c>
      <c r="E640" s="33">
        <f>'CHP EB'!D181</f>
        <v>0.83680555555555569</v>
      </c>
      <c r="F640">
        <f>'CHP EB'!E181</f>
        <v>78</v>
      </c>
      <c r="G640">
        <f>'CHP EB'!F181</f>
        <v>28.2</v>
      </c>
      <c r="H640">
        <f>'CHP EB'!G181</f>
        <v>78</v>
      </c>
      <c r="I640" t="str">
        <f>'CHP EB'!H181</f>
        <v>75+</v>
      </c>
      <c r="J640">
        <f>'CHP EB'!I181</f>
        <v>1</v>
      </c>
      <c r="K640">
        <f>'CHP EB'!J181</f>
        <v>0</v>
      </c>
      <c r="L640">
        <f>'CHP EB'!K181</f>
        <v>1</v>
      </c>
      <c r="M640">
        <f>'CHP EB'!L181</f>
        <v>0</v>
      </c>
      <c r="N640">
        <f>'CHP EB'!M181</f>
        <v>1</v>
      </c>
    </row>
    <row r="641" spans="1:14" x14ac:dyDescent="0.25">
      <c r="A641" t="s">
        <v>247</v>
      </c>
      <c r="B641" s="36">
        <f>'CHP EB'!A182</f>
        <v>41718</v>
      </c>
      <c r="C641" s="32">
        <f>'CHP EB'!B182</f>
        <v>0</v>
      </c>
      <c r="D641" s="33">
        <f>'CHP EB'!C182</f>
        <v>0.58680555555555558</v>
      </c>
      <c r="E641" s="33">
        <f>'CHP EB'!D182</f>
        <v>0.59930555555555554</v>
      </c>
      <c r="F641">
        <f>'CHP EB'!E182</f>
        <v>18</v>
      </c>
      <c r="G641">
        <f>'CHP EB'!F182</f>
        <v>22.9</v>
      </c>
      <c r="H641">
        <f>'CHP EB'!G182</f>
        <v>0</v>
      </c>
      <c r="I641" t="str">
        <f>'CHP EB'!H182</f>
        <v>15-45</v>
      </c>
      <c r="J641">
        <f>'CHP EB'!I182</f>
        <v>0</v>
      </c>
      <c r="K641">
        <f>'CHP EB'!J182</f>
        <v>0</v>
      </c>
      <c r="L641">
        <f>'CHP EB'!K182</f>
        <v>0</v>
      </c>
      <c r="M641">
        <f>'CHP EB'!L182</f>
        <v>0</v>
      </c>
      <c r="N641">
        <f>'CHP EB'!M182</f>
        <v>0</v>
      </c>
    </row>
    <row r="642" spans="1:14" x14ac:dyDescent="0.25">
      <c r="A642" t="s">
        <v>247</v>
      </c>
      <c r="B642" s="36">
        <f>'CHP EB'!A183</f>
        <v>41719</v>
      </c>
      <c r="C642" s="32">
        <f>'CHP EB'!B183</f>
        <v>0</v>
      </c>
      <c r="D642" s="33">
        <f>'CHP EB'!C183</f>
        <v>0.53819444444444442</v>
      </c>
      <c r="E642" s="33">
        <f>'CHP EB'!D183</f>
        <v>0.55972222222222223</v>
      </c>
      <c r="F642">
        <f>'CHP EB'!E183</f>
        <v>31</v>
      </c>
      <c r="G642">
        <f>'CHP EB'!F183</f>
        <v>39.9</v>
      </c>
      <c r="H642">
        <f>'CHP EB'!G183</f>
        <v>0</v>
      </c>
      <c r="I642" t="str">
        <f>'CHP EB'!H183</f>
        <v>15-45</v>
      </c>
      <c r="J642">
        <f>'CHP EB'!I183</f>
        <v>0</v>
      </c>
      <c r="K642">
        <f>'CHP EB'!J183</f>
        <v>0</v>
      </c>
      <c r="L642">
        <f>'CHP EB'!K183</f>
        <v>0</v>
      </c>
      <c r="M642">
        <f>'CHP EB'!L183</f>
        <v>0</v>
      </c>
      <c r="N642">
        <f>'CHP EB'!M183</f>
        <v>0</v>
      </c>
    </row>
    <row r="643" spans="1:14" x14ac:dyDescent="0.25">
      <c r="A643" t="s">
        <v>247</v>
      </c>
      <c r="B643" s="36">
        <f>'CHP EB'!A184</f>
        <v>41719</v>
      </c>
      <c r="C643" s="32">
        <f>'CHP EB'!B184</f>
        <v>1</v>
      </c>
      <c r="D643" s="33">
        <f>'CHP EB'!C184</f>
        <v>0.78263888888888899</v>
      </c>
      <c r="E643" s="33">
        <f>'CHP EB'!D184</f>
        <v>0.80555555555555569</v>
      </c>
      <c r="F643">
        <f>'CHP EB'!E184</f>
        <v>33</v>
      </c>
      <c r="G643">
        <f>'CHP EB'!F184</f>
        <v>36.9</v>
      </c>
      <c r="H643">
        <f>'CHP EB'!G184</f>
        <v>33</v>
      </c>
      <c r="I643" t="str">
        <f>'CHP EB'!H184</f>
        <v>15-45</v>
      </c>
      <c r="J643">
        <f>'CHP EB'!I184</f>
        <v>0</v>
      </c>
      <c r="K643">
        <f>'CHP EB'!J184</f>
        <v>0</v>
      </c>
      <c r="L643">
        <f>'CHP EB'!K184</f>
        <v>1</v>
      </c>
      <c r="M643">
        <f>'CHP EB'!L184</f>
        <v>0</v>
      </c>
      <c r="N643">
        <f>'CHP EB'!M184</f>
        <v>0</v>
      </c>
    </row>
    <row r="644" spans="1:14" x14ac:dyDescent="0.25">
      <c r="A644" t="s">
        <v>247</v>
      </c>
      <c r="B644" s="36">
        <f>'CHP EB'!A185</f>
        <v>41719</v>
      </c>
      <c r="C644" s="32">
        <f>'CHP EB'!B185</f>
        <v>1</v>
      </c>
      <c r="D644" s="33">
        <f>'CHP EB'!C185</f>
        <v>0.84097222222222223</v>
      </c>
      <c r="E644" s="33">
        <f>'CHP EB'!D185</f>
        <v>0.86250000000000004</v>
      </c>
      <c r="F644">
        <f>'CHP EB'!E185</f>
        <v>31</v>
      </c>
      <c r="G644">
        <f>'CHP EB'!F185</f>
        <v>39.200000000000003</v>
      </c>
      <c r="H644">
        <f>'CHP EB'!G185</f>
        <v>31</v>
      </c>
      <c r="I644" t="str">
        <f>'CHP EB'!H185</f>
        <v>15-45</v>
      </c>
      <c r="J644">
        <f>'CHP EB'!I185</f>
        <v>0</v>
      </c>
      <c r="K644">
        <f>'CHP EB'!J185</f>
        <v>0</v>
      </c>
      <c r="L644">
        <f>'CHP EB'!K185</f>
        <v>0</v>
      </c>
      <c r="M644">
        <f>'CHP EB'!L185</f>
        <v>0</v>
      </c>
      <c r="N644">
        <f>'CHP EB'!M185</f>
        <v>0</v>
      </c>
    </row>
    <row r="645" spans="1:14" x14ac:dyDescent="0.25">
      <c r="A645" t="s">
        <v>247</v>
      </c>
      <c r="B645" s="36">
        <f>'CHP EB'!A186</f>
        <v>41719</v>
      </c>
      <c r="C645" s="32">
        <f>'CHP EB'!B186</f>
        <v>0</v>
      </c>
      <c r="D645" s="33">
        <f>'CHP EB'!C186</f>
        <v>0.86388888888888893</v>
      </c>
      <c r="E645" s="33">
        <f>'CHP EB'!D186</f>
        <v>0.88611111111111118</v>
      </c>
      <c r="F645">
        <f>'CHP EB'!E186</f>
        <v>32</v>
      </c>
      <c r="G645">
        <f>'CHP EB'!F186</f>
        <v>35.6</v>
      </c>
      <c r="H645">
        <f>'CHP EB'!G186</f>
        <v>0</v>
      </c>
      <c r="I645" t="str">
        <f>'CHP EB'!H186</f>
        <v>15-45</v>
      </c>
      <c r="J645">
        <f>'CHP EB'!I186</f>
        <v>1</v>
      </c>
      <c r="K645">
        <f>'CHP EB'!J186</f>
        <v>0</v>
      </c>
      <c r="L645">
        <f>'CHP EB'!K186</f>
        <v>0</v>
      </c>
      <c r="M645">
        <f>'CHP EB'!L186</f>
        <v>0</v>
      </c>
      <c r="N645">
        <f>'CHP EB'!M186</f>
        <v>0</v>
      </c>
    </row>
    <row r="646" spans="1:14" x14ac:dyDescent="0.25">
      <c r="A646" t="s">
        <v>247</v>
      </c>
      <c r="B646" s="36">
        <f>'CHP EB'!A187</f>
        <v>41719</v>
      </c>
      <c r="C646" s="32">
        <f>'CHP EB'!B187</f>
        <v>1</v>
      </c>
      <c r="D646" s="33">
        <f>'CHP EB'!C187</f>
        <v>0.30416666666666664</v>
      </c>
      <c r="E646" s="33">
        <f>'CHP EB'!D187</f>
        <v>0.32916666666666666</v>
      </c>
      <c r="F646">
        <f>'CHP EB'!E187</f>
        <v>36</v>
      </c>
      <c r="G646">
        <f>'CHP EB'!F187</f>
        <v>34.200000000000003</v>
      </c>
      <c r="H646">
        <f>'CHP EB'!G187</f>
        <v>36</v>
      </c>
      <c r="I646" t="str">
        <f>'CHP EB'!H187</f>
        <v>15-45</v>
      </c>
      <c r="J646">
        <f>'CHP EB'!I187</f>
        <v>1</v>
      </c>
      <c r="K646">
        <f>'CHP EB'!J187</f>
        <v>1</v>
      </c>
      <c r="L646">
        <f>'CHP EB'!K187</f>
        <v>0</v>
      </c>
      <c r="M646">
        <f>'CHP EB'!L187</f>
        <v>1</v>
      </c>
      <c r="N646">
        <f>'CHP EB'!M187</f>
        <v>0</v>
      </c>
    </row>
    <row r="647" spans="1:14" x14ac:dyDescent="0.25">
      <c r="A647" t="s">
        <v>247</v>
      </c>
      <c r="B647" s="36">
        <f>'CHP EB'!A188</f>
        <v>41719</v>
      </c>
      <c r="C647" s="32">
        <f>'CHP EB'!B188</f>
        <v>1</v>
      </c>
      <c r="D647" s="33">
        <f>'CHP EB'!C188</f>
        <v>0.75069444444444444</v>
      </c>
      <c r="E647" s="33">
        <f>'CHP EB'!D188</f>
        <v>0.78263888888888888</v>
      </c>
      <c r="F647">
        <f>'CHP EB'!E188</f>
        <v>46</v>
      </c>
      <c r="G647">
        <f>'CHP EB'!F188</f>
        <v>35</v>
      </c>
      <c r="H647">
        <f>'CHP EB'!G188</f>
        <v>46</v>
      </c>
      <c r="I647" t="str">
        <f>'CHP EB'!H188</f>
        <v>45-75</v>
      </c>
      <c r="J647">
        <f>'CHP EB'!I188</f>
        <v>1</v>
      </c>
      <c r="K647">
        <f>'CHP EB'!J188</f>
        <v>0</v>
      </c>
      <c r="L647">
        <f>'CHP EB'!K188</f>
        <v>1</v>
      </c>
      <c r="M647">
        <f>'CHP EB'!L188</f>
        <v>0</v>
      </c>
      <c r="N647">
        <f>'CHP EB'!M188</f>
        <v>1</v>
      </c>
    </row>
    <row r="648" spans="1:14" x14ac:dyDescent="0.25">
      <c r="A648" t="s">
        <v>247</v>
      </c>
      <c r="B648" s="36">
        <f>'CHP EB'!A189</f>
        <v>41719</v>
      </c>
      <c r="C648" s="32">
        <f>'CHP EB'!B189</f>
        <v>0</v>
      </c>
      <c r="D648" s="33">
        <f>'CHP EB'!C189</f>
        <v>0.53125</v>
      </c>
      <c r="E648" s="33">
        <f>'CHP EB'!D189</f>
        <v>0.53125</v>
      </c>
      <c r="F648">
        <f>'CHP EB'!E189</f>
        <v>0</v>
      </c>
      <c r="G648">
        <f>'CHP EB'!F189</f>
        <v>0</v>
      </c>
      <c r="H648">
        <f>'CHP EB'!G189</f>
        <v>0</v>
      </c>
      <c r="I648" t="str">
        <f>'CHP EB'!H189</f>
        <v>0-15</v>
      </c>
      <c r="J648">
        <f>'CHP EB'!I189</f>
        <v>0</v>
      </c>
      <c r="K648">
        <f>'CHP EB'!J189</f>
        <v>0</v>
      </c>
      <c r="L648">
        <f>'CHP EB'!K189</f>
        <v>0</v>
      </c>
      <c r="M648">
        <f>'CHP EB'!L189</f>
        <v>0</v>
      </c>
      <c r="N648">
        <f>'CHP EB'!M189</f>
        <v>0</v>
      </c>
    </row>
    <row r="649" spans="1:14" x14ac:dyDescent="0.25">
      <c r="A649" t="s">
        <v>247</v>
      </c>
      <c r="B649" s="36">
        <f>'CHP EB'!A190</f>
        <v>41719</v>
      </c>
      <c r="C649" s="32">
        <f>'CHP EB'!B190</f>
        <v>2</v>
      </c>
      <c r="D649" s="33">
        <f>'CHP EB'!C190</f>
        <v>0.57986111111111105</v>
      </c>
      <c r="E649" s="33">
        <f>'CHP EB'!D190</f>
        <v>0.67638888888888882</v>
      </c>
      <c r="F649">
        <f>'CHP EB'!E190</f>
        <v>139</v>
      </c>
      <c r="G649">
        <f>'CHP EB'!F190</f>
        <v>34.200000000000003</v>
      </c>
      <c r="H649">
        <f>'CHP EB'!G190</f>
        <v>278</v>
      </c>
      <c r="I649" t="str">
        <f>'CHP EB'!H190</f>
        <v>75+</v>
      </c>
      <c r="J649">
        <f>'CHP EB'!I190</f>
        <v>1</v>
      </c>
      <c r="K649">
        <f>'CHP EB'!J190</f>
        <v>0</v>
      </c>
      <c r="L649">
        <f>'CHP EB'!K190</f>
        <v>1</v>
      </c>
      <c r="M649">
        <f>'CHP EB'!L190</f>
        <v>0</v>
      </c>
      <c r="N649">
        <f>'CHP EB'!M190</f>
        <v>1</v>
      </c>
    </row>
    <row r="650" spans="1:14" x14ac:dyDescent="0.25">
      <c r="A650" t="s">
        <v>247</v>
      </c>
      <c r="B650" s="36">
        <f>'CHP EB'!A191</f>
        <v>41722</v>
      </c>
      <c r="C650" s="32">
        <f>'CHP EB'!B191</f>
        <v>0</v>
      </c>
      <c r="D650" s="33" t="str">
        <f>'CHP EB'!C191</f>
        <v>Not found</v>
      </c>
      <c r="E650" s="33">
        <f>'CHP EB'!D191</f>
        <v>0</v>
      </c>
      <c r="F650">
        <f>'CHP EB'!E191</f>
        <v>0</v>
      </c>
      <c r="G650">
        <f>'CHP EB'!F191</f>
        <v>0</v>
      </c>
      <c r="H650">
        <f>'CHP EB'!G191</f>
        <v>0</v>
      </c>
      <c r="I650" t="str">
        <f>'CHP EB'!H191</f>
        <v>0-15</v>
      </c>
      <c r="J650">
        <f>'CHP EB'!I191</f>
        <v>0</v>
      </c>
      <c r="K650">
        <f>'CHP EB'!J191</f>
        <v>0</v>
      </c>
      <c r="L650">
        <f>'CHP EB'!K191</f>
        <v>0</v>
      </c>
      <c r="M650">
        <f>'CHP EB'!L191</f>
        <v>0</v>
      </c>
      <c r="N650">
        <f>'CHP EB'!M191</f>
        <v>0</v>
      </c>
    </row>
    <row r="651" spans="1:14" x14ac:dyDescent="0.25">
      <c r="A651" t="s">
        <v>247</v>
      </c>
      <c r="B651" s="36">
        <f>'CHP EB'!A192</f>
        <v>41722</v>
      </c>
      <c r="C651" s="32">
        <f>'CHP EB'!B192</f>
        <v>1</v>
      </c>
      <c r="D651" s="33">
        <f>'CHP EB'!C192</f>
        <v>0.19999999999999998</v>
      </c>
      <c r="E651" s="33">
        <f>'CHP EB'!D192</f>
        <v>0.21180555555555552</v>
      </c>
      <c r="F651">
        <f>'CHP EB'!E192</f>
        <v>17</v>
      </c>
      <c r="G651">
        <f>'CHP EB'!F192</f>
        <v>33.200000000000003</v>
      </c>
      <c r="H651">
        <f>'CHP EB'!G192</f>
        <v>17</v>
      </c>
      <c r="I651" t="str">
        <f>'CHP EB'!H192</f>
        <v>15-45</v>
      </c>
      <c r="J651">
        <f>'CHP EB'!I192</f>
        <v>1</v>
      </c>
      <c r="K651">
        <f>'CHP EB'!J192</f>
        <v>1</v>
      </c>
      <c r="L651">
        <f>'CHP EB'!K192</f>
        <v>0</v>
      </c>
      <c r="M651">
        <f>'CHP EB'!L192</f>
        <v>1</v>
      </c>
      <c r="N651">
        <f>'CHP EB'!M192</f>
        <v>0</v>
      </c>
    </row>
    <row r="652" spans="1:14" x14ac:dyDescent="0.25">
      <c r="A652" t="s">
        <v>247</v>
      </c>
      <c r="B652" s="36">
        <f>'CHP EB'!A193</f>
        <v>41722</v>
      </c>
      <c r="C652" s="32">
        <f>'CHP EB'!B193</f>
        <v>1</v>
      </c>
      <c r="D652" s="33">
        <f>'CHP EB'!C193</f>
        <v>0.73958333333333337</v>
      </c>
      <c r="E652" s="33">
        <f>'CHP EB'!D193</f>
        <v>0.76458333333333339</v>
      </c>
      <c r="F652">
        <f>'CHP EB'!E193</f>
        <v>36</v>
      </c>
      <c r="G652">
        <f>'CHP EB'!F193</f>
        <v>45.2</v>
      </c>
      <c r="H652">
        <f>'CHP EB'!G193</f>
        <v>36</v>
      </c>
      <c r="I652" t="str">
        <f>'CHP EB'!H193</f>
        <v>15-45</v>
      </c>
      <c r="J652">
        <f>'CHP EB'!I193</f>
        <v>0</v>
      </c>
      <c r="K652">
        <f>'CHP EB'!J193</f>
        <v>0</v>
      </c>
      <c r="L652">
        <f>'CHP EB'!K193</f>
        <v>1</v>
      </c>
      <c r="M652">
        <f>'CHP EB'!L193</f>
        <v>0</v>
      </c>
      <c r="N652">
        <f>'CHP EB'!M193</f>
        <v>0</v>
      </c>
    </row>
    <row r="653" spans="1:14" x14ac:dyDescent="0.25">
      <c r="A653" t="s">
        <v>247</v>
      </c>
      <c r="B653" s="36">
        <f>'CHP EB'!A194</f>
        <v>41722</v>
      </c>
      <c r="C653" s="32">
        <f>'CHP EB'!B194</f>
        <v>0</v>
      </c>
      <c r="D653" s="33">
        <f>'CHP EB'!C194</f>
        <v>0</v>
      </c>
      <c r="E653" s="33">
        <f>'CHP EB'!D194</f>
        <v>0</v>
      </c>
      <c r="F653">
        <f>'CHP EB'!E194</f>
        <v>0</v>
      </c>
      <c r="G653">
        <f>'CHP EB'!F194</f>
        <v>0</v>
      </c>
      <c r="H653">
        <f>'CHP EB'!G194</f>
        <v>0</v>
      </c>
      <c r="I653" t="str">
        <f>'CHP EB'!H194</f>
        <v>0-15</v>
      </c>
      <c r="J653">
        <f>'CHP EB'!I194</f>
        <v>0</v>
      </c>
      <c r="K653">
        <f>'CHP EB'!J194</f>
        <v>0</v>
      </c>
      <c r="L653">
        <f>'CHP EB'!K194</f>
        <v>0</v>
      </c>
      <c r="M653">
        <f>'CHP EB'!L194</f>
        <v>0</v>
      </c>
      <c r="N653">
        <f>'CHP EB'!M194</f>
        <v>0</v>
      </c>
    </row>
    <row r="654" spans="1:14" x14ac:dyDescent="0.25">
      <c r="A654" t="s">
        <v>247</v>
      </c>
      <c r="B654" s="36">
        <f>'CHP EB'!A195</f>
        <v>41722</v>
      </c>
      <c r="C654" s="32">
        <f>'CHP EB'!B195</f>
        <v>0</v>
      </c>
      <c r="D654" s="33">
        <f>'CHP EB'!C195</f>
        <v>0</v>
      </c>
      <c r="E654" s="33">
        <f>'CHP EB'!D195</f>
        <v>0</v>
      </c>
      <c r="F654">
        <f>'CHP EB'!E195</f>
        <v>0</v>
      </c>
      <c r="G654">
        <f>'CHP EB'!F195</f>
        <v>0</v>
      </c>
      <c r="H654">
        <f>'CHP EB'!G195</f>
        <v>0</v>
      </c>
      <c r="I654" t="str">
        <f>'CHP EB'!H195</f>
        <v>0-15</v>
      </c>
      <c r="J654">
        <f>'CHP EB'!I195</f>
        <v>0</v>
      </c>
      <c r="K654">
        <f>'CHP EB'!J195</f>
        <v>0</v>
      </c>
      <c r="L654">
        <f>'CHP EB'!K195</f>
        <v>0</v>
      </c>
      <c r="M654">
        <f>'CHP EB'!L195</f>
        <v>0</v>
      </c>
      <c r="N654">
        <f>'CHP EB'!M195</f>
        <v>0</v>
      </c>
    </row>
    <row r="655" spans="1:14" x14ac:dyDescent="0.25">
      <c r="A655" t="s">
        <v>247</v>
      </c>
      <c r="B655" s="36">
        <f>'CHP EB'!A196</f>
        <v>41723</v>
      </c>
      <c r="C655" s="32">
        <f>'CHP EB'!B196</f>
        <v>1</v>
      </c>
      <c r="D655" s="33">
        <f>'CHP EB'!C196</f>
        <v>0.46875</v>
      </c>
      <c r="E655" s="33">
        <f>'CHP EB'!D196</f>
        <v>0.48333333333333334</v>
      </c>
      <c r="F655">
        <f>'CHP EB'!E196</f>
        <v>21</v>
      </c>
      <c r="G655">
        <f>'CHP EB'!F196</f>
        <v>24.6</v>
      </c>
      <c r="H655">
        <f>'CHP EB'!G196</f>
        <v>21</v>
      </c>
      <c r="I655" t="str">
        <f>'CHP EB'!H196</f>
        <v>15-45</v>
      </c>
      <c r="J655">
        <f>'CHP EB'!I196</f>
        <v>0</v>
      </c>
      <c r="K655">
        <f>'CHP EB'!J196</f>
        <v>0</v>
      </c>
      <c r="L655">
        <f>'CHP EB'!K196</f>
        <v>0</v>
      </c>
      <c r="M655">
        <f>'CHP EB'!L196</f>
        <v>0</v>
      </c>
      <c r="N655">
        <f>'CHP EB'!M196</f>
        <v>0</v>
      </c>
    </row>
    <row r="656" spans="1:14" x14ac:dyDescent="0.25">
      <c r="A656" t="s">
        <v>247</v>
      </c>
      <c r="B656" s="36">
        <f>'CHP EB'!A197</f>
        <v>41723</v>
      </c>
      <c r="C656" s="32">
        <f>'CHP EB'!B197</f>
        <v>0</v>
      </c>
      <c r="D656" s="33">
        <f>'CHP EB'!C197</f>
        <v>0.32013888888888892</v>
      </c>
      <c r="E656" s="33">
        <f>'CHP EB'!D197</f>
        <v>0.35486111111111113</v>
      </c>
      <c r="F656">
        <f>'CHP EB'!E197</f>
        <v>50</v>
      </c>
      <c r="G656">
        <f>'CHP EB'!F197</f>
        <v>25.9</v>
      </c>
      <c r="H656">
        <f>'CHP EB'!G197</f>
        <v>0</v>
      </c>
      <c r="I656" t="str">
        <f>'CHP EB'!H197</f>
        <v>45-75</v>
      </c>
      <c r="J656">
        <f>'CHP EB'!I197</f>
        <v>1</v>
      </c>
      <c r="K656">
        <f>'CHP EB'!J197</f>
        <v>1</v>
      </c>
      <c r="L656">
        <f>'CHP EB'!K197</f>
        <v>0</v>
      </c>
      <c r="M656">
        <f>'CHP EB'!L197</f>
        <v>1</v>
      </c>
      <c r="N656">
        <f>'CHP EB'!M197</f>
        <v>0</v>
      </c>
    </row>
    <row r="657" spans="1:14" x14ac:dyDescent="0.25">
      <c r="A657" t="s">
        <v>247</v>
      </c>
      <c r="B657" s="36">
        <f>'CHP EB'!A198</f>
        <v>41723</v>
      </c>
      <c r="C657" s="32">
        <f>'CHP EB'!B198</f>
        <v>0</v>
      </c>
      <c r="D657" s="33">
        <f>'CHP EB'!C198</f>
        <v>0.79375000000000007</v>
      </c>
      <c r="E657" s="33">
        <f>'CHP EB'!D198</f>
        <v>0.81875000000000009</v>
      </c>
      <c r="F657">
        <f>'CHP EB'!E198</f>
        <v>36</v>
      </c>
      <c r="G657">
        <f>'CHP EB'!F198</f>
        <v>36.799999999999997</v>
      </c>
      <c r="H657">
        <f>'CHP EB'!G198</f>
        <v>0</v>
      </c>
      <c r="I657" t="str">
        <f>'CHP EB'!H198</f>
        <v>15-45</v>
      </c>
      <c r="J657">
        <f>'CHP EB'!I198</f>
        <v>0</v>
      </c>
      <c r="K657">
        <f>'CHP EB'!J198</f>
        <v>0</v>
      </c>
      <c r="L657">
        <f>'CHP EB'!K198</f>
        <v>1</v>
      </c>
      <c r="M657">
        <f>'CHP EB'!L198</f>
        <v>0</v>
      </c>
      <c r="N657">
        <f>'CHP EB'!M198</f>
        <v>0</v>
      </c>
    </row>
    <row r="658" spans="1:14" x14ac:dyDescent="0.25">
      <c r="A658" t="s">
        <v>247</v>
      </c>
      <c r="B658" s="36">
        <f>'CHP EB'!A199</f>
        <v>41723</v>
      </c>
      <c r="C658" s="32">
        <f>'CHP EB'!B199</f>
        <v>1</v>
      </c>
      <c r="D658" s="33">
        <f>'CHP EB'!C199</f>
        <v>0.74861111111111101</v>
      </c>
      <c r="E658" s="33">
        <f>'CHP EB'!D199</f>
        <v>0.76388888888888873</v>
      </c>
      <c r="F658">
        <f>'CHP EB'!E199</f>
        <v>22</v>
      </c>
      <c r="G658">
        <f>'CHP EB'!F199</f>
        <v>35</v>
      </c>
      <c r="H658">
        <f>'CHP EB'!G199</f>
        <v>22</v>
      </c>
      <c r="I658" t="str">
        <f>'CHP EB'!H199</f>
        <v>15-45</v>
      </c>
      <c r="J658">
        <f>'CHP EB'!I199</f>
        <v>1</v>
      </c>
      <c r="K658">
        <f>'CHP EB'!J199</f>
        <v>0</v>
      </c>
      <c r="L658">
        <f>'CHP EB'!K199</f>
        <v>1</v>
      </c>
      <c r="M658">
        <f>'CHP EB'!L199</f>
        <v>0</v>
      </c>
      <c r="N658">
        <f>'CHP EB'!M199</f>
        <v>1</v>
      </c>
    </row>
    <row r="659" spans="1:14" x14ac:dyDescent="0.25">
      <c r="A659" t="s">
        <v>247</v>
      </c>
      <c r="B659" s="36">
        <f>'CHP EB'!A200</f>
        <v>41724</v>
      </c>
      <c r="C659" s="32">
        <f>'CHP EB'!B200</f>
        <v>1</v>
      </c>
      <c r="D659" s="33">
        <f>'CHP EB'!C200</f>
        <v>0.54097222222222219</v>
      </c>
      <c r="E659" s="33">
        <f>'CHP EB'!D200</f>
        <v>0.57222222222222219</v>
      </c>
      <c r="F659">
        <f>'CHP EB'!E200</f>
        <v>45</v>
      </c>
      <c r="G659">
        <f>'CHP EB'!F200</f>
        <v>39.9</v>
      </c>
      <c r="H659">
        <f>'CHP EB'!G200</f>
        <v>45</v>
      </c>
      <c r="I659" t="str">
        <f>'CHP EB'!H200</f>
        <v>45-75</v>
      </c>
      <c r="J659">
        <f>'CHP EB'!I200</f>
        <v>0</v>
      </c>
      <c r="K659">
        <f>'CHP EB'!J200</f>
        <v>0</v>
      </c>
      <c r="L659">
        <f>'CHP EB'!K200</f>
        <v>0</v>
      </c>
      <c r="M659">
        <f>'CHP EB'!L200</f>
        <v>0</v>
      </c>
      <c r="N659">
        <f>'CHP EB'!M200</f>
        <v>0</v>
      </c>
    </row>
    <row r="660" spans="1:14" x14ac:dyDescent="0.25">
      <c r="A660" t="s">
        <v>247</v>
      </c>
      <c r="B660" s="36">
        <f>'CHP EB'!A201</f>
        <v>41724</v>
      </c>
      <c r="C660" s="32">
        <f>'CHP EB'!B201</f>
        <v>2</v>
      </c>
      <c r="D660" s="33">
        <f>'CHP EB'!C201</f>
        <v>0.51458333333333328</v>
      </c>
      <c r="E660" s="33">
        <f>'CHP EB'!D201</f>
        <v>0.52777777777777768</v>
      </c>
      <c r="F660">
        <f>'CHP EB'!E201</f>
        <v>19</v>
      </c>
      <c r="G660">
        <f>'CHP EB'!F201</f>
        <v>41.9</v>
      </c>
      <c r="H660">
        <f>'CHP EB'!G201</f>
        <v>38</v>
      </c>
      <c r="I660" t="str">
        <f>'CHP EB'!H201</f>
        <v>15-45</v>
      </c>
      <c r="J660">
        <f>'CHP EB'!I201</f>
        <v>0</v>
      </c>
      <c r="K660">
        <f>'CHP EB'!J201</f>
        <v>0</v>
      </c>
      <c r="L660">
        <f>'CHP EB'!K201</f>
        <v>0</v>
      </c>
      <c r="M660">
        <f>'CHP EB'!L201</f>
        <v>0</v>
      </c>
      <c r="N660">
        <f>'CHP EB'!M201</f>
        <v>0</v>
      </c>
    </row>
    <row r="661" spans="1:14" x14ac:dyDescent="0.25">
      <c r="A661" t="s">
        <v>247</v>
      </c>
      <c r="B661" s="36">
        <f>'CHP EB'!A202</f>
        <v>41725</v>
      </c>
      <c r="C661" s="32">
        <f>'CHP EB'!B202</f>
        <v>1</v>
      </c>
      <c r="D661" s="33">
        <f>'CHP EB'!C202</f>
        <v>0.34097222222222223</v>
      </c>
      <c r="E661" s="33">
        <f>'CHP EB'!D202</f>
        <v>0.38333333333333336</v>
      </c>
      <c r="F661">
        <f>'CHP EB'!E202</f>
        <v>61</v>
      </c>
      <c r="G661">
        <f>'CHP EB'!F202</f>
        <v>14.2</v>
      </c>
      <c r="H661">
        <f>'CHP EB'!G202</f>
        <v>61</v>
      </c>
      <c r="I661" t="str">
        <f>'CHP EB'!H202</f>
        <v>45-75</v>
      </c>
      <c r="J661">
        <f>'CHP EB'!I202</f>
        <v>0</v>
      </c>
      <c r="K661">
        <f>'CHP EB'!J202</f>
        <v>1</v>
      </c>
      <c r="L661">
        <f>'CHP EB'!K202</f>
        <v>0</v>
      </c>
      <c r="M661">
        <f>'CHP EB'!L202</f>
        <v>0</v>
      </c>
      <c r="N661">
        <f>'CHP EB'!M202</f>
        <v>0</v>
      </c>
    </row>
    <row r="662" spans="1:14" x14ac:dyDescent="0.25">
      <c r="A662" t="s">
        <v>247</v>
      </c>
      <c r="B662" s="36">
        <f>'CHP EB'!A203</f>
        <v>41726</v>
      </c>
      <c r="C662" s="32">
        <f>'CHP EB'!B203</f>
        <v>1</v>
      </c>
      <c r="D662" s="33">
        <f>'CHP EB'!C203</f>
        <v>0.72499999999999998</v>
      </c>
      <c r="E662" s="33">
        <f>'CHP EB'!D203</f>
        <v>0.74305555555555558</v>
      </c>
      <c r="F662">
        <f>'CHP EB'!E203</f>
        <v>26</v>
      </c>
      <c r="G662">
        <f>'CHP EB'!F203</f>
        <v>5.6</v>
      </c>
      <c r="H662">
        <f>'CHP EB'!G203</f>
        <v>26</v>
      </c>
      <c r="I662" t="str">
        <f>'CHP EB'!H203</f>
        <v>15-45</v>
      </c>
      <c r="J662">
        <f>'CHP EB'!I203</f>
        <v>0</v>
      </c>
      <c r="K662">
        <f>'CHP EB'!J203</f>
        <v>0</v>
      </c>
      <c r="L662">
        <f>'CHP EB'!K203</f>
        <v>1</v>
      </c>
      <c r="M662">
        <f>'CHP EB'!L203</f>
        <v>0</v>
      </c>
      <c r="N662">
        <f>'CHP EB'!M203</f>
        <v>0</v>
      </c>
    </row>
    <row r="663" spans="1:14" x14ac:dyDescent="0.25">
      <c r="A663" t="s">
        <v>247</v>
      </c>
      <c r="B663" s="36">
        <f>'CHP EB'!A204</f>
        <v>41726</v>
      </c>
      <c r="C663" s="32">
        <f>'CHP EB'!B204</f>
        <v>1</v>
      </c>
      <c r="D663" s="33">
        <f>'CHP EB'!C204</f>
        <v>0.72638888888888886</v>
      </c>
      <c r="E663" s="33">
        <f>'CHP EB'!D204</f>
        <v>0.76527777777777772</v>
      </c>
      <c r="F663">
        <f>'CHP EB'!E204</f>
        <v>56</v>
      </c>
      <c r="G663">
        <f>'CHP EB'!F204</f>
        <v>31.1</v>
      </c>
      <c r="H663">
        <f>'CHP EB'!G204</f>
        <v>56</v>
      </c>
      <c r="I663" t="str">
        <f>'CHP EB'!H204</f>
        <v>45-75</v>
      </c>
      <c r="J663">
        <f>'CHP EB'!I204</f>
        <v>1</v>
      </c>
      <c r="K663">
        <f>'CHP EB'!J204</f>
        <v>0</v>
      </c>
      <c r="L663">
        <f>'CHP EB'!K204</f>
        <v>1</v>
      </c>
      <c r="M663">
        <f>'CHP EB'!L204</f>
        <v>0</v>
      </c>
      <c r="N663">
        <f>'CHP EB'!M204</f>
        <v>1</v>
      </c>
    </row>
    <row r="664" spans="1:14" x14ac:dyDescent="0.25">
      <c r="A664" t="s">
        <v>247</v>
      </c>
      <c r="B664" s="36">
        <f>'CHP EB'!A205</f>
        <v>41726</v>
      </c>
      <c r="C664" s="32">
        <f>'CHP EB'!B205</f>
        <v>1</v>
      </c>
      <c r="D664" s="33">
        <f>'CHP EB'!C205</f>
        <v>0.74444444444444446</v>
      </c>
      <c r="E664" s="33">
        <f>'CHP EB'!D205</f>
        <v>0.78749999999999998</v>
      </c>
      <c r="F664">
        <f>'CHP EB'!E205</f>
        <v>62</v>
      </c>
      <c r="G664">
        <f>'CHP EB'!F205</f>
        <v>38.1</v>
      </c>
      <c r="H664">
        <f>'CHP EB'!G205</f>
        <v>62</v>
      </c>
      <c r="I664" t="str">
        <f>'CHP EB'!H205</f>
        <v>45-75</v>
      </c>
      <c r="J664">
        <f>'CHP EB'!I205</f>
        <v>0</v>
      </c>
      <c r="K664">
        <f>'CHP EB'!J205</f>
        <v>0</v>
      </c>
      <c r="L664">
        <f>'CHP EB'!K205</f>
        <v>1</v>
      </c>
      <c r="M664">
        <f>'CHP EB'!L205</f>
        <v>0</v>
      </c>
      <c r="N664">
        <f>'CHP EB'!M205</f>
        <v>0</v>
      </c>
    </row>
    <row r="665" spans="1:14" x14ac:dyDescent="0.25">
      <c r="A665" t="s">
        <v>247</v>
      </c>
      <c r="B665" s="36">
        <f>'CHP EB'!A206</f>
        <v>41726</v>
      </c>
      <c r="C665" s="32">
        <f>'CHP EB'!B206</f>
        <v>1</v>
      </c>
      <c r="D665" s="33">
        <f>'CHP EB'!C206</f>
        <v>0.53055555555555556</v>
      </c>
      <c r="E665" s="33">
        <f>'CHP EB'!D206</f>
        <v>0.54791666666666672</v>
      </c>
      <c r="F665">
        <f>'CHP EB'!E206</f>
        <v>25</v>
      </c>
      <c r="G665">
        <f>'CHP EB'!F206</f>
        <v>44</v>
      </c>
      <c r="H665">
        <f>'CHP EB'!G206</f>
        <v>25</v>
      </c>
      <c r="I665" t="str">
        <f>'CHP EB'!H206</f>
        <v>15-45</v>
      </c>
      <c r="J665">
        <f>'CHP EB'!I206</f>
        <v>0</v>
      </c>
      <c r="K665">
        <f>'CHP EB'!J206</f>
        <v>0</v>
      </c>
      <c r="L665">
        <f>'CHP EB'!K206</f>
        <v>0</v>
      </c>
      <c r="M665">
        <f>'CHP EB'!L206</f>
        <v>0</v>
      </c>
      <c r="N665">
        <f>'CHP EB'!M206</f>
        <v>0</v>
      </c>
    </row>
    <row r="666" spans="1:14" x14ac:dyDescent="0.25">
      <c r="A666" t="s">
        <v>247</v>
      </c>
      <c r="B666" s="36">
        <f>'CHP EB'!A207</f>
        <v>41729</v>
      </c>
      <c r="C666" s="32">
        <f>'CHP EB'!B207</f>
        <v>1</v>
      </c>
      <c r="D666" s="33">
        <f>'CHP EB'!C207</f>
        <v>0.48194444444444445</v>
      </c>
      <c r="E666" s="33">
        <f>'CHP EB'!D207</f>
        <v>0.53055555555555556</v>
      </c>
      <c r="F666">
        <f>'CHP EB'!E207</f>
        <v>70</v>
      </c>
      <c r="G666">
        <f>'CHP EB'!F207</f>
        <v>33.200000000000003</v>
      </c>
      <c r="H666">
        <f>'CHP EB'!G207</f>
        <v>70</v>
      </c>
      <c r="I666" t="str">
        <f>'CHP EB'!H207</f>
        <v>45-75</v>
      </c>
      <c r="J666">
        <f>'CHP EB'!I207</f>
        <v>1</v>
      </c>
      <c r="K666">
        <f>'CHP EB'!J207</f>
        <v>0</v>
      </c>
      <c r="L666">
        <f>'CHP EB'!K207</f>
        <v>0</v>
      </c>
      <c r="M666">
        <f>'CHP EB'!L207</f>
        <v>0</v>
      </c>
      <c r="N666">
        <f>'CHP EB'!M207</f>
        <v>0</v>
      </c>
    </row>
    <row r="667" spans="1:14" x14ac:dyDescent="0.25">
      <c r="A667" t="s">
        <v>247</v>
      </c>
      <c r="B667" s="36">
        <f>'CHP EB'!A208</f>
        <v>41729</v>
      </c>
      <c r="C667" s="32">
        <f>'CHP EB'!B208</f>
        <v>0</v>
      </c>
      <c r="D667" s="33">
        <f>'CHP EB'!C208</f>
        <v>0.74652777777777779</v>
      </c>
      <c r="E667" s="33">
        <f>'CHP EB'!D208</f>
        <v>0.77083333333333337</v>
      </c>
      <c r="F667">
        <f>'CHP EB'!E208</f>
        <v>35</v>
      </c>
      <c r="G667">
        <f>'CHP EB'!F208</f>
        <v>50.2</v>
      </c>
      <c r="H667">
        <f>'CHP EB'!G208</f>
        <v>0</v>
      </c>
      <c r="I667" t="str">
        <f>'CHP EB'!H208</f>
        <v>15-45</v>
      </c>
      <c r="J667">
        <f>'CHP EB'!I208</f>
        <v>0</v>
      </c>
      <c r="K667">
        <f>'CHP EB'!J208</f>
        <v>0</v>
      </c>
      <c r="L667">
        <f>'CHP EB'!K208</f>
        <v>1</v>
      </c>
      <c r="M667">
        <f>'CHP EB'!L208</f>
        <v>0</v>
      </c>
      <c r="N667">
        <f>'CHP EB'!M208</f>
        <v>0</v>
      </c>
    </row>
    <row r="668" spans="1:14" x14ac:dyDescent="0.25">
      <c r="A668" t="s">
        <v>247</v>
      </c>
      <c r="B668" s="36">
        <f>'CHP EB'!A209</f>
        <v>41730</v>
      </c>
      <c r="C668" s="32">
        <f>'CHP EB'!B209</f>
        <v>0</v>
      </c>
      <c r="D668" s="33">
        <f>'CHP EB'!C209</f>
        <v>0.71666666666666667</v>
      </c>
      <c r="E668" s="33">
        <f>'CHP EB'!D209</f>
        <v>0.71805555555555556</v>
      </c>
      <c r="F668">
        <f>'CHP EB'!E209</f>
        <v>2</v>
      </c>
      <c r="G668">
        <f>'CHP EB'!F209</f>
        <v>38.1</v>
      </c>
      <c r="H668">
        <f>'CHP EB'!G209</f>
        <v>0</v>
      </c>
      <c r="I668" t="str">
        <f>'CHP EB'!H209</f>
        <v>0-15</v>
      </c>
      <c r="J668">
        <f>'CHP EB'!I209</f>
        <v>0</v>
      </c>
      <c r="K668">
        <f>'CHP EB'!J209</f>
        <v>0</v>
      </c>
      <c r="L668">
        <f>'CHP EB'!K209</f>
        <v>1</v>
      </c>
      <c r="M668">
        <f>'CHP EB'!L209</f>
        <v>0</v>
      </c>
      <c r="N668">
        <f>'CHP EB'!M209</f>
        <v>0</v>
      </c>
    </row>
    <row r="669" spans="1:14" x14ac:dyDescent="0.25">
      <c r="A669" t="s">
        <v>247</v>
      </c>
      <c r="B669" s="36">
        <f>'CHP EB'!A210</f>
        <v>41730</v>
      </c>
      <c r="C669" s="32">
        <f>'CHP EB'!B210</f>
        <v>2</v>
      </c>
      <c r="D669" s="33">
        <f>'CHP EB'!C210</f>
        <v>0.68472222222222223</v>
      </c>
      <c r="E669" s="33">
        <f>'CHP EB'!D210</f>
        <v>0.71736111111111112</v>
      </c>
      <c r="F669">
        <f>'CHP EB'!E210</f>
        <v>47</v>
      </c>
      <c r="G669">
        <f>'CHP EB'!F210</f>
        <v>39.200000000000003</v>
      </c>
      <c r="H669">
        <f>'CHP EB'!G210</f>
        <v>94</v>
      </c>
      <c r="I669" t="str">
        <f>'CHP EB'!H210</f>
        <v>45-75</v>
      </c>
      <c r="J669">
        <f>'CHP EB'!I210</f>
        <v>0</v>
      </c>
      <c r="K669">
        <f>'CHP EB'!J210</f>
        <v>0</v>
      </c>
      <c r="L669">
        <f>'CHP EB'!K210</f>
        <v>1</v>
      </c>
      <c r="M669">
        <f>'CHP EB'!L210</f>
        <v>0</v>
      </c>
      <c r="N669">
        <f>'CHP EB'!M210</f>
        <v>0</v>
      </c>
    </row>
    <row r="670" spans="1:14" x14ac:dyDescent="0.25">
      <c r="A670" t="s">
        <v>247</v>
      </c>
      <c r="B670" s="36">
        <f>'CHP EB'!A211</f>
        <v>41731</v>
      </c>
      <c r="C670" s="32">
        <f>'CHP EB'!B211</f>
        <v>1</v>
      </c>
      <c r="D670" s="33">
        <f>'CHP EB'!C211</f>
        <v>0.3298611111111111</v>
      </c>
      <c r="E670" s="33">
        <f>'CHP EB'!D211</f>
        <v>0.37916666666666665</v>
      </c>
      <c r="F670">
        <f>'CHP EB'!E211</f>
        <v>71</v>
      </c>
      <c r="G670">
        <f>'CHP EB'!F211</f>
        <v>29.3</v>
      </c>
      <c r="H670">
        <f>'CHP EB'!G211</f>
        <v>71</v>
      </c>
      <c r="I670" t="str">
        <f>'CHP EB'!H211</f>
        <v>45-75</v>
      </c>
      <c r="J670">
        <f>'CHP EB'!I211</f>
        <v>1</v>
      </c>
      <c r="K670">
        <f>'CHP EB'!J211</f>
        <v>1</v>
      </c>
      <c r="L670">
        <f>'CHP EB'!K211</f>
        <v>0</v>
      </c>
      <c r="M670">
        <f>'CHP EB'!L211</f>
        <v>1</v>
      </c>
      <c r="N670">
        <f>'CHP EB'!M211</f>
        <v>0</v>
      </c>
    </row>
    <row r="671" spans="1:14" x14ac:dyDescent="0.25">
      <c r="A671" t="s">
        <v>247</v>
      </c>
      <c r="B671" s="36">
        <f>'CHP EB'!A212</f>
        <v>41731</v>
      </c>
      <c r="C671" s="32">
        <f>'CHP EB'!B212</f>
        <v>0</v>
      </c>
      <c r="D671" s="33">
        <f>'CHP EB'!C212</f>
        <v>0.48749999999999999</v>
      </c>
      <c r="E671" s="33">
        <f>'CHP EB'!D212</f>
        <v>0.56944444444444442</v>
      </c>
      <c r="F671">
        <f>'CHP EB'!E212</f>
        <v>118</v>
      </c>
      <c r="G671">
        <f>'CHP EB'!F212</f>
        <v>51.9</v>
      </c>
      <c r="H671">
        <f>'CHP EB'!G212</f>
        <v>0</v>
      </c>
      <c r="I671" t="str">
        <f>'CHP EB'!H212</f>
        <v>75+</v>
      </c>
      <c r="J671">
        <f>'CHP EB'!I212</f>
        <v>0</v>
      </c>
      <c r="K671">
        <f>'CHP EB'!J212</f>
        <v>0</v>
      </c>
      <c r="L671">
        <f>'CHP EB'!K212</f>
        <v>0</v>
      </c>
      <c r="M671">
        <f>'CHP EB'!L212</f>
        <v>0</v>
      </c>
      <c r="N671">
        <f>'CHP EB'!M212</f>
        <v>0</v>
      </c>
    </row>
    <row r="672" spans="1:14" x14ac:dyDescent="0.25">
      <c r="A672" t="s">
        <v>247</v>
      </c>
      <c r="B672" s="36">
        <f>'CHP EB'!A213</f>
        <v>41731</v>
      </c>
      <c r="C672" s="32">
        <f>'CHP EB'!B213</f>
        <v>1</v>
      </c>
      <c r="D672" s="33">
        <f>'CHP EB'!C213</f>
        <v>0.8979166666666667</v>
      </c>
      <c r="E672" s="33">
        <f>'CHP EB'!D213</f>
        <v>0.92638888888888893</v>
      </c>
      <c r="F672">
        <f>'CHP EB'!E213</f>
        <v>41</v>
      </c>
      <c r="G672">
        <f>'CHP EB'!F213</f>
        <v>35</v>
      </c>
      <c r="H672">
        <f>'CHP EB'!G213</f>
        <v>41</v>
      </c>
      <c r="I672" t="str">
        <f>'CHP EB'!H213</f>
        <v>15-45</v>
      </c>
      <c r="J672">
        <f>'CHP EB'!I213</f>
        <v>1</v>
      </c>
      <c r="K672">
        <f>'CHP EB'!J213</f>
        <v>0</v>
      </c>
      <c r="L672">
        <f>'CHP EB'!K213</f>
        <v>0</v>
      </c>
      <c r="M672">
        <f>'CHP EB'!L213</f>
        <v>0</v>
      </c>
      <c r="N672">
        <f>'CHP EB'!M213</f>
        <v>0</v>
      </c>
    </row>
    <row r="673" spans="1:14" x14ac:dyDescent="0.25">
      <c r="A673" t="s">
        <v>247</v>
      </c>
      <c r="B673" s="36">
        <f>'CHP EB'!A214</f>
        <v>41731</v>
      </c>
      <c r="C673" s="32">
        <f>'CHP EB'!B214</f>
        <v>1</v>
      </c>
      <c r="D673" s="33">
        <f>'CHP EB'!C214</f>
        <v>0.49861111111111112</v>
      </c>
      <c r="E673" s="33">
        <f>'CHP EB'!D214</f>
        <v>0.5229166666666667</v>
      </c>
      <c r="F673">
        <f>'CHP EB'!E214</f>
        <v>35</v>
      </c>
      <c r="G673">
        <f>'CHP EB'!F214</f>
        <v>15.6</v>
      </c>
      <c r="H673">
        <f>'CHP EB'!G214</f>
        <v>35</v>
      </c>
      <c r="I673" t="str">
        <f>'CHP EB'!H214</f>
        <v>15-45</v>
      </c>
      <c r="J673">
        <f>'CHP EB'!I214</f>
        <v>0</v>
      </c>
      <c r="K673">
        <f>'CHP EB'!J214</f>
        <v>0</v>
      </c>
      <c r="L673">
        <f>'CHP EB'!K214</f>
        <v>0</v>
      </c>
      <c r="M673">
        <f>'CHP EB'!L214</f>
        <v>0</v>
      </c>
      <c r="N673">
        <f>'CHP EB'!M214</f>
        <v>0</v>
      </c>
    </row>
    <row r="674" spans="1:14" x14ac:dyDescent="0.25">
      <c r="A674" t="s">
        <v>247</v>
      </c>
      <c r="B674" s="36">
        <f>'CHP EB'!A215</f>
        <v>41731</v>
      </c>
      <c r="C674" s="32">
        <f>'CHP EB'!B215</f>
        <v>1</v>
      </c>
      <c r="D674" s="33">
        <f>'CHP EB'!C215</f>
        <v>0.33819444444444446</v>
      </c>
      <c r="E674" s="33">
        <f>'CHP EB'!D215</f>
        <v>0.34861111111111115</v>
      </c>
      <c r="F674">
        <f>'CHP EB'!E215</f>
        <v>15</v>
      </c>
      <c r="G674">
        <f>'CHP EB'!F215</f>
        <v>51.9</v>
      </c>
      <c r="H674">
        <f>'CHP EB'!G215</f>
        <v>15</v>
      </c>
      <c r="I674" t="str">
        <f>'CHP EB'!H215</f>
        <v>15-45</v>
      </c>
      <c r="J674">
        <f>'CHP EB'!I215</f>
        <v>0</v>
      </c>
      <c r="K674">
        <f>'CHP EB'!J215</f>
        <v>1</v>
      </c>
      <c r="L674">
        <f>'CHP EB'!K215</f>
        <v>0</v>
      </c>
      <c r="M674">
        <f>'CHP EB'!L215</f>
        <v>0</v>
      </c>
      <c r="N674">
        <f>'CHP EB'!M215</f>
        <v>0</v>
      </c>
    </row>
    <row r="675" spans="1:14" x14ac:dyDescent="0.25">
      <c r="A675" t="s">
        <v>247</v>
      </c>
      <c r="B675" s="36">
        <f>'CHP EB'!A216</f>
        <v>41731</v>
      </c>
      <c r="C675" s="32">
        <f>'CHP EB'!B216</f>
        <v>3</v>
      </c>
      <c r="D675" s="33">
        <f>'CHP EB'!C216</f>
        <v>6.9444444444444447E-4</v>
      </c>
      <c r="E675" s="33">
        <f>'CHP EB'!D216</f>
        <v>4.5138888888888888E-2</v>
      </c>
      <c r="F675">
        <f>'CHP EB'!E216</f>
        <v>64</v>
      </c>
      <c r="G675">
        <f>'CHP EB'!F216</f>
        <v>38.1</v>
      </c>
      <c r="H675">
        <f>'CHP EB'!G216</f>
        <v>192</v>
      </c>
      <c r="I675" t="str">
        <f>'CHP EB'!H216</f>
        <v>45-75</v>
      </c>
      <c r="J675">
        <f>'CHP EB'!I216</f>
        <v>0</v>
      </c>
      <c r="K675">
        <f>'CHP EB'!J216</f>
        <v>0</v>
      </c>
      <c r="L675">
        <f>'CHP EB'!K216</f>
        <v>0</v>
      </c>
      <c r="M675">
        <f>'CHP EB'!L216</f>
        <v>0</v>
      </c>
      <c r="N675">
        <f>'CHP EB'!M216</f>
        <v>0</v>
      </c>
    </row>
    <row r="676" spans="1:14" x14ac:dyDescent="0.25">
      <c r="A676" t="s">
        <v>247</v>
      </c>
      <c r="B676" s="36">
        <f>'CHP EB'!A217</f>
        <v>41731</v>
      </c>
      <c r="C676" s="32">
        <f>'CHP EB'!B217</f>
        <v>0</v>
      </c>
      <c r="D676" s="33">
        <f>'CHP EB'!C217</f>
        <v>8.1944444444444445E-2</v>
      </c>
      <c r="E676" s="33">
        <f>'CHP EB'!D217</f>
        <v>0.30416666666666664</v>
      </c>
      <c r="F676">
        <f>'CHP EB'!E217</f>
        <v>320</v>
      </c>
      <c r="G676">
        <f>'CHP EB'!F217</f>
        <v>24.6</v>
      </c>
      <c r="H676">
        <f>'CHP EB'!G217</f>
        <v>0</v>
      </c>
      <c r="I676" t="str">
        <f>'CHP EB'!H217</f>
        <v>75+</v>
      </c>
      <c r="J676">
        <f>'CHP EB'!I217</f>
        <v>0</v>
      </c>
      <c r="K676">
        <f>'CHP EB'!J217</f>
        <v>1</v>
      </c>
      <c r="L676">
        <f>'CHP EB'!K217</f>
        <v>0</v>
      </c>
      <c r="M676">
        <f>'CHP EB'!L217</f>
        <v>0</v>
      </c>
      <c r="N676">
        <f>'CHP EB'!M217</f>
        <v>0</v>
      </c>
    </row>
    <row r="677" spans="1:14" x14ac:dyDescent="0.25">
      <c r="A677" t="s">
        <v>247</v>
      </c>
      <c r="B677" s="36">
        <f>'CHP EB'!A218</f>
        <v>41731</v>
      </c>
      <c r="C677" s="32">
        <f>'CHP EB'!B218</f>
        <v>2</v>
      </c>
      <c r="D677" s="33">
        <f>'CHP EB'!C218</f>
        <v>0.33263888888888887</v>
      </c>
      <c r="E677" s="33">
        <f>'CHP EB'!D218</f>
        <v>0.4458333333333333</v>
      </c>
      <c r="F677">
        <f>'CHP EB'!E218</f>
        <v>163</v>
      </c>
      <c r="G677">
        <f>'CHP EB'!F218</f>
        <v>34.200000000000003</v>
      </c>
      <c r="H677">
        <f>'CHP EB'!G218</f>
        <v>326</v>
      </c>
      <c r="I677" t="str">
        <f>'CHP EB'!H218</f>
        <v>75+</v>
      </c>
      <c r="J677">
        <f>'CHP EB'!I218</f>
        <v>1</v>
      </c>
      <c r="K677">
        <f>'CHP EB'!J218</f>
        <v>1</v>
      </c>
      <c r="L677">
        <f>'CHP EB'!K218</f>
        <v>0</v>
      </c>
      <c r="M677">
        <f>'CHP EB'!L218</f>
        <v>1</v>
      </c>
      <c r="N677">
        <f>'CHP EB'!M218</f>
        <v>0</v>
      </c>
    </row>
    <row r="678" spans="1:14" x14ac:dyDescent="0.25">
      <c r="A678" t="s">
        <v>247</v>
      </c>
      <c r="B678" s="36">
        <f>'CHP EB'!A219</f>
        <v>41731</v>
      </c>
      <c r="C678" s="32">
        <f>'CHP EB'!B219</f>
        <v>0</v>
      </c>
      <c r="D678" s="33">
        <f>'CHP EB'!C219</f>
        <v>0.67638888888888893</v>
      </c>
      <c r="E678" s="33">
        <f>'CHP EB'!D219</f>
        <v>0.70277777777777783</v>
      </c>
      <c r="F678">
        <f>'CHP EB'!E219</f>
        <v>38</v>
      </c>
      <c r="G678">
        <f>'CHP EB'!F219</f>
        <v>18.8</v>
      </c>
      <c r="H678">
        <f>'CHP EB'!G219</f>
        <v>0</v>
      </c>
      <c r="I678" t="str">
        <f>'CHP EB'!H219</f>
        <v>15-45</v>
      </c>
      <c r="J678">
        <f>'CHP EB'!I219</f>
        <v>0</v>
      </c>
      <c r="K678">
        <f>'CHP EB'!J219</f>
        <v>0</v>
      </c>
      <c r="L678">
        <f>'CHP EB'!K219</f>
        <v>1</v>
      </c>
      <c r="M678">
        <f>'CHP EB'!L219</f>
        <v>0</v>
      </c>
      <c r="N678">
        <f>'CHP EB'!M219</f>
        <v>0</v>
      </c>
    </row>
    <row r="679" spans="1:14" x14ac:dyDescent="0.25">
      <c r="A679" t="s">
        <v>247</v>
      </c>
      <c r="B679" s="36">
        <f>'CHP EB'!A220</f>
        <v>41732</v>
      </c>
      <c r="C679" s="32">
        <f>'CHP EB'!B220</f>
        <v>0</v>
      </c>
      <c r="D679" s="33">
        <f>'CHP EB'!C220</f>
        <v>0.74305555555555547</v>
      </c>
      <c r="E679" s="33">
        <f>'CHP EB'!D220</f>
        <v>0.77083333333333326</v>
      </c>
      <c r="F679">
        <f>'CHP EB'!E220</f>
        <v>40</v>
      </c>
      <c r="G679">
        <f>'CHP EB'!F220</f>
        <v>16.5</v>
      </c>
      <c r="H679">
        <f>'CHP EB'!G220</f>
        <v>0</v>
      </c>
      <c r="I679" t="str">
        <f>'CHP EB'!H220</f>
        <v>15-45</v>
      </c>
      <c r="J679">
        <f>'CHP EB'!I220</f>
        <v>0</v>
      </c>
      <c r="K679">
        <f>'CHP EB'!J220</f>
        <v>0</v>
      </c>
      <c r="L679">
        <f>'CHP EB'!K220</f>
        <v>1</v>
      </c>
      <c r="M679">
        <f>'CHP EB'!L220</f>
        <v>0</v>
      </c>
      <c r="N679">
        <f>'CHP EB'!M220</f>
        <v>0</v>
      </c>
    </row>
    <row r="680" spans="1:14" x14ac:dyDescent="0.25">
      <c r="A680" t="s">
        <v>247</v>
      </c>
      <c r="B680" s="36">
        <f>'CHP EB'!A221</f>
        <v>41733</v>
      </c>
      <c r="C680" s="32">
        <f>'CHP EB'!B221</f>
        <v>0</v>
      </c>
      <c r="D680" s="33" t="str">
        <f>'CHP EB'!C221</f>
        <v>Nothing</v>
      </c>
      <c r="E680" s="33">
        <f>'CHP EB'!D221</f>
        <v>0</v>
      </c>
      <c r="F680">
        <f>'CHP EB'!E221</f>
        <v>0</v>
      </c>
      <c r="G680">
        <f>'CHP EB'!F221</f>
        <v>0</v>
      </c>
      <c r="H680">
        <f>'CHP EB'!G221</f>
        <v>0</v>
      </c>
      <c r="I680" t="str">
        <f>'CHP EB'!H221</f>
        <v>0-15</v>
      </c>
      <c r="J680">
        <f>'CHP EB'!I221</f>
        <v>0</v>
      </c>
      <c r="K680">
        <f>'CHP EB'!J221</f>
        <v>0</v>
      </c>
      <c r="L680">
        <f>'CHP EB'!K221</f>
        <v>0</v>
      </c>
      <c r="M680">
        <f>'CHP EB'!L221</f>
        <v>0</v>
      </c>
      <c r="N680">
        <f>'CHP EB'!M221</f>
        <v>0</v>
      </c>
    </row>
    <row r="681" spans="1:14" x14ac:dyDescent="0.25">
      <c r="A681" t="s">
        <v>247</v>
      </c>
      <c r="B681" s="36">
        <f>'CHP EB'!A222</f>
        <v>41736</v>
      </c>
      <c r="C681" s="32">
        <f>'CHP EB'!B222</f>
        <v>2</v>
      </c>
      <c r="D681" s="33">
        <f>'CHP EB'!C222</f>
        <v>0.52638888888888891</v>
      </c>
      <c r="E681" s="33">
        <f>'CHP EB'!D222</f>
        <v>0.5395833333333333</v>
      </c>
      <c r="F681">
        <f>'CHP EB'!E222</f>
        <v>19</v>
      </c>
      <c r="G681">
        <f>'CHP EB'!F222</f>
        <v>16.8</v>
      </c>
      <c r="H681">
        <f>'CHP EB'!G222</f>
        <v>38</v>
      </c>
      <c r="I681" t="str">
        <f>'CHP EB'!H222</f>
        <v>15-45</v>
      </c>
      <c r="J681">
        <f>'CHP EB'!I222</f>
        <v>0</v>
      </c>
      <c r="K681">
        <f>'CHP EB'!J222</f>
        <v>0</v>
      </c>
      <c r="L681">
        <f>'CHP EB'!K222</f>
        <v>0</v>
      </c>
      <c r="M681">
        <f>'CHP EB'!L222</f>
        <v>0</v>
      </c>
      <c r="N681">
        <f>'CHP EB'!M222</f>
        <v>0</v>
      </c>
    </row>
    <row r="682" spans="1:14" x14ac:dyDescent="0.25">
      <c r="A682" t="s">
        <v>247</v>
      </c>
      <c r="B682" s="36">
        <f>'CHP EB'!A223</f>
        <v>41736</v>
      </c>
      <c r="C682" s="32">
        <f>'CHP EB'!B223</f>
        <v>2</v>
      </c>
      <c r="D682" s="33">
        <f>'CHP EB'!C223</f>
        <v>0.35138888888888892</v>
      </c>
      <c r="E682" s="33">
        <f>'CHP EB'!D223</f>
        <v>0.38333333333333336</v>
      </c>
      <c r="F682">
        <f>'CHP EB'!E223</f>
        <v>46</v>
      </c>
      <c r="G682">
        <f>'CHP EB'!F223</f>
        <v>16.8</v>
      </c>
      <c r="H682">
        <f>'CHP EB'!G223</f>
        <v>92</v>
      </c>
      <c r="I682" t="str">
        <f>'CHP EB'!H223</f>
        <v>45-75</v>
      </c>
      <c r="J682">
        <f>'CHP EB'!I223</f>
        <v>0</v>
      </c>
      <c r="K682">
        <f>'CHP EB'!J223</f>
        <v>1</v>
      </c>
      <c r="L682">
        <f>'CHP EB'!K223</f>
        <v>0</v>
      </c>
      <c r="M682">
        <f>'CHP EB'!L223</f>
        <v>0</v>
      </c>
      <c r="N682">
        <f>'CHP EB'!M223</f>
        <v>0</v>
      </c>
    </row>
    <row r="683" spans="1:14" x14ac:dyDescent="0.25">
      <c r="A683" t="s">
        <v>247</v>
      </c>
      <c r="B683" s="36">
        <f>'CHP EB'!A224</f>
        <v>41736</v>
      </c>
      <c r="C683" s="32">
        <f>'CHP EB'!B224</f>
        <v>2</v>
      </c>
      <c r="D683" s="33">
        <f>'CHP EB'!C224</f>
        <v>0.57013888888888886</v>
      </c>
      <c r="E683" s="33">
        <f>'CHP EB'!D224</f>
        <v>0.58819444444444446</v>
      </c>
      <c r="F683">
        <f>'CHP EB'!E224</f>
        <v>26</v>
      </c>
      <c r="G683">
        <f>'CHP EB'!F224</f>
        <v>16.5</v>
      </c>
      <c r="H683">
        <f>'CHP EB'!G224</f>
        <v>52</v>
      </c>
      <c r="I683" t="str">
        <f>'CHP EB'!H224</f>
        <v>15-45</v>
      </c>
      <c r="J683">
        <f>'CHP EB'!I224</f>
        <v>0</v>
      </c>
      <c r="K683">
        <f>'CHP EB'!J224</f>
        <v>0</v>
      </c>
      <c r="L683">
        <f>'CHP EB'!K224</f>
        <v>0</v>
      </c>
      <c r="M683">
        <f>'CHP EB'!L224</f>
        <v>0</v>
      </c>
      <c r="N683">
        <f>'CHP EB'!M224</f>
        <v>0</v>
      </c>
    </row>
    <row r="684" spans="1:14" x14ac:dyDescent="0.25">
      <c r="A684" t="s">
        <v>247</v>
      </c>
      <c r="B684" s="36">
        <f>'CHP EB'!A225</f>
        <v>41736</v>
      </c>
      <c r="C684" s="32">
        <f>'CHP EB'!B225</f>
        <v>1</v>
      </c>
      <c r="D684" s="33">
        <f>'CHP EB'!C225</f>
        <v>0.59027777777777779</v>
      </c>
      <c r="E684" s="33">
        <f>'CHP EB'!D225</f>
        <v>0.6020833333333333</v>
      </c>
      <c r="F684">
        <f>'CHP EB'!E225</f>
        <v>17</v>
      </c>
      <c r="G684">
        <f>'CHP EB'!F225</f>
        <v>18.2</v>
      </c>
      <c r="H684">
        <f>'CHP EB'!G225</f>
        <v>17</v>
      </c>
      <c r="I684" t="str">
        <f>'CHP EB'!H225</f>
        <v>15-45</v>
      </c>
      <c r="J684">
        <f>'CHP EB'!I225</f>
        <v>0</v>
      </c>
      <c r="K684">
        <f>'CHP EB'!J225</f>
        <v>0</v>
      </c>
      <c r="L684">
        <f>'CHP EB'!K225</f>
        <v>0</v>
      </c>
      <c r="M684">
        <f>'CHP EB'!L225</f>
        <v>0</v>
      </c>
      <c r="N684">
        <f>'CHP EB'!M225</f>
        <v>0</v>
      </c>
    </row>
    <row r="685" spans="1:14" x14ac:dyDescent="0.25">
      <c r="A685" t="s">
        <v>247</v>
      </c>
      <c r="B685" s="36">
        <f>'CHP EB'!A226</f>
        <v>41736</v>
      </c>
      <c r="C685" s="32">
        <f>'CHP EB'!B226</f>
        <v>2</v>
      </c>
      <c r="D685" s="33">
        <f>'CHP EB'!C226</f>
        <v>0.65277777777777779</v>
      </c>
      <c r="E685" s="33">
        <f>'CHP EB'!D226</f>
        <v>0.69513888888888886</v>
      </c>
      <c r="F685">
        <f>'CHP EB'!E226</f>
        <v>61</v>
      </c>
      <c r="G685">
        <f>'CHP EB'!F226</f>
        <v>51.9</v>
      </c>
      <c r="H685">
        <f>'CHP EB'!G226</f>
        <v>122</v>
      </c>
      <c r="I685" t="str">
        <f>'CHP EB'!H226</f>
        <v>45-75</v>
      </c>
      <c r="J685">
        <f>'CHP EB'!I226</f>
        <v>0</v>
      </c>
      <c r="K685">
        <f>'CHP EB'!J226</f>
        <v>0</v>
      </c>
      <c r="L685">
        <f>'CHP EB'!K226</f>
        <v>1</v>
      </c>
      <c r="M685">
        <f>'CHP EB'!L226</f>
        <v>0</v>
      </c>
      <c r="N685">
        <f>'CHP EB'!M226</f>
        <v>0</v>
      </c>
    </row>
    <row r="686" spans="1:14" x14ac:dyDescent="0.25">
      <c r="A686" t="s">
        <v>247</v>
      </c>
      <c r="B686" s="36">
        <f>'CHP EB'!A227</f>
        <v>41737</v>
      </c>
      <c r="C686" s="32">
        <f>'CHP EB'!B227</f>
        <v>1</v>
      </c>
      <c r="D686" s="33">
        <f>'CHP EB'!C227</f>
        <v>0.65416666666666667</v>
      </c>
      <c r="E686" s="33">
        <f>'CHP EB'!D227</f>
        <v>0.71180555555555558</v>
      </c>
      <c r="F686">
        <f>'CHP EB'!E227</f>
        <v>83</v>
      </c>
      <c r="G686">
        <f>'CHP EB'!F227</f>
        <v>29.3</v>
      </c>
      <c r="H686">
        <f>'CHP EB'!G227</f>
        <v>83</v>
      </c>
      <c r="I686" t="str">
        <f>'CHP EB'!H227</f>
        <v>75+</v>
      </c>
      <c r="J686">
        <f>'CHP EB'!I227</f>
        <v>1</v>
      </c>
      <c r="K686">
        <f>'CHP EB'!J227</f>
        <v>0</v>
      </c>
      <c r="L686">
        <f>'CHP EB'!K227</f>
        <v>1</v>
      </c>
      <c r="M686">
        <f>'CHP EB'!L227</f>
        <v>0</v>
      </c>
      <c r="N686">
        <f>'CHP EB'!M227</f>
        <v>1</v>
      </c>
    </row>
    <row r="687" spans="1:14" x14ac:dyDescent="0.25">
      <c r="A687" t="s">
        <v>247</v>
      </c>
      <c r="B687" s="36">
        <f>'CHP EB'!A228</f>
        <v>41737</v>
      </c>
      <c r="C687" s="32">
        <f>'CHP EB'!B228</f>
        <v>1</v>
      </c>
      <c r="D687" s="33">
        <f>'CHP EB'!C228</f>
        <v>0.77916666666666667</v>
      </c>
      <c r="E687" s="33">
        <f>'CHP EB'!D228</f>
        <v>0.80208333333333337</v>
      </c>
      <c r="F687">
        <f>'CHP EB'!E228</f>
        <v>33</v>
      </c>
      <c r="G687">
        <f>'CHP EB'!F228</f>
        <v>30.9</v>
      </c>
      <c r="H687">
        <f>'CHP EB'!G228</f>
        <v>33</v>
      </c>
      <c r="I687" t="str">
        <f>'CHP EB'!H228</f>
        <v>15-45</v>
      </c>
      <c r="J687">
        <f>'CHP EB'!I228</f>
        <v>1</v>
      </c>
      <c r="K687">
        <f>'CHP EB'!J228</f>
        <v>0</v>
      </c>
      <c r="L687">
        <f>'CHP EB'!K228</f>
        <v>1</v>
      </c>
      <c r="M687">
        <f>'CHP EB'!L228</f>
        <v>0</v>
      </c>
      <c r="N687">
        <f>'CHP EB'!M228</f>
        <v>1</v>
      </c>
    </row>
    <row r="688" spans="1:14" x14ac:dyDescent="0.25">
      <c r="A688" t="s">
        <v>247</v>
      </c>
      <c r="B688" s="36">
        <f>'CHP EB'!A229</f>
        <v>41737</v>
      </c>
      <c r="C688" s="32">
        <f>'CHP EB'!B229</f>
        <v>2</v>
      </c>
      <c r="D688" s="33">
        <f>'CHP EB'!C229</f>
        <v>0.93888888888888899</v>
      </c>
      <c r="E688" s="33">
        <f>'CHP EB'!D229</f>
        <v>0.95972222222222237</v>
      </c>
      <c r="F688">
        <f>'CHP EB'!E229</f>
        <v>30</v>
      </c>
      <c r="G688">
        <f>'CHP EB'!F229</f>
        <v>48.4</v>
      </c>
      <c r="H688">
        <f>'CHP EB'!G229</f>
        <v>60</v>
      </c>
      <c r="I688" t="str">
        <f>'CHP EB'!H229</f>
        <v>15-45</v>
      </c>
      <c r="J688">
        <f>'CHP EB'!I229</f>
        <v>0</v>
      </c>
      <c r="K688">
        <f>'CHP EB'!J229</f>
        <v>0</v>
      </c>
      <c r="L688">
        <f>'CHP EB'!K229</f>
        <v>0</v>
      </c>
      <c r="M688">
        <f>'CHP EB'!L229</f>
        <v>0</v>
      </c>
      <c r="N688">
        <f>'CHP EB'!M229</f>
        <v>0</v>
      </c>
    </row>
    <row r="689" spans="1:14" x14ac:dyDescent="0.25">
      <c r="A689" t="s">
        <v>247</v>
      </c>
      <c r="B689" s="36">
        <f>'CHP EB'!A230</f>
        <v>41737</v>
      </c>
      <c r="C689" s="32">
        <f>'CHP EB'!B230</f>
        <v>1</v>
      </c>
      <c r="D689" s="33">
        <f>'CHP EB'!C230</f>
        <v>0.36249999999999999</v>
      </c>
      <c r="E689" s="33">
        <f>'CHP EB'!D230</f>
        <v>0.37430555555555556</v>
      </c>
      <c r="F689">
        <f>'CHP EB'!E230</f>
        <v>17</v>
      </c>
      <c r="G689">
        <f>'CHP EB'!F230</f>
        <v>20.9</v>
      </c>
      <c r="H689">
        <f>'CHP EB'!G230</f>
        <v>17</v>
      </c>
      <c r="I689" t="str">
        <f>'CHP EB'!H230</f>
        <v>15-45</v>
      </c>
      <c r="J689">
        <f>'CHP EB'!I230</f>
        <v>0</v>
      </c>
      <c r="K689">
        <f>'CHP EB'!J230</f>
        <v>1</v>
      </c>
      <c r="L689">
        <f>'CHP EB'!K230</f>
        <v>0</v>
      </c>
      <c r="M689">
        <f>'CHP EB'!L230</f>
        <v>0</v>
      </c>
      <c r="N689">
        <f>'CHP EB'!M230</f>
        <v>0</v>
      </c>
    </row>
    <row r="690" spans="1:14" x14ac:dyDescent="0.25">
      <c r="A690" t="s">
        <v>247</v>
      </c>
      <c r="B690" s="36">
        <f>'CHP EB'!A231</f>
        <v>41738</v>
      </c>
      <c r="C690" s="32">
        <f>'CHP EB'!B231</f>
        <v>0</v>
      </c>
      <c r="D690" s="33" t="str">
        <f>'CHP EB'!C231</f>
        <v>Not found</v>
      </c>
      <c r="E690" s="33">
        <f>'CHP EB'!D231</f>
        <v>0</v>
      </c>
      <c r="F690">
        <f>'CHP EB'!E231</f>
        <v>0</v>
      </c>
      <c r="G690">
        <f>'CHP EB'!F231</f>
        <v>0</v>
      </c>
      <c r="H690">
        <f>'CHP EB'!G231</f>
        <v>0</v>
      </c>
      <c r="I690" t="str">
        <f>'CHP EB'!H231</f>
        <v>0-15</v>
      </c>
      <c r="J690">
        <f>'CHP EB'!I231</f>
        <v>0</v>
      </c>
      <c r="K690">
        <f>'CHP EB'!J231</f>
        <v>0</v>
      </c>
      <c r="L690">
        <f>'CHP EB'!K231</f>
        <v>0</v>
      </c>
      <c r="M690">
        <f>'CHP EB'!L231</f>
        <v>0</v>
      </c>
      <c r="N690">
        <f>'CHP EB'!M231</f>
        <v>0</v>
      </c>
    </row>
    <row r="691" spans="1:14" x14ac:dyDescent="0.25">
      <c r="A691" t="s">
        <v>247</v>
      </c>
      <c r="B691" s="36">
        <f>'CHP EB'!A232</f>
        <v>41738</v>
      </c>
      <c r="C691" s="32">
        <f>'CHP EB'!B232</f>
        <v>1</v>
      </c>
      <c r="D691" s="33">
        <f>'CHP EB'!C232</f>
        <v>0.53125</v>
      </c>
      <c r="E691" s="33">
        <f>'CHP EB'!D232</f>
        <v>0.59791666666666665</v>
      </c>
      <c r="F691">
        <f>'CHP EB'!E232</f>
        <v>96</v>
      </c>
      <c r="G691">
        <f>'CHP EB'!F232</f>
        <v>39.9</v>
      </c>
      <c r="H691">
        <f>'CHP EB'!G232</f>
        <v>96</v>
      </c>
      <c r="I691" t="str">
        <f>'CHP EB'!H232</f>
        <v>75+</v>
      </c>
      <c r="J691">
        <f>'CHP EB'!I232</f>
        <v>0</v>
      </c>
      <c r="K691">
        <f>'CHP EB'!J232</f>
        <v>0</v>
      </c>
      <c r="L691">
        <f>'CHP EB'!K232</f>
        <v>0</v>
      </c>
      <c r="M691">
        <f>'CHP EB'!L232</f>
        <v>0</v>
      </c>
      <c r="N691">
        <f>'CHP EB'!M232</f>
        <v>0</v>
      </c>
    </row>
    <row r="692" spans="1:14" x14ac:dyDescent="0.25">
      <c r="A692" t="s">
        <v>247</v>
      </c>
      <c r="B692" s="36">
        <f>'CHP EB'!A233</f>
        <v>41738</v>
      </c>
      <c r="C692" s="32">
        <f>'CHP EB'!B233</f>
        <v>0</v>
      </c>
      <c r="D692" s="33">
        <f>'CHP EB'!C233</f>
        <v>0.35625000000000001</v>
      </c>
      <c r="E692" s="33">
        <f>'CHP EB'!D233</f>
        <v>0.37361111111111112</v>
      </c>
      <c r="F692">
        <f>'CHP EB'!E233</f>
        <v>25</v>
      </c>
      <c r="G692">
        <f>'CHP EB'!F233</f>
        <v>44</v>
      </c>
      <c r="H692">
        <f>'CHP EB'!G233</f>
        <v>0</v>
      </c>
      <c r="I692" t="str">
        <f>'CHP EB'!H233</f>
        <v>15-45</v>
      </c>
      <c r="J692">
        <f>'CHP EB'!I233</f>
        <v>0</v>
      </c>
      <c r="K692">
        <f>'CHP EB'!J233</f>
        <v>1</v>
      </c>
      <c r="L692">
        <f>'CHP EB'!K233</f>
        <v>0</v>
      </c>
      <c r="M692">
        <f>'CHP EB'!L233</f>
        <v>0</v>
      </c>
      <c r="N692">
        <f>'CHP EB'!M233</f>
        <v>0</v>
      </c>
    </row>
    <row r="693" spans="1:14" x14ac:dyDescent="0.25">
      <c r="A693" t="s">
        <v>247</v>
      </c>
      <c r="B693" s="36">
        <f>'CHP EB'!A234</f>
        <v>41738</v>
      </c>
      <c r="C693" s="32">
        <f>'CHP EB'!B234</f>
        <v>1</v>
      </c>
      <c r="D693" s="33">
        <f>'CHP EB'!C234</f>
        <v>0.72083333333333333</v>
      </c>
      <c r="E693" s="33">
        <f>'CHP EB'!D234</f>
        <v>0.75624999999999998</v>
      </c>
      <c r="F693">
        <f>'CHP EB'!E234</f>
        <v>51</v>
      </c>
      <c r="G693">
        <f>'CHP EB'!F234</f>
        <v>26.3</v>
      </c>
      <c r="H693">
        <f>'CHP EB'!G234</f>
        <v>51</v>
      </c>
      <c r="I693" t="str">
        <f>'CHP EB'!H234</f>
        <v>45-75</v>
      </c>
      <c r="J693">
        <f>'CHP EB'!I234</f>
        <v>1</v>
      </c>
      <c r="K693">
        <f>'CHP EB'!J234</f>
        <v>0</v>
      </c>
      <c r="L693">
        <f>'CHP EB'!K234</f>
        <v>1</v>
      </c>
      <c r="M693">
        <f>'CHP EB'!L234</f>
        <v>0</v>
      </c>
      <c r="N693">
        <f>'CHP EB'!M234</f>
        <v>1</v>
      </c>
    </row>
    <row r="694" spans="1:14" x14ac:dyDescent="0.25">
      <c r="A694" t="s">
        <v>247</v>
      </c>
      <c r="B694" s="36">
        <f>'CHP EB'!A235</f>
        <v>41739</v>
      </c>
      <c r="C694" s="32">
        <f>'CHP EB'!B235</f>
        <v>0</v>
      </c>
      <c r="D694" s="33">
        <f>'CHP EB'!C235</f>
        <v>0.33958333333333335</v>
      </c>
      <c r="E694" s="33">
        <f>'CHP EB'!D235</f>
        <v>0.34861111111111115</v>
      </c>
      <c r="F694">
        <f>'CHP EB'!E235</f>
        <v>13</v>
      </c>
      <c r="G694">
        <f>'CHP EB'!F235</f>
        <v>28.4</v>
      </c>
      <c r="H694">
        <f>'CHP EB'!G235</f>
        <v>0</v>
      </c>
      <c r="I694" t="str">
        <f>'CHP EB'!H235</f>
        <v>0-15</v>
      </c>
      <c r="J694">
        <f>'CHP EB'!I235</f>
        <v>1</v>
      </c>
      <c r="K694">
        <f>'CHP EB'!J235</f>
        <v>1</v>
      </c>
      <c r="L694">
        <f>'CHP EB'!K235</f>
        <v>0</v>
      </c>
      <c r="M694">
        <f>'CHP EB'!L235</f>
        <v>1</v>
      </c>
      <c r="N694">
        <f>'CHP EB'!M235</f>
        <v>0</v>
      </c>
    </row>
    <row r="695" spans="1:14" x14ac:dyDescent="0.25">
      <c r="A695" t="s">
        <v>247</v>
      </c>
      <c r="B695" s="36">
        <f>'CHP EB'!A236</f>
        <v>41739</v>
      </c>
      <c r="C695" s="32">
        <f>'CHP EB'!B236</f>
        <v>0</v>
      </c>
      <c r="D695" s="33">
        <f>'CHP EB'!C236</f>
        <v>0.46458333333333335</v>
      </c>
      <c r="E695" s="33">
        <f>'CHP EB'!D236</f>
        <v>0.46527777777777779</v>
      </c>
      <c r="F695">
        <f>'CHP EB'!E236</f>
        <v>1</v>
      </c>
      <c r="G695">
        <f>'CHP EB'!F236</f>
        <v>38.1</v>
      </c>
      <c r="H695">
        <f>'CHP EB'!G236</f>
        <v>0</v>
      </c>
      <c r="I695" t="str">
        <f>'CHP EB'!H236</f>
        <v>0-15</v>
      </c>
      <c r="J695">
        <f>'CHP EB'!I236</f>
        <v>0</v>
      </c>
      <c r="K695">
        <f>'CHP EB'!J236</f>
        <v>0</v>
      </c>
      <c r="L695">
        <f>'CHP EB'!K236</f>
        <v>0</v>
      </c>
      <c r="M695">
        <f>'CHP EB'!L236</f>
        <v>0</v>
      </c>
      <c r="N695">
        <f>'CHP EB'!M236</f>
        <v>0</v>
      </c>
    </row>
    <row r="696" spans="1:14" x14ac:dyDescent="0.25">
      <c r="A696" t="s">
        <v>247</v>
      </c>
      <c r="B696" s="36">
        <f>'CHP EB'!A237</f>
        <v>41739</v>
      </c>
      <c r="C696" s="32">
        <f>'CHP EB'!B237</f>
        <v>1</v>
      </c>
      <c r="D696" s="33">
        <f>'CHP EB'!C237</f>
        <v>0.625</v>
      </c>
      <c r="E696" s="33">
        <f>'CHP EB'!D237</f>
        <v>0.66597222222222219</v>
      </c>
      <c r="F696">
        <f>'CHP EB'!E237</f>
        <v>59</v>
      </c>
      <c r="G696">
        <f>'CHP EB'!F237</f>
        <v>36.5</v>
      </c>
      <c r="H696">
        <f>'CHP EB'!G237</f>
        <v>59</v>
      </c>
      <c r="I696" t="str">
        <f>'CHP EB'!H237</f>
        <v>45-75</v>
      </c>
      <c r="J696">
        <f>'CHP EB'!I237</f>
        <v>0</v>
      </c>
      <c r="K696">
        <f>'CHP EB'!J237</f>
        <v>0</v>
      </c>
      <c r="L696">
        <f>'CHP EB'!K237</f>
        <v>1</v>
      </c>
      <c r="M696">
        <f>'CHP EB'!L237</f>
        <v>0</v>
      </c>
      <c r="N696">
        <f>'CHP EB'!M237</f>
        <v>0</v>
      </c>
    </row>
    <row r="697" spans="1:14" x14ac:dyDescent="0.25">
      <c r="A697" t="s">
        <v>247</v>
      </c>
      <c r="B697" s="36">
        <f>'CHP EB'!A238</f>
        <v>41739</v>
      </c>
      <c r="C697" s="32">
        <f>'CHP EB'!B238</f>
        <v>1</v>
      </c>
      <c r="D697" s="33">
        <f>'CHP EB'!C238</f>
        <v>0.68680555555555556</v>
      </c>
      <c r="E697" s="33">
        <f>'CHP EB'!D238</f>
        <v>0.69791666666666663</v>
      </c>
      <c r="F697">
        <f>'CHP EB'!E238</f>
        <v>16</v>
      </c>
      <c r="G697">
        <f>'CHP EB'!F238</f>
        <v>51.9</v>
      </c>
      <c r="H697">
        <f>'CHP EB'!G238</f>
        <v>16</v>
      </c>
      <c r="I697" t="str">
        <f>'CHP EB'!H238</f>
        <v>15-45</v>
      </c>
      <c r="J697">
        <f>'CHP EB'!I238</f>
        <v>0</v>
      </c>
      <c r="K697">
        <f>'CHP EB'!J238</f>
        <v>0</v>
      </c>
      <c r="L697">
        <f>'CHP EB'!K238</f>
        <v>1</v>
      </c>
      <c r="M697">
        <f>'CHP EB'!L238</f>
        <v>0</v>
      </c>
      <c r="N697">
        <f>'CHP EB'!M238</f>
        <v>0</v>
      </c>
    </row>
    <row r="698" spans="1:14" x14ac:dyDescent="0.25">
      <c r="A698" t="s">
        <v>247</v>
      </c>
      <c r="B698" s="36">
        <f>'CHP EB'!A239</f>
        <v>41739</v>
      </c>
      <c r="C698" s="32">
        <f>'CHP EB'!B239</f>
        <v>1</v>
      </c>
      <c r="D698" s="33">
        <f>'CHP EB'!C239</f>
        <v>0.32569444444444445</v>
      </c>
      <c r="E698" s="33">
        <f>'CHP EB'!D239</f>
        <v>0.34652777777777777</v>
      </c>
      <c r="F698">
        <f>'CHP EB'!E239</f>
        <v>30</v>
      </c>
      <c r="G698">
        <f>'CHP EB'!F239</f>
        <v>39.9</v>
      </c>
      <c r="H698">
        <f>'CHP EB'!G239</f>
        <v>30</v>
      </c>
      <c r="I698" t="str">
        <f>'CHP EB'!H239</f>
        <v>15-45</v>
      </c>
      <c r="J698">
        <f>'CHP EB'!I239</f>
        <v>0</v>
      </c>
      <c r="K698">
        <f>'CHP EB'!J239</f>
        <v>1</v>
      </c>
      <c r="L698">
        <f>'CHP EB'!K239</f>
        <v>0</v>
      </c>
      <c r="M698">
        <f>'CHP EB'!L239</f>
        <v>0</v>
      </c>
      <c r="N698">
        <f>'CHP EB'!M239</f>
        <v>0</v>
      </c>
    </row>
    <row r="699" spans="1:14" x14ac:dyDescent="0.25">
      <c r="A699" t="s">
        <v>247</v>
      </c>
      <c r="B699" s="36">
        <f>'CHP EB'!A240</f>
        <v>41739</v>
      </c>
      <c r="C699" s="32">
        <f>'CHP EB'!B240</f>
        <v>1</v>
      </c>
      <c r="D699" s="33">
        <f>'CHP EB'!C240</f>
        <v>0.74791666666666667</v>
      </c>
      <c r="E699" s="33">
        <f>'CHP EB'!D240</f>
        <v>0.7680555555555556</v>
      </c>
      <c r="F699">
        <f>'CHP EB'!E240</f>
        <v>29</v>
      </c>
      <c r="G699">
        <f>'CHP EB'!F240</f>
        <v>39.9</v>
      </c>
      <c r="H699">
        <f>'CHP EB'!G240</f>
        <v>29</v>
      </c>
      <c r="I699" t="str">
        <f>'CHP EB'!H240</f>
        <v>15-45</v>
      </c>
      <c r="J699">
        <f>'CHP EB'!I240</f>
        <v>0</v>
      </c>
      <c r="K699">
        <f>'CHP EB'!J240</f>
        <v>0</v>
      </c>
      <c r="L699">
        <f>'CHP EB'!K240</f>
        <v>1</v>
      </c>
      <c r="M699">
        <f>'CHP EB'!L240</f>
        <v>0</v>
      </c>
      <c r="N699">
        <f>'CHP EB'!M240</f>
        <v>0</v>
      </c>
    </row>
    <row r="700" spans="1:14" x14ac:dyDescent="0.25">
      <c r="A700" t="s">
        <v>247</v>
      </c>
      <c r="B700" s="36">
        <f>'CHP EB'!A241</f>
        <v>41740</v>
      </c>
      <c r="C700" s="32">
        <f>'CHP EB'!B241</f>
        <v>1</v>
      </c>
      <c r="D700" s="33">
        <f>'CHP EB'!C241</f>
        <v>0.76597222222222217</v>
      </c>
      <c r="E700" s="33">
        <f>'CHP EB'!D241</f>
        <v>0.77708333333333324</v>
      </c>
      <c r="F700">
        <f>'CHP EB'!E241</f>
        <v>16</v>
      </c>
      <c r="G700">
        <f>'CHP EB'!F241</f>
        <v>35</v>
      </c>
      <c r="H700">
        <f>'CHP EB'!G241</f>
        <v>16</v>
      </c>
      <c r="I700" t="str">
        <f>'CHP EB'!H241</f>
        <v>15-45</v>
      </c>
      <c r="J700">
        <f>'CHP EB'!I241</f>
        <v>1</v>
      </c>
      <c r="K700">
        <f>'CHP EB'!J241</f>
        <v>0</v>
      </c>
      <c r="L700">
        <f>'CHP EB'!K241</f>
        <v>1</v>
      </c>
      <c r="M700">
        <f>'CHP EB'!L241</f>
        <v>0</v>
      </c>
      <c r="N700">
        <f>'CHP EB'!M241</f>
        <v>1</v>
      </c>
    </row>
    <row r="701" spans="1:14" x14ac:dyDescent="0.25">
      <c r="A701" t="s">
        <v>247</v>
      </c>
      <c r="B701" s="36">
        <f>'CHP EB'!A242</f>
        <v>41740</v>
      </c>
      <c r="C701" s="32">
        <f>'CHP EB'!B242</f>
        <v>1</v>
      </c>
      <c r="D701" s="33">
        <f>'CHP EB'!C242</f>
        <v>0.79861111111111116</v>
      </c>
      <c r="E701" s="33">
        <f>'CHP EB'!D242</f>
        <v>0.83125000000000004</v>
      </c>
      <c r="F701">
        <f>'CHP EB'!E242</f>
        <v>47</v>
      </c>
      <c r="G701">
        <f>'CHP EB'!F242</f>
        <v>32.9</v>
      </c>
      <c r="H701">
        <f>'CHP EB'!G242</f>
        <v>47</v>
      </c>
      <c r="I701" t="str">
        <f>'CHP EB'!H242</f>
        <v>45-75</v>
      </c>
      <c r="J701">
        <f>'CHP EB'!I242</f>
        <v>1</v>
      </c>
      <c r="K701">
        <f>'CHP EB'!J242</f>
        <v>0</v>
      </c>
      <c r="L701">
        <f>'CHP EB'!K242</f>
        <v>1</v>
      </c>
      <c r="M701">
        <f>'CHP EB'!L242</f>
        <v>0</v>
      </c>
      <c r="N701">
        <f>'CHP EB'!M242</f>
        <v>1</v>
      </c>
    </row>
    <row r="702" spans="1:14" x14ac:dyDescent="0.25">
      <c r="A702" t="s">
        <v>247</v>
      </c>
      <c r="B702" s="36">
        <f>'CHP EB'!A243</f>
        <v>41740</v>
      </c>
      <c r="C702" s="32">
        <f>'CHP EB'!B243</f>
        <v>1</v>
      </c>
      <c r="D702" s="33">
        <f>'CHP EB'!C243</f>
        <v>0.47638888888888892</v>
      </c>
      <c r="E702" s="33">
        <f>'CHP EB'!D243</f>
        <v>0.49097222222222225</v>
      </c>
      <c r="F702">
        <f>'CHP EB'!E243</f>
        <v>21</v>
      </c>
      <c r="G702">
        <f>'CHP EB'!F243</f>
        <v>23.2</v>
      </c>
      <c r="H702">
        <f>'CHP EB'!G243</f>
        <v>21</v>
      </c>
      <c r="I702" t="str">
        <f>'CHP EB'!H243</f>
        <v>15-45</v>
      </c>
      <c r="J702">
        <f>'CHP EB'!I243</f>
        <v>0</v>
      </c>
      <c r="K702">
        <f>'CHP EB'!J243</f>
        <v>0</v>
      </c>
      <c r="L702">
        <f>'CHP EB'!K243</f>
        <v>0</v>
      </c>
      <c r="M702">
        <f>'CHP EB'!L243</f>
        <v>0</v>
      </c>
      <c r="N702">
        <f>'CHP EB'!M243</f>
        <v>0</v>
      </c>
    </row>
    <row r="703" spans="1:14" x14ac:dyDescent="0.25">
      <c r="A703" t="s">
        <v>247</v>
      </c>
      <c r="B703" s="36">
        <f>'CHP EB'!A244</f>
        <v>41740</v>
      </c>
      <c r="C703" s="32">
        <f>'CHP EB'!B244</f>
        <v>1</v>
      </c>
      <c r="D703" s="33">
        <f>'CHP EB'!C244</f>
        <v>0.79722222222222217</v>
      </c>
      <c r="E703" s="33">
        <f>'CHP EB'!D244</f>
        <v>0.81458333333333333</v>
      </c>
      <c r="F703">
        <f>'CHP EB'!E244</f>
        <v>25</v>
      </c>
      <c r="G703">
        <f>'CHP EB'!F244</f>
        <v>34.200000000000003</v>
      </c>
      <c r="H703">
        <f>'CHP EB'!G244</f>
        <v>25</v>
      </c>
      <c r="I703" t="str">
        <f>'CHP EB'!H244</f>
        <v>15-45</v>
      </c>
      <c r="J703">
        <f>'CHP EB'!I244</f>
        <v>1</v>
      </c>
      <c r="K703">
        <f>'CHP EB'!J244</f>
        <v>0</v>
      </c>
      <c r="L703">
        <f>'CHP EB'!K244</f>
        <v>1</v>
      </c>
      <c r="M703">
        <f>'CHP EB'!L244</f>
        <v>0</v>
      </c>
      <c r="N703">
        <f>'CHP EB'!M244</f>
        <v>1</v>
      </c>
    </row>
    <row r="704" spans="1:14" x14ac:dyDescent="0.25">
      <c r="A704" t="s">
        <v>247</v>
      </c>
      <c r="B704" s="36">
        <f>'CHP EB'!A245</f>
        <v>41740</v>
      </c>
      <c r="C704" s="32">
        <f>'CHP EB'!B245</f>
        <v>1</v>
      </c>
      <c r="D704" s="33">
        <f>'CHP EB'!C245</f>
        <v>0.41180555555555554</v>
      </c>
      <c r="E704" s="33">
        <f>'CHP EB'!D245</f>
        <v>0.44791666666666663</v>
      </c>
      <c r="F704">
        <f>'CHP EB'!E245</f>
        <v>52</v>
      </c>
      <c r="G704">
        <f>'CHP EB'!F245</f>
        <v>28.4</v>
      </c>
      <c r="H704">
        <f>'CHP EB'!G245</f>
        <v>52</v>
      </c>
      <c r="I704" t="str">
        <f>'CHP EB'!H245</f>
        <v>45-75</v>
      </c>
      <c r="J704">
        <f>'CHP EB'!I245</f>
        <v>1</v>
      </c>
      <c r="K704">
        <f>'CHP EB'!J245</f>
        <v>1</v>
      </c>
      <c r="L704">
        <f>'CHP EB'!K245</f>
        <v>0</v>
      </c>
      <c r="M704">
        <f>'CHP EB'!L245</f>
        <v>1</v>
      </c>
      <c r="N704">
        <f>'CHP EB'!M245</f>
        <v>0</v>
      </c>
    </row>
    <row r="705" spans="1:14" x14ac:dyDescent="0.25">
      <c r="A705" t="s">
        <v>247</v>
      </c>
      <c r="B705" s="36">
        <f>'CHP EB'!A246</f>
        <v>41740</v>
      </c>
      <c r="C705" s="32">
        <f>'CHP EB'!B246</f>
        <v>0</v>
      </c>
      <c r="D705" s="33">
        <f>'CHP EB'!C246</f>
        <v>0.55138888888888882</v>
      </c>
      <c r="E705" s="33">
        <f>'CHP EB'!D246</f>
        <v>0.5888888888888888</v>
      </c>
      <c r="F705">
        <f>'CHP EB'!E246</f>
        <v>54</v>
      </c>
      <c r="G705">
        <f>'CHP EB'!F246</f>
        <v>38.1</v>
      </c>
      <c r="H705">
        <f>'CHP EB'!G246</f>
        <v>0</v>
      </c>
      <c r="I705" t="str">
        <f>'CHP EB'!H246</f>
        <v>45-75</v>
      </c>
      <c r="J705">
        <f>'CHP EB'!I246</f>
        <v>0</v>
      </c>
      <c r="K705">
        <f>'CHP EB'!J246</f>
        <v>0</v>
      </c>
      <c r="L705">
        <f>'CHP EB'!K246</f>
        <v>0</v>
      </c>
      <c r="M705">
        <f>'CHP EB'!L246</f>
        <v>0</v>
      </c>
      <c r="N705">
        <f>'CHP EB'!M246</f>
        <v>0</v>
      </c>
    </row>
    <row r="706" spans="1:14" x14ac:dyDescent="0.25">
      <c r="A706" t="s">
        <v>247</v>
      </c>
      <c r="B706" s="36">
        <f>'CHP EB'!A247</f>
        <v>41740</v>
      </c>
      <c r="C706" s="32">
        <f>'CHP EB'!B247</f>
        <v>1</v>
      </c>
      <c r="D706" s="33">
        <f>'CHP EB'!C247</f>
        <v>0.9145833333333333</v>
      </c>
      <c r="E706" s="33">
        <f>'CHP EB'!D247</f>
        <v>0.95</v>
      </c>
      <c r="F706">
        <f>'CHP EB'!E247</f>
        <v>51</v>
      </c>
      <c r="G706">
        <f>'CHP EB'!F247</f>
        <v>34.200000000000003</v>
      </c>
      <c r="H706">
        <f>'CHP EB'!G247</f>
        <v>51</v>
      </c>
      <c r="I706" t="str">
        <f>'CHP EB'!H247</f>
        <v>45-75</v>
      </c>
      <c r="J706">
        <f>'CHP EB'!I247</f>
        <v>1</v>
      </c>
      <c r="K706">
        <f>'CHP EB'!J247</f>
        <v>0</v>
      </c>
      <c r="L706">
        <f>'CHP EB'!K247</f>
        <v>0</v>
      </c>
      <c r="M706">
        <f>'CHP EB'!L247</f>
        <v>0</v>
      </c>
      <c r="N706">
        <f>'CHP EB'!M247</f>
        <v>0</v>
      </c>
    </row>
    <row r="707" spans="1:14" x14ac:dyDescent="0.25">
      <c r="A707" t="s">
        <v>247</v>
      </c>
      <c r="B707" s="36">
        <f>'CHP EB'!A248</f>
        <v>41743</v>
      </c>
      <c r="C707" s="32">
        <f>'CHP EB'!B248</f>
        <v>2</v>
      </c>
      <c r="D707" s="33">
        <f>'CHP EB'!C248</f>
        <v>0.32916666666666666</v>
      </c>
      <c r="E707" s="33">
        <f>'CHP EB'!D248</f>
        <v>0.34444444444444444</v>
      </c>
      <c r="F707">
        <f>'CHP EB'!E248</f>
        <v>22</v>
      </c>
      <c r="G707">
        <f>'CHP EB'!F248</f>
        <v>41.9</v>
      </c>
      <c r="H707">
        <f>'CHP EB'!G248</f>
        <v>44</v>
      </c>
      <c r="I707" t="str">
        <f>'CHP EB'!H248</f>
        <v>15-45</v>
      </c>
      <c r="J707">
        <f>'CHP EB'!I248</f>
        <v>0</v>
      </c>
      <c r="K707">
        <f>'CHP EB'!J248</f>
        <v>1</v>
      </c>
      <c r="L707">
        <f>'CHP EB'!K248</f>
        <v>0</v>
      </c>
      <c r="M707">
        <f>'CHP EB'!L248</f>
        <v>0</v>
      </c>
      <c r="N707">
        <f>'CHP EB'!M248</f>
        <v>0</v>
      </c>
    </row>
    <row r="708" spans="1:14" x14ac:dyDescent="0.25">
      <c r="A708" t="s">
        <v>247</v>
      </c>
      <c r="B708" s="36">
        <f>'CHP EB'!A249</f>
        <v>41743</v>
      </c>
      <c r="C708" s="32">
        <f>'CHP EB'!B249</f>
        <v>0</v>
      </c>
      <c r="D708" s="33" t="str">
        <f>'CHP EB'!C249</f>
        <v>Not found</v>
      </c>
      <c r="E708" s="33">
        <f>'CHP EB'!D249</f>
        <v>0</v>
      </c>
      <c r="F708">
        <f>'CHP EB'!E249</f>
        <v>0</v>
      </c>
      <c r="G708">
        <f>'CHP EB'!F249</f>
        <v>0</v>
      </c>
      <c r="H708">
        <f>'CHP EB'!G249</f>
        <v>0</v>
      </c>
      <c r="I708" t="str">
        <f>'CHP EB'!H249</f>
        <v>0-15</v>
      </c>
      <c r="J708">
        <f>'CHP EB'!I249</f>
        <v>0</v>
      </c>
      <c r="K708">
        <f>'CHP EB'!J249</f>
        <v>0</v>
      </c>
      <c r="L708">
        <f>'CHP EB'!K249</f>
        <v>0</v>
      </c>
      <c r="M708">
        <f>'CHP EB'!L249</f>
        <v>0</v>
      </c>
      <c r="N708">
        <f>'CHP EB'!M249</f>
        <v>0</v>
      </c>
    </row>
    <row r="709" spans="1:14" x14ac:dyDescent="0.25">
      <c r="A709" t="s">
        <v>247</v>
      </c>
      <c r="B709" s="36">
        <f>'CHP EB'!A250</f>
        <v>41743</v>
      </c>
      <c r="C709" s="32">
        <f>'CHP EB'!B250</f>
        <v>0</v>
      </c>
      <c r="D709" s="33">
        <f>'CHP EB'!C250</f>
        <v>0.36180555555555555</v>
      </c>
      <c r="E709" s="33">
        <f>'CHP EB'!D250</f>
        <v>0.37222222222222223</v>
      </c>
      <c r="F709">
        <f>'CHP EB'!E250</f>
        <v>15</v>
      </c>
      <c r="G709">
        <f>'CHP EB'!F250</f>
        <v>37.9</v>
      </c>
      <c r="H709">
        <f>'CHP EB'!G250</f>
        <v>0</v>
      </c>
      <c r="I709" t="str">
        <f>'CHP EB'!H250</f>
        <v>15-45</v>
      </c>
      <c r="J709">
        <f>'CHP EB'!I250</f>
        <v>0</v>
      </c>
      <c r="K709">
        <f>'CHP EB'!J250</f>
        <v>1</v>
      </c>
      <c r="L709">
        <f>'CHP EB'!K250</f>
        <v>0</v>
      </c>
      <c r="M709">
        <f>'CHP EB'!L250</f>
        <v>0</v>
      </c>
      <c r="N709">
        <f>'CHP EB'!M250</f>
        <v>0</v>
      </c>
    </row>
    <row r="710" spans="1:14" x14ac:dyDescent="0.25">
      <c r="A710" t="s">
        <v>247</v>
      </c>
      <c r="B710" s="36">
        <f>'CHP EB'!A251</f>
        <v>41743</v>
      </c>
      <c r="C710" s="32">
        <f>'CHP EB'!B251</f>
        <v>1</v>
      </c>
      <c r="D710" s="33">
        <f>'CHP EB'!C251</f>
        <v>0.36041666666666666</v>
      </c>
      <c r="E710" s="33">
        <f>'CHP EB'!D251</f>
        <v>0.37847222222222221</v>
      </c>
      <c r="F710">
        <f>'CHP EB'!E251</f>
        <v>26</v>
      </c>
      <c r="G710">
        <f>'CHP EB'!F251</f>
        <v>7.5</v>
      </c>
      <c r="H710">
        <f>'CHP EB'!G251</f>
        <v>26</v>
      </c>
      <c r="I710" t="str">
        <f>'CHP EB'!H251</f>
        <v>15-45</v>
      </c>
      <c r="J710">
        <f>'CHP EB'!I251</f>
        <v>0</v>
      </c>
      <c r="K710">
        <f>'CHP EB'!J251</f>
        <v>1</v>
      </c>
      <c r="L710">
        <f>'CHP EB'!K251</f>
        <v>0</v>
      </c>
      <c r="M710">
        <f>'CHP EB'!L251</f>
        <v>0</v>
      </c>
      <c r="N710">
        <f>'CHP EB'!M251</f>
        <v>0</v>
      </c>
    </row>
    <row r="711" spans="1:14" x14ac:dyDescent="0.25">
      <c r="A711" t="s">
        <v>247</v>
      </c>
      <c r="B711" s="36">
        <f>'CHP EB'!A252</f>
        <v>41743</v>
      </c>
      <c r="C711" s="32">
        <f>'CHP EB'!B252</f>
        <v>3</v>
      </c>
      <c r="D711" s="33">
        <f>'CHP EB'!C252</f>
        <v>0.54583333333333328</v>
      </c>
      <c r="E711" s="33">
        <f>'CHP EB'!D252</f>
        <v>0.57847222222222217</v>
      </c>
      <c r="F711">
        <f>'CHP EB'!E252</f>
        <v>47</v>
      </c>
      <c r="G711">
        <f>'CHP EB'!F252</f>
        <v>34.200000000000003</v>
      </c>
      <c r="H711">
        <f>'CHP EB'!G252</f>
        <v>141</v>
      </c>
      <c r="I711" t="str">
        <f>'CHP EB'!H252</f>
        <v>45-75</v>
      </c>
      <c r="J711">
        <f>'CHP EB'!I252</f>
        <v>1</v>
      </c>
      <c r="K711">
        <f>'CHP EB'!J252</f>
        <v>0</v>
      </c>
      <c r="L711">
        <f>'CHP EB'!K252</f>
        <v>0</v>
      </c>
      <c r="M711">
        <f>'CHP EB'!L252</f>
        <v>0</v>
      </c>
      <c r="N711">
        <f>'CHP EB'!M252</f>
        <v>0</v>
      </c>
    </row>
    <row r="712" spans="1:14" x14ac:dyDescent="0.25">
      <c r="A712" t="s">
        <v>247</v>
      </c>
      <c r="B712" s="36">
        <f>'CHP EB'!A253</f>
        <v>41743</v>
      </c>
      <c r="C712" s="32">
        <f>'CHP EB'!B253</f>
        <v>1</v>
      </c>
      <c r="D712" s="33">
        <f>'CHP EB'!C253</f>
        <v>0.77708333333333324</v>
      </c>
      <c r="E712" s="33">
        <f>'CHP EB'!D253</f>
        <v>0.82361111111111107</v>
      </c>
      <c r="F712">
        <f>'CHP EB'!E253</f>
        <v>67</v>
      </c>
      <c r="G712">
        <f>'CHP EB'!F253</f>
        <v>41.9</v>
      </c>
      <c r="H712">
        <f>'CHP EB'!G253</f>
        <v>67</v>
      </c>
      <c r="I712" t="str">
        <f>'CHP EB'!H253</f>
        <v>45-75</v>
      </c>
      <c r="J712">
        <f>'CHP EB'!I253</f>
        <v>0</v>
      </c>
      <c r="K712">
        <f>'CHP EB'!J253</f>
        <v>0</v>
      </c>
      <c r="L712">
        <f>'CHP EB'!K253</f>
        <v>1</v>
      </c>
      <c r="M712">
        <f>'CHP EB'!L253</f>
        <v>0</v>
      </c>
      <c r="N712">
        <f>'CHP EB'!M253</f>
        <v>0</v>
      </c>
    </row>
    <row r="713" spans="1:14" x14ac:dyDescent="0.25">
      <c r="A713" t="s">
        <v>247</v>
      </c>
      <c r="B713" s="36">
        <f>'CHP EB'!A254</f>
        <v>41744</v>
      </c>
      <c r="C713" s="32">
        <f>'CHP EB'!B254</f>
        <v>2</v>
      </c>
      <c r="D713" s="33">
        <f>'CHP EB'!C254</f>
        <v>0.58819444444444446</v>
      </c>
      <c r="E713" s="33">
        <f>'CHP EB'!D254</f>
        <v>0.63541666666666674</v>
      </c>
      <c r="F713">
        <f>'CHP EB'!E254</f>
        <v>68</v>
      </c>
      <c r="G713">
        <f>'CHP EB'!F254</f>
        <v>40.9</v>
      </c>
      <c r="H713">
        <f>'CHP EB'!G254</f>
        <v>136</v>
      </c>
      <c r="I713" t="str">
        <f>'CHP EB'!H254</f>
        <v>45-75</v>
      </c>
      <c r="J713">
        <f>'CHP EB'!I254</f>
        <v>0</v>
      </c>
      <c r="K713">
        <f>'CHP EB'!J254</f>
        <v>0</v>
      </c>
      <c r="L713">
        <f>'CHP EB'!K254</f>
        <v>1</v>
      </c>
      <c r="M713">
        <f>'CHP EB'!L254</f>
        <v>0</v>
      </c>
      <c r="N713">
        <f>'CHP EB'!M254</f>
        <v>0</v>
      </c>
    </row>
    <row r="714" spans="1:14" x14ac:dyDescent="0.25">
      <c r="A714" t="s">
        <v>247</v>
      </c>
      <c r="B714" s="36">
        <f>'CHP EB'!A255</f>
        <v>41744</v>
      </c>
      <c r="C714" s="32">
        <f>'CHP EB'!B255</f>
        <v>1</v>
      </c>
      <c r="D714" s="33">
        <f>'CHP EB'!C255</f>
        <v>0.8340277777777777</v>
      </c>
      <c r="E714" s="33">
        <f>'CHP EB'!D255</f>
        <v>0.88055555555555554</v>
      </c>
      <c r="F714">
        <f>'CHP EB'!E255</f>
        <v>67</v>
      </c>
      <c r="G714">
        <f>'CHP EB'!F255</f>
        <v>38.1</v>
      </c>
      <c r="H714">
        <f>'CHP EB'!G255</f>
        <v>67</v>
      </c>
      <c r="I714" t="str">
        <f>'CHP EB'!H255</f>
        <v>45-75</v>
      </c>
      <c r="J714">
        <f>'CHP EB'!I255</f>
        <v>0</v>
      </c>
      <c r="K714">
        <f>'CHP EB'!J255</f>
        <v>0</v>
      </c>
      <c r="L714">
        <f>'CHP EB'!K255</f>
        <v>0</v>
      </c>
      <c r="M714">
        <f>'CHP EB'!L255</f>
        <v>0</v>
      </c>
      <c r="N714">
        <f>'CHP EB'!M255</f>
        <v>0</v>
      </c>
    </row>
    <row r="715" spans="1:14" x14ac:dyDescent="0.25">
      <c r="A715" t="s">
        <v>247</v>
      </c>
      <c r="B715" s="36">
        <f>'CHP EB'!A256</f>
        <v>41744</v>
      </c>
      <c r="C715" s="32">
        <f>'CHP EB'!B256</f>
        <v>1</v>
      </c>
      <c r="D715" s="33">
        <f>'CHP EB'!C256</f>
        <v>0.7597222222222223</v>
      </c>
      <c r="E715" s="33">
        <f>'CHP EB'!D256</f>
        <v>0.7993055555555556</v>
      </c>
      <c r="F715">
        <f>'CHP EB'!E256</f>
        <v>57</v>
      </c>
      <c r="G715">
        <f>'CHP EB'!F256</f>
        <v>28.5</v>
      </c>
      <c r="H715">
        <f>'CHP EB'!G256</f>
        <v>57</v>
      </c>
      <c r="I715" t="str">
        <f>'CHP EB'!H256</f>
        <v>45-75</v>
      </c>
      <c r="J715">
        <f>'CHP EB'!I256</f>
        <v>1</v>
      </c>
      <c r="K715">
        <f>'CHP EB'!J256</f>
        <v>0</v>
      </c>
      <c r="L715">
        <f>'CHP EB'!K256</f>
        <v>1</v>
      </c>
      <c r="M715">
        <f>'CHP EB'!L256</f>
        <v>0</v>
      </c>
      <c r="N715">
        <f>'CHP EB'!M256</f>
        <v>1</v>
      </c>
    </row>
    <row r="716" spans="1:14" x14ac:dyDescent="0.25">
      <c r="A716" t="s">
        <v>247</v>
      </c>
      <c r="B716" s="36">
        <f>'CHP EB'!A257</f>
        <v>41744</v>
      </c>
      <c r="C716" s="32">
        <f>'CHP EB'!B257</f>
        <v>1</v>
      </c>
      <c r="D716" s="33">
        <f>'CHP EB'!C257</f>
        <v>0.2388888888888889</v>
      </c>
      <c r="E716" s="33">
        <f>'CHP EB'!D257</f>
        <v>0.26319444444444445</v>
      </c>
      <c r="F716">
        <f>'CHP EB'!E257</f>
        <v>35</v>
      </c>
      <c r="G716">
        <f>'CHP EB'!F257</f>
        <v>9.4</v>
      </c>
      <c r="H716">
        <f>'CHP EB'!G257</f>
        <v>35</v>
      </c>
      <c r="I716" t="str">
        <f>'CHP EB'!H257</f>
        <v>15-45</v>
      </c>
      <c r="J716">
        <f>'CHP EB'!I257</f>
        <v>0</v>
      </c>
      <c r="K716">
        <f>'CHP EB'!J257</f>
        <v>1</v>
      </c>
      <c r="L716">
        <f>'CHP EB'!K257</f>
        <v>0</v>
      </c>
      <c r="M716">
        <f>'CHP EB'!L257</f>
        <v>0</v>
      </c>
      <c r="N716">
        <f>'CHP EB'!M257</f>
        <v>0</v>
      </c>
    </row>
    <row r="717" spans="1:14" x14ac:dyDescent="0.25">
      <c r="A717" t="s">
        <v>247</v>
      </c>
      <c r="B717" s="36">
        <f>'CHP EB'!A258</f>
        <v>41744</v>
      </c>
      <c r="C717" s="32">
        <f>'CHP EB'!B258</f>
        <v>1</v>
      </c>
      <c r="D717" s="33">
        <f>'CHP EB'!C258</f>
        <v>0.53611111111111109</v>
      </c>
      <c r="E717" s="33">
        <f>'CHP EB'!D258</f>
        <v>0.57430555555555551</v>
      </c>
      <c r="F717">
        <f>'CHP EB'!E258</f>
        <v>55</v>
      </c>
      <c r="G717">
        <f>'CHP EB'!F258</f>
        <v>40.6</v>
      </c>
      <c r="H717">
        <f>'CHP EB'!G258</f>
        <v>55</v>
      </c>
      <c r="I717" t="str">
        <f>'CHP EB'!H258</f>
        <v>45-75</v>
      </c>
      <c r="J717">
        <f>'CHP EB'!I258</f>
        <v>0</v>
      </c>
      <c r="K717">
        <f>'CHP EB'!J258</f>
        <v>0</v>
      </c>
      <c r="L717">
        <f>'CHP EB'!K258</f>
        <v>0</v>
      </c>
      <c r="M717">
        <f>'CHP EB'!L258</f>
        <v>0</v>
      </c>
      <c r="N717">
        <f>'CHP EB'!M258</f>
        <v>0</v>
      </c>
    </row>
    <row r="718" spans="1:14" x14ac:dyDescent="0.25">
      <c r="A718" t="s">
        <v>247</v>
      </c>
      <c r="B718" s="36">
        <f>'CHP EB'!A259</f>
        <v>41744</v>
      </c>
      <c r="C718" s="32">
        <f>'CHP EB'!B259</f>
        <v>1</v>
      </c>
      <c r="D718" s="33">
        <f>'CHP EB'!C259</f>
        <v>0.55486111111111114</v>
      </c>
      <c r="E718" s="33">
        <f>'CHP EB'!D259</f>
        <v>0.59652777777777777</v>
      </c>
      <c r="F718">
        <f>'CHP EB'!E259</f>
        <v>60</v>
      </c>
      <c r="G718">
        <f>'CHP EB'!F259</f>
        <v>15.6</v>
      </c>
      <c r="H718">
        <f>'CHP EB'!G259</f>
        <v>60</v>
      </c>
      <c r="I718" t="str">
        <f>'CHP EB'!H259</f>
        <v>45-75</v>
      </c>
      <c r="J718">
        <f>'CHP EB'!I259</f>
        <v>0</v>
      </c>
      <c r="K718">
        <f>'CHP EB'!J259</f>
        <v>0</v>
      </c>
      <c r="L718">
        <f>'CHP EB'!K259</f>
        <v>0</v>
      </c>
      <c r="M718">
        <f>'CHP EB'!L259</f>
        <v>0</v>
      </c>
      <c r="N718">
        <f>'CHP EB'!M259</f>
        <v>0</v>
      </c>
    </row>
    <row r="719" spans="1:14" x14ac:dyDescent="0.25">
      <c r="A719" t="s">
        <v>247</v>
      </c>
      <c r="B719" s="36">
        <f>'CHP EB'!A260</f>
        <v>41745</v>
      </c>
      <c r="C719" s="32">
        <f>'CHP EB'!B260</f>
        <v>1</v>
      </c>
      <c r="D719" s="33">
        <f>'CHP EB'!C260</f>
        <v>0.68333333333333324</v>
      </c>
      <c r="E719" s="33">
        <f>'CHP EB'!D260</f>
        <v>0.70486111111111105</v>
      </c>
      <c r="F719">
        <f>'CHP EB'!E260</f>
        <v>31</v>
      </c>
      <c r="G719">
        <f>'CHP EB'!F260</f>
        <v>37.1</v>
      </c>
      <c r="H719">
        <f>'CHP EB'!G260</f>
        <v>31</v>
      </c>
      <c r="I719" t="str">
        <f>'CHP EB'!H260</f>
        <v>15-45</v>
      </c>
      <c r="J719">
        <f>'CHP EB'!I260</f>
        <v>0</v>
      </c>
      <c r="K719">
        <f>'CHP EB'!J260</f>
        <v>0</v>
      </c>
      <c r="L719">
        <f>'CHP EB'!K260</f>
        <v>1</v>
      </c>
      <c r="M719">
        <f>'CHP EB'!L260</f>
        <v>0</v>
      </c>
      <c r="N719">
        <f>'CHP EB'!M260</f>
        <v>0</v>
      </c>
    </row>
    <row r="720" spans="1:14" x14ac:dyDescent="0.25">
      <c r="A720" t="s">
        <v>247</v>
      </c>
      <c r="B720" s="36">
        <f>'CHP EB'!A261</f>
        <v>41745</v>
      </c>
      <c r="C720" s="32">
        <f>'CHP EB'!B261</f>
        <v>1</v>
      </c>
      <c r="D720" s="33">
        <f>'CHP EB'!C261</f>
        <v>0.64652777777777781</v>
      </c>
      <c r="E720" s="33">
        <f>'CHP EB'!D261</f>
        <v>0.77569444444444446</v>
      </c>
      <c r="F720">
        <f>'CHP EB'!E261</f>
        <v>186</v>
      </c>
      <c r="G720">
        <f>'CHP EB'!F261</f>
        <v>33.200000000000003</v>
      </c>
      <c r="H720">
        <f>'CHP EB'!G261</f>
        <v>186</v>
      </c>
      <c r="I720" t="str">
        <f>'CHP EB'!H261</f>
        <v>75+</v>
      </c>
      <c r="J720">
        <f>'CHP EB'!I261</f>
        <v>1</v>
      </c>
      <c r="K720">
        <f>'CHP EB'!J261</f>
        <v>0</v>
      </c>
      <c r="L720">
        <f>'CHP EB'!K261</f>
        <v>1</v>
      </c>
      <c r="M720">
        <f>'CHP EB'!L261</f>
        <v>0</v>
      </c>
      <c r="N720">
        <f>'CHP EB'!M261</f>
        <v>1</v>
      </c>
    </row>
    <row r="721" spans="1:14" x14ac:dyDescent="0.25">
      <c r="A721" t="s">
        <v>247</v>
      </c>
      <c r="B721" s="36">
        <f>'CHP EB'!A262</f>
        <v>41746</v>
      </c>
      <c r="C721" s="32">
        <f>'CHP EB'!B262</f>
        <v>1</v>
      </c>
      <c r="D721" s="33">
        <f>'CHP EB'!C262</f>
        <v>0.69166666666666676</v>
      </c>
      <c r="E721" s="33">
        <f>'CHP EB'!D262</f>
        <v>0.72013888888888899</v>
      </c>
      <c r="F721">
        <f>'CHP EB'!E262</f>
        <v>41</v>
      </c>
      <c r="G721">
        <f>'CHP EB'!F262</f>
        <v>31.1</v>
      </c>
      <c r="H721">
        <f>'CHP EB'!G262</f>
        <v>41</v>
      </c>
      <c r="I721" t="str">
        <f>'CHP EB'!H262</f>
        <v>15-45</v>
      </c>
      <c r="J721">
        <f>'CHP EB'!I262</f>
        <v>1</v>
      </c>
      <c r="K721">
        <f>'CHP EB'!J262</f>
        <v>0</v>
      </c>
      <c r="L721">
        <f>'CHP EB'!K262</f>
        <v>1</v>
      </c>
      <c r="M721">
        <f>'CHP EB'!L262</f>
        <v>0</v>
      </c>
      <c r="N721">
        <f>'CHP EB'!M262</f>
        <v>1</v>
      </c>
    </row>
    <row r="722" spans="1:14" x14ac:dyDescent="0.25">
      <c r="A722" t="s">
        <v>247</v>
      </c>
      <c r="B722" s="36">
        <f>'CHP EB'!A263</f>
        <v>41746</v>
      </c>
      <c r="C722" s="32">
        <f>'CHP EB'!B263</f>
        <v>1</v>
      </c>
      <c r="D722" s="33">
        <f>'CHP EB'!C263</f>
        <v>0.62777777777777777</v>
      </c>
      <c r="E722" s="33">
        <f>'CHP EB'!D263</f>
        <v>0.6875</v>
      </c>
      <c r="F722">
        <f>'CHP EB'!E263</f>
        <v>86</v>
      </c>
      <c r="G722">
        <f>'CHP EB'!F263</f>
        <v>36.5</v>
      </c>
      <c r="H722">
        <f>'CHP EB'!G263</f>
        <v>86</v>
      </c>
      <c r="I722" t="str">
        <f>'CHP EB'!H263</f>
        <v>75+</v>
      </c>
      <c r="J722">
        <f>'CHP EB'!I263</f>
        <v>0</v>
      </c>
      <c r="K722">
        <f>'CHP EB'!J263</f>
        <v>0</v>
      </c>
      <c r="L722">
        <f>'CHP EB'!K263</f>
        <v>1</v>
      </c>
      <c r="M722">
        <f>'CHP EB'!L263</f>
        <v>0</v>
      </c>
      <c r="N722">
        <f>'CHP EB'!M263</f>
        <v>0</v>
      </c>
    </row>
    <row r="723" spans="1:14" x14ac:dyDescent="0.25">
      <c r="A723" t="s">
        <v>247</v>
      </c>
      <c r="B723" s="36">
        <f>'CHP EB'!A264</f>
        <v>41746</v>
      </c>
      <c r="C723" s="32">
        <f>'CHP EB'!B264</f>
        <v>1</v>
      </c>
      <c r="D723" s="33">
        <f>'CHP EB'!C264</f>
        <v>0.39513888888888887</v>
      </c>
      <c r="E723" s="33">
        <f>'CHP EB'!D264</f>
        <v>0.4201388888888889</v>
      </c>
      <c r="F723">
        <f>'CHP EB'!E264</f>
        <v>36</v>
      </c>
      <c r="G723">
        <f>'CHP EB'!F264</f>
        <v>28.5</v>
      </c>
      <c r="H723">
        <f>'CHP EB'!G264</f>
        <v>36</v>
      </c>
      <c r="I723" t="str">
        <f>'CHP EB'!H264</f>
        <v>15-45</v>
      </c>
      <c r="J723">
        <f>'CHP EB'!I264</f>
        <v>1</v>
      </c>
      <c r="K723">
        <f>'CHP EB'!J264</f>
        <v>1</v>
      </c>
      <c r="L723">
        <f>'CHP EB'!K264</f>
        <v>0</v>
      </c>
      <c r="M723">
        <f>'CHP EB'!L264</f>
        <v>1</v>
      </c>
      <c r="N723">
        <f>'CHP EB'!M264</f>
        <v>0</v>
      </c>
    </row>
    <row r="724" spans="1:14" x14ac:dyDescent="0.25">
      <c r="A724" t="s">
        <v>247</v>
      </c>
      <c r="B724" s="36">
        <f>'CHP EB'!A265</f>
        <v>41746</v>
      </c>
      <c r="C724" s="32">
        <f>'CHP EB'!B265</f>
        <v>1</v>
      </c>
      <c r="D724" s="33">
        <f>'CHP EB'!C265</f>
        <v>0.51041666666666663</v>
      </c>
      <c r="E724" s="33">
        <f>'CHP EB'!D265</f>
        <v>0.52083333333333326</v>
      </c>
      <c r="F724">
        <f>'CHP EB'!E265</f>
        <v>15</v>
      </c>
      <c r="G724">
        <f>'CHP EB'!F265</f>
        <v>32.200000000000003</v>
      </c>
      <c r="H724">
        <f>'CHP EB'!G265</f>
        <v>15</v>
      </c>
      <c r="I724" t="str">
        <f>'CHP EB'!H265</f>
        <v>15-45</v>
      </c>
      <c r="J724">
        <f>'CHP EB'!I265</f>
        <v>1</v>
      </c>
      <c r="K724">
        <f>'CHP EB'!J265</f>
        <v>0</v>
      </c>
      <c r="L724">
        <f>'CHP EB'!K265</f>
        <v>0</v>
      </c>
      <c r="M724">
        <f>'CHP EB'!L265</f>
        <v>0</v>
      </c>
      <c r="N724">
        <f>'CHP EB'!M265</f>
        <v>0</v>
      </c>
    </row>
    <row r="725" spans="1:14" x14ac:dyDescent="0.25">
      <c r="A725" t="s">
        <v>247</v>
      </c>
      <c r="B725" s="36">
        <f>'CHP EB'!A266</f>
        <v>41747</v>
      </c>
      <c r="C725" s="32">
        <f>'CHP EB'!B266</f>
        <v>1</v>
      </c>
      <c r="D725" s="33">
        <f>'CHP EB'!C266</f>
        <v>0.69930555555555562</v>
      </c>
      <c r="E725" s="33">
        <f>'CHP EB'!D266</f>
        <v>0.72152777777777788</v>
      </c>
      <c r="F725">
        <f>'CHP EB'!E266</f>
        <v>32</v>
      </c>
      <c r="G725">
        <f>'CHP EB'!F266</f>
        <v>34.200000000000003</v>
      </c>
      <c r="H725">
        <f>'CHP EB'!G266</f>
        <v>32</v>
      </c>
      <c r="I725" t="str">
        <f>'CHP EB'!H266</f>
        <v>15-45</v>
      </c>
      <c r="J725">
        <f>'CHP EB'!I266</f>
        <v>1</v>
      </c>
      <c r="K725">
        <f>'CHP EB'!J266</f>
        <v>0</v>
      </c>
      <c r="L725">
        <f>'CHP EB'!K266</f>
        <v>1</v>
      </c>
      <c r="M725">
        <f>'CHP EB'!L266</f>
        <v>0</v>
      </c>
      <c r="N725">
        <f>'CHP EB'!M266</f>
        <v>1</v>
      </c>
    </row>
    <row r="726" spans="1:14" x14ac:dyDescent="0.25">
      <c r="A726" t="s">
        <v>247</v>
      </c>
      <c r="B726" s="36">
        <f>'CHP EB'!A267</f>
        <v>41747</v>
      </c>
      <c r="C726" s="32">
        <f>'CHP EB'!B267</f>
        <v>1</v>
      </c>
      <c r="D726" s="33">
        <f>'CHP EB'!C267</f>
        <v>0.66527777777777775</v>
      </c>
      <c r="E726" s="33">
        <f>'CHP EB'!D267</f>
        <v>0.70277777777777772</v>
      </c>
      <c r="F726">
        <f>'CHP EB'!E267</f>
        <v>54</v>
      </c>
      <c r="G726">
        <f>'CHP EB'!F267</f>
        <v>43.5</v>
      </c>
      <c r="H726">
        <f>'CHP EB'!G267</f>
        <v>54</v>
      </c>
      <c r="I726" t="str">
        <f>'CHP EB'!H267</f>
        <v>45-75</v>
      </c>
      <c r="J726">
        <f>'CHP EB'!I267</f>
        <v>0</v>
      </c>
      <c r="K726">
        <f>'CHP EB'!J267</f>
        <v>0</v>
      </c>
      <c r="L726">
        <f>'CHP EB'!K267</f>
        <v>1</v>
      </c>
      <c r="M726">
        <f>'CHP EB'!L267</f>
        <v>0</v>
      </c>
      <c r="N726">
        <f>'CHP EB'!M267</f>
        <v>0</v>
      </c>
    </row>
    <row r="727" spans="1:14" x14ac:dyDescent="0.25">
      <c r="A727" t="s">
        <v>247</v>
      </c>
      <c r="B727" s="36">
        <f>'CHP EB'!A268</f>
        <v>41747</v>
      </c>
      <c r="C727" s="32">
        <f>'CHP EB'!B268</f>
        <v>0</v>
      </c>
      <c r="D727" s="33">
        <f>'CHP EB'!C268</f>
        <v>0.36458333333333331</v>
      </c>
      <c r="E727" s="33">
        <f>'CHP EB'!D268</f>
        <v>0.37777777777777777</v>
      </c>
      <c r="F727">
        <f>'CHP EB'!E268</f>
        <v>19</v>
      </c>
      <c r="G727">
        <f>'CHP EB'!F268</f>
        <v>34.200000000000003</v>
      </c>
      <c r="H727">
        <f>'CHP EB'!G268</f>
        <v>0</v>
      </c>
      <c r="I727" t="str">
        <f>'CHP EB'!H268</f>
        <v>15-45</v>
      </c>
      <c r="J727">
        <f>'CHP EB'!I268</f>
        <v>1</v>
      </c>
      <c r="K727">
        <f>'CHP EB'!J268</f>
        <v>1</v>
      </c>
      <c r="L727">
        <f>'CHP EB'!K268</f>
        <v>0</v>
      </c>
      <c r="M727">
        <f>'CHP EB'!L268</f>
        <v>1</v>
      </c>
      <c r="N727">
        <f>'CHP EB'!M268</f>
        <v>0</v>
      </c>
    </row>
    <row r="728" spans="1:14" x14ac:dyDescent="0.25">
      <c r="A728" t="s">
        <v>247</v>
      </c>
      <c r="B728" s="36">
        <f>'CHP EB'!A269</f>
        <v>41747</v>
      </c>
      <c r="C728" s="32">
        <f>'CHP EB'!B269</f>
        <v>1</v>
      </c>
      <c r="D728" s="33">
        <f>'CHP EB'!C269</f>
        <v>0.48402777777777778</v>
      </c>
      <c r="E728" s="33">
        <f>'CHP EB'!D269</f>
        <v>0.49444444444444446</v>
      </c>
      <c r="F728">
        <f>'CHP EB'!E269</f>
        <v>15</v>
      </c>
      <c r="G728">
        <f>'CHP EB'!F269</f>
        <v>38.1</v>
      </c>
      <c r="H728">
        <f>'CHP EB'!G269</f>
        <v>15</v>
      </c>
      <c r="I728" t="str">
        <f>'CHP EB'!H269</f>
        <v>15-45</v>
      </c>
      <c r="J728">
        <f>'CHP EB'!I269</f>
        <v>0</v>
      </c>
      <c r="K728">
        <f>'CHP EB'!J269</f>
        <v>0</v>
      </c>
      <c r="L728">
        <f>'CHP EB'!K269</f>
        <v>0</v>
      </c>
      <c r="M728">
        <f>'CHP EB'!L269</f>
        <v>0</v>
      </c>
      <c r="N728">
        <f>'CHP EB'!M269</f>
        <v>0</v>
      </c>
    </row>
    <row r="729" spans="1:14" x14ac:dyDescent="0.25">
      <c r="A729" t="s">
        <v>247</v>
      </c>
      <c r="B729" s="36">
        <f>'CHP EB'!A270</f>
        <v>41747</v>
      </c>
      <c r="C729" s="32">
        <f>'CHP EB'!B270</f>
        <v>5</v>
      </c>
      <c r="D729" s="33">
        <f>'CHP EB'!C270</f>
        <v>0.89722222222222225</v>
      </c>
      <c r="E729" s="33">
        <f>'CHP EB'!D270</f>
        <v>0.93055555555555558</v>
      </c>
      <c r="F729">
        <f>'CHP EB'!E270</f>
        <v>48</v>
      </c>
      <c r="G729">
        <f>'CHP EB'!F270</f>
        <v>36.5</v>
      </c>
      <c r="H729">
        <f>'CHP EB'!G270</f>
        <v>240</v>
      </c>
      <c r="I729" t="str">
        <f>'CHP EB'!H270</f>
        <v>45-75</v>
      </c>
      <c r="J729">
        <f>'CHP EB'!I270</f>
        <v>0</v>
      </c>
      <c r="K729">
        <f>'CHP EB'!J270</f>
        <v>0</v>
      </c>
      <c r="L729">
        <f>'CHP EB'!K270</f>
        <v>0</v>
      </c>
      <c r="M729">
        <f>'CHP EB'!L270</f>
        <v>0</v>
      </c>
      <c r="N729">
        <f>'CHP EB'!M270</f>
        <v>0</v>
      </c>
    </row>
    <row r="730" spans="1:14" x14ac:dyDescent="0.25">
      <c r="A730" t="s">
        <v>247</v>
      </c>
      <c r="B730" s="36">
        <f>'CHP EB'!A271</f>
        <v>41750</v>
      </c>
      <c r="C730" s="32">
        <f>'CHP EB'!B271</f>
        <v>0</v>
      </c>
      <c r="D730" s="33">
        <f>'CHP EB'!C271</f>
        <v>0.66111111111111109</v>
      </c>
      <c r="E730" s="33">
        <f>'CHP EB'!D271</f>
        <v>0.66874999999999996</v>
      </c>
      <c r="F730">
        <f>'CHP EB'!E271</f>
        <v>11</v>
      </c>
      <c r="G730">
        <f>'CHP EB'!F271</f>
        <v>36.6</v>
      </c>
      <c r="H730">
        <f>'CHP EB'!G271</f>
        <v>0</v>
      </c>
      <c r="I730" t="str">
        <f>'CHP EB'!H271</f>
        <v>0-15</v>
      </c>
      <c r="J730">
        <f>'CHP EB'!I271</f>
        <v>0</v>
      </c>
      <c r="K730">
        <f>'CHP EB'!J271</f>
        <v>0</v>
      </c>
      <c r="L730">
        <f>'CHP EB'!K271</f>
        <v>1</v>
      </c>
      <c r="M730">
        <f>'CHP EB'!L271</f>
        <v>0</v>
      </c>
      <c r="N730">
        <f>'CHP EB'!M271</f>
        <v>0</v>
      </c>
    </row>
    <row r="731" spans="1:14" x14ac:dyDescent="0.25">
      <c r="A731" t="s">
        <v>247</v>
      </c>
      <c r="B731" s="36">
        <f>'CHP EB'!A272</f>
        <v>41750</v>
      </c>
      <c r="C731" s="32">
        <f>'CHP EB'!B272</f>
        <v>4</v>
      </c>
      <c r="D731" s="33">
        <f>'CHP EB'!C272</f>
        <v>0.71388888888888891</v>
      </c>
      <c r="E731" s="33">
        <f>'CHP EB'!D272</f>
        <v>0.74583333333333335</v>
      </c>
      <c r="F731">
        <f>'CHP EB'!E272</f>
        <v>46</v>
      </c>
      <c r="G731">
        <f>'CHP EB'!F272</f>
        <v>38.1</v>
      </c>
      <c r="H731">
        <f>'CHP EB'!G272</f>
        <v>184</v>
      </c>
      <c r="I731" t="str">
        <f>'CHP EB'!H272</f>
        <v>45-75</v>
      </c>
      <c r="J731">
        <f>'CHP EB'!I272</f>
        <v>0</v>
      </c>
      <c r="K731">
        <f>'CHP EB'!J272</f>
        <v>0</v>
      </c>
      <c r="L731">
        <f>'CHP EB'!K272</f>
        <v>1</v>
      </c>
      <c r="M731">
        <f>'CHP EB'!L272</f>
        <v>0</v>
      </c>
      <c r="N731">
        <f>'CHP EB'!M272</f>
        <v>0</v>
      </c>
    </row>
    <row r="732" spans="1:14" x14ac:dyDescent="0.25">
      <c r="A732" t="s">
        <v>247</v>
      </c>
      <c r="B732" s="36">
        <f>'CHP EB'!A273</f>
        <v>41750</v>
      </c>
      <c r="C732" s="32">
        <f>'CHP EB'!B273</f>
        <v>4</v>
      </c>
      <c r="D732" s="33">
        <f>'CHP EB'!C273</f>
        <v>0.80069444444444438</v>
      </c>
      <c r="E732" s="33">
        <f>'CHP EB'!D273</f>
        <v>0.83680555555555547</v>
      </c>
      <c r="F732">
        <f>'CHP EB'!E273</f>
        <v>52</v>
      </c>
      <c r="G732">
        <f>'CHP EB'!F273</f>
        <v>36.299999999999997</v>
      </c>
      <c r="H732">
        <f>'CHP EB'!G273</f>
        <v>208</v>
      </c>
      <c r="I732" t="str">
        <f>'CHP EB'!H273</f>
        <v>45-75</v>
      </c>
      <c r="J732">
        <f>'CHP EB'!I273</f>
        <v>0</v>
      </c>
      <c r="K732">
        <f>'CHP EB'!J273</f>
        <v>0</v>
      </c>
      <c r="L732">
        <f>'CHP EB'!K273</f>
        <v>1</v>
      </c>
      <c r="M732">
        <f>'CHP EB'!L273</f>
        <v>0</v>
      </c>
      <c r="N732">
        <f>'CHP EB'!M273</f>
        <v>0</v>
      </c>
    </row>
    <row r="733" spans="1:14" x14ac:dyDescent="0.25">
      <c r="A733" t="s">
        <v>247</v>
      </c>
      <c r="B733" s="36">
        <f>'CHP EB'!A274</f>
        <v>41750</v>
      </c>
      <c r="C733" s="32">
        <f>'CHP EB'!B274</f>
        <v>1</v>
      </c>
      <c r="D733" s="33">
        <f>'CHP EB'!C274</f>
        <v>0.33124999999999999</v>
      </c>
      <c r="E733" s="33">
        <f>'CHP EB'!D274</f>
        <v>0.38124999999999998</v>
      </c>
      <c r="F733">
        <f>'CHP EB'!E274</f>
        <v>72</v>
      </c>
      <c r="G733">
        <f>'CHP EB'!F274</f>
        <v>43.5</v>
      </c>
      <c r="H733">
        <f>'CHP EB'!G274</f>
        <v>72</v>
      </c>
      <c r="I733" t="str">
        <f>'CHP EB'!H274</f>
        <v>45-75</v>
      </c>
      <c r="J733">
        <f>'CHP EB'!I274</f>
        <v>0</v>
      </c>
      <c r="K733">
        <f>'CHP EB'!J274</f>
        <v>1</v>
      </c>
      <c r="L733">
        <f>'CHP EB'!K274</f>
        <v>0</v>
      </c>
      <c r="M733">
        <f>'CHP EB'!L274</f>
        <v>0</v>
      </c>
      <c r="N733">
        <f>'CHP EB'!M274</f>
        <v>0</v>
      </c>
    </row>
    <row r="734" spans="1:14" x14ac:dyDescent="0.25">
      <c r="A734" t="s">
        <v>247</v>
      </c>
      <c r="B734" s="36">
        <f>'CHP EB'!A275</f>
        <v>41751</v>
      </c>
      <c r="C734" s="32">
        <f>'CHP EB'!B275</f>
        <v>1</v>
      </c>
      <c r="D734" s="33">
        <f>'CHP EB'!C275</f>
        <v>0.36319444444444443</v>
      </c>
      <c r="E734" s="33">
        <f>'CHP EB'!D275</f>
        <v>0.38055555555555554</v>
      </c>
      <c r="F734">
        <f>'CHP EB'!E275</f>
        <v>25</v>
      </c>
      <c r="G734">
        <f>'CHP EB'!F275</f>
        <v>40.9</v>
      </c>
      <c r="H734">
        <f>'CHP EB'!G275</f>
        <v>25</v>
      </c>
      <c r="I734" t="str">
        <f>'CHP EB'!H275</f>
        <v>15-45</v>
      </c>
      <c r="J734">
        <f>'CHP EB'!I275</f>
        <v>0</v>
      </c>
      <c r="K734">
        <f>'CHP EB'!J275</f>
        <v>1</v>
      </c>
      <c r="L734">
        <f>'CHP EB'!K275</f>
        <v>0</v>
      </c>
      <c r="M734">
        <f>'CHP EB'!L275</f>
        <v>0</v>
      </c>
      <c r="N734">
        <f>'CHP EB'!M275</f>
        <v>0</v>
      </c>
    </row>
    <row r="735" spans="1:14" x14ac:dyDescent="0.25">
      <c r="A735" t="s">
        <v>247</v>
      </c>
      <c r="B735" s="36">
        <f>'CHP EB'!A276</f>
        <v>41751</v>
      </c>
      <c r="C735" s="32">
        <f>'CHP EB'!B276</f>
        <v>1</v>
      </c>
      <c r="D735" s="33">
        <f>'CHP EB'!C276</f>
        <v>0.7631944444444444</v>
      </c>
      <c r="E735" s="33">
        <f>'CHP EB'!D276</f>
        <v>0.77847222222222212</v>
      </c>
      <c r="F735">
        <f>'CHP EB'!E276</f>
        <v>22</v>
      </c>
      <c r="G735">
        <f>'CHP EB'!F276</f>
        <v>39.200000000000003</v>
      </c>
      <c r="H735">
        <f>'CHP EB'!G276</f>
        <v>22</v>
      </c>
      <c r="I735" t="str">
        <f>'CHP EB'!H276</f>
        <v>15-45</v>
      </c>
      <c r="J735">
        <f>'CHP EB'!I276</f>
        <v>0</v>
      </c>
      <c r="K735">
        <f>'CHP EB'!J276</f>
        <v>0</v>
      </c>
      <c r="L735">
        <f>'CHP EB'!K276</f>
        <v>1</v>
      </c>
      <c r="M735">
        <f>'CHP EB'!L276</f>
        <v>0</v>
      </c>
      <c r="N735">
        <f>'CHP EB'!M276</f>
        <v>0</v>
      </c>
    </row>
    <row r="736" spans="1:14" x14ac:dyDescent="0.25">
      <c r="A736" t="s">
        <v>247</v>
      </c>
      <c r="B736" s="36">
        <f>'CHP EB'!A277</f>
        <v>41752</v>
      </c>
      <c r="C736" s="32">
        <f>'CHP EB'!B277</f>
        <v>1</v>
      </c>
      <c r="D736" s="33">
        <f>'CHP EB'!C277</f>
        <v>0.66111111111111109</v>
      </c>
      <c r="E736" s="33">
        <f>'CHP EB'!D277</f>
        <v>0.67847222222222225</v>
      </c>
      <c r="F736">
        <f>'CHP EB'!E277</f>
        <v>25</v>
      </c>
      <c r="G736">
        <f>'CHP EB'!F277</f>
        <v>39.200000000000003</v>
      </c>
      <c r="H736">
        <f>'CHP EB'!G277</f>
        <v>25</v>
      </c>
      <c r="I736" t="str">
        <f>'CHP EB'!H277</f>
        <v>15-45</v>
      </c>
      <c r="J736">
        <f>'CHP EB'!I277</f>
        <v>0</v>
      </c>
      <c r="K736">
        <f>'CHP EB'!J277</f>
        <v>0</v>
      </c>
      <c r="L736">
        <f>'CHP EB'!K277</f>
        <v>1</v>
      </c>
      <c r="M736">
        <f>'CHP EB'!L277</f>
        <v>0</v>
      </c>
      <c r="N736">
        <f>'CHP EB'!M277</f>
        <v>0</v>
      </c>
    </row>
    <row r="737" spans="1:14" x14ac:dyDescent="0.25">
      <c r="A737" t="s">
        <v>247</v>
      </c>
      <c r="B737" s="36">
        <f>'CHP EB'!A278</f>
        <v>41752</v>
      </c>
      <c r="C737" s="32">
        <f>'CHP EB'!B278</f>
        <v>1</v>
      </c>
      <c r="D737" s="33">
        <f>'CHP EB'!C278</f>
        <v>0.67847222222222225</v>
      </c>
      <c r="E737" s="33">
        <f>'CHP EB'!D278</f>
        <v>0.70000000000000007</v>
      </c>
      <c r="F737">
        <f>'CHP EB'!E278</f>
        <v>31</v>
      </c>
      <c r="G737">
        <f>'CHP EB'!F278</f>
        <v>39.9</v>
      </c>
      <c r="H737">
        <f>'CHP EB'!G278</f>
        <v>31</v>
      </c>
      <c r="I737" t="str">
        <f>'CHP EB'!H278</f>
        <v>15-45</v>
      </c>
      <c r="J737">
        <f>'CHP EB'!I278</f>
        <v>0</v>
      </c>
      <c r="K737">
        <f>'CHP EB'!J278</f>
        <v>0</v>
      </c>
      <c r="L737">
        <f>'CHP EB'!K278</f>
        <v>1</v>
      </c>
      <c r="M737">
        <f>'CHP EB'!L278</f>
        <v>0</v>
      </c>
      <c r="N737">
        <f>'CHP EB'!M278</f>
        <v>0</v>
      </c>
    </row>
    <row r="738" spans="1:14" x14ac:dyDescent="0.25">
      <c r="A738" t="s">
        <v>247</v>
      </c>
      <c r="B738" s="36">
        <f>'CHP EB'!A279</f>
        <v>41752</v>
      </c>
      <c r="C738" s="32">
        <f>'CHP EB'!B279</f>
        <v>1</v>
      </c>
      <c r="D738" s="33">
        <f>'CHP EB'!C279</f>
        <v>0.57152777777777775</v>
      </c>
      <c r="E738" s="33">
        <f>'CHP EB'!D279</f>
        <v>0.59027777777777779</v>
      </c>
      <c r="F738">
        <f>'CHP EB'!E279</f>
        <v>27</v>
      </c>
      <c r="G738">
        <f>'CHP EB'!F279</f>
        <v>41.9</v>
      </c>
      <c r="H738">
        <f>'CHP EB'!G279</f>
        <v>27</v>
      </c>
      <c r="I738" t="str">
        <f>'CHP EB'!H279</f>
        <v>15-45</v>
      </c>
      <c r="J738">
        <f>'CHP EB'!I279</f>
        <v>0</v>
      </c>
      <c r="K738">
        <f>'CHP EB'!J279</f>
        <v>0</v>
      </c>
      <c r="L738">
        <f>'CHP EB'!K279</f>
        <v>0</v>
      </c>
      <c r="M738">
        <f>'CHP EB'!L279</f>
        <v>0</v>
      </c>
      <c r="N738">
        <f>'CHP EB'!M279</f>
        <v>0</v>
      </c>
    </row>
    <row r="739" spans="1:14" x14ac:dyDescent="0.25">
      <c r="A739" t="s">
        <v>247</v>
      </c>
      <c r="B739" s="36">
        <f>'CHP EB'!A280</f>
        <v>41752</v>
      </c>
      <c r="C739" s="32">
        <f>'CHP EB'!B280</f>
        <v>1</v>
      </c>
      <c r="D739" s="33">
        <f>'CHP EB'!C280</f>
        <v>0.77361111111111114</v>
      </c>
      <c r="E739" s="33">
        <f>'CHP EB'!D280</f>
        <v>0.83888888888888891</v>
      </c>
      <c r="F739">
        <f>'CHP EB'!E280</f>
        <v>94</v>
      </c>
      <c r="G739">
        <f>'CHP EB'!F280</f>
        <v>34.200000000000003</v>
      </c>
      <c r="H739">
        <f>'CHP EB'!G280</f>
        <v>94</v>
      </c>
      <c r="I739" t="str">
        <f>'CHP EB'!H280</f>
        <v>75+</v>
      </c>
      <c r="J739">
        <f>'CHP EB'!I280</f>
        <v>1</v>
      </c>
      <c r="K739">
        <f>'CHP EB'!J280</f>
        <v>0</v>
      </c>
      <c r="L739">
        <f>'CHP EB'!K280</f>
        <v>1</v>
      </c>
      <c r="M739">
        <f>'CHP EB'!L280</f>
        <v>0</v>
      </c>
      <c r="N739">
        <f>'CHP EB'!M280</f>
        <v>1</v>
      </c>
    </row>
    <row r="740" spans="1:14" x14ac:dyDescent="0.25">
      <c r="A740" t="s">
        <v>247</v>
      </c>
      <c r="B740" s="36">
        <f>'CHP EB'!A281</f>
        <v>41753</v>
      </c>
      <c r="C740" s="32">
        <f>'CHP EB'!B281</f>
        <v>5</v>
      </c>
      <c r="D740" s="33">
        <f>'CHP EB'!C281</f>
        <v>0.53819444444444442</v>
      </c>
      <c r="E740" s="33">
        <f>'CHP EB'!D281</f>
        <v>1.0208333333333333</v>
      </c>
      <c r="F740">
        <f>'CHP EB'!E281</f>
        <v>695</v>
      </c>
      <c r="G740">
        <f>'CHP EB'!F281</f>
        <v>27.4</v>
      </c>
      <c r="H740">
        <f>'CHP EB'!G281</f>
        <v>3475</v>
      </c>
      <c r="I740" t="str">
        <f>'CHP EB'!H281</f>
        <v>75+</v>
      </c>
      <c r="J740">
        <f>'CHP EB'!I281</f>
        <v>1</v>
      </c>
      <c r="K740">
        <f>'CHP EB'!J281</f>
        <v>0</v>
      </c>
      <c r="L740">
        <f>'CHP EB'!K281</f>
        <v>1</v>
      </c>
      <c r="M740">
        <f>'CHP EB'!L281</f>
        <v>0</v>
      </c>
      <c r="N740">
        <f>'CHP EB'!M281</f>
        <v>1</v>
      </c>
    </row>
    <row r="741" spans="1:14" x14ac:dyDescent="0.25">
      <c r="A741" t="s">
        <v>247</v>
      </c>
      <c r="B741" s="36">
        <f>'CHP EB'!A282</f>
        <v>41753</v>
      </c>
      <c r="C741" s="32">
        <f>'CHP EB'!B282</f>
        <v>2</v>
      </c>
      <c r="D741" s="33">
        <f>'CHP EB'!C282</f>
        <v>0.58888888888888891</v>
      </c>
      <c r="E741" s="33">
        <f>'CHP EB'!D282</f>
        <v>0.67708333333333337</v>
      </c>
      <c r="F741">
        <f>'CHP EB'!E282</f>
        <v>127</v>
      </c>
      <c r="G741">
        <f>'CHP EB'!F282</f>
        <v>28.2</v>
      </c>
      <c r="H741">
        <f>'CHP EB'!G282</f>
        <v>254</v>
      </c>
      <c r="I741" t="str">
        <f>'CHP EB'!H282</f>
        <v>75+</v>
      </c>
      <c r="J741">
        <f>'CHP EB'!I282</f>
        <v>1</v>
      </c>
      <c r="K741">
        <f>'CHP EB'!J282</f>
        <v>0</v>
      </c>
      <c r="L741">
        <f>'CHP EB'!K282</f>
        <v>1</v>
      </c>
      <c r="M741">
        <f>'CHP EB'!L282</f>
        <v>0</v>
      </c>
      <c r="N741">
        <f>'CHP EB'!M282</f>
        <v>1</v>
      </c>
    </row>
    <row r="742" spans="1:14" x14ac:dyDescent="0.25">
      <c r="A742" t="s">
        <v>247</v>
      </c>
      <c r="B742" s="36">
        <f>'CHP EB'!A283</f>
        <v>41753</v>
      </c>
      <c r="C742" s="32">
        <f>'CHP EB'!B283</f>
        <v>2</v>
      </c>
      <c r="D742" s="33">
        <f>'CHP EB'!C283</f>
        <v>0.84375</v>
      </c>
      <c r="E742" s="33">
        <f>'CHP EB'!D283</f>
        <v>0.85902777777777772</v>
      </c>
      <c r="F742">
        <f>'CHP EB'!E283</f>
        <v>22</v>
      </c>
      <c r="G742">
        <f>'CHP EB'!F283</f>
        <v>26.6</v>
      </c>
      <c r="H742">
        <f>'CHP EB'!G283</f>
        <v>44</v>
      </c>
      <c r="I742" t="str">
        <f>'CHP EB'!H283</f>
        <v>15-45</v>
      </c>
      <c r="J742">
        <f>'CHP EB'!I283</f>
        <v>1</v>
      </c>
      <c r="K742">
        <f>'CHP EB'!J283</f>
        <v>0</v>
      </c>
      <c r="L742">
        <f>'CHP EB'!K283</f>
        <v>0</v>
      </c>
      <c r="M742">
        <f>'CHP EB'!L283</f>
        <v>0</v>
      </c>
      <c r="N742">
        <f>'CHP EB'!M283</f>
        <v>0</v>
      </c>
    </row>
    <row r="743" spans="1:14" x14ac:dyDescent="0.25">
      <c r="A743" t="s">
        <v>247</v>
      </c>
      <c r="B743" s="36">
        <f>'CHP EB'!A284</f>
        <v>41754</v>
      </c>
      <c r="C743" s="32">
        <f>'CHP EB'!B284</f>
        <v>2</v>
      </c>
      <c r="D743" s="33">
        <f>'CHP EB'!C284</f>
        <v>0.74861111111111101</v>
      </c>
      <c r="E743" s="33">
        <f>'CHP EB'!D284</f>
        <v>0.79999999999999993</v>
      </c>
      <c r="F743">
        <f>'CHP EB'!E284</f>
        <v>74</v>
      </c>
      <c r="G743">
        <f>'CHP EB'!F284</f>
        <v>11.1</v>
      </c>
      <c r="H743">
        <f>'CHP EB'!G284</f>
        <v>148</v>
      </c>
      <c r="I743" t="str">
        <f>'CHP EB'!H284</f>
        <v>45-75</v>
      </c>
      <c r="J743">
        <f>'CHP EB'!I284</f>
        <v>0</v>
      </c>
      <c r="K743">
        <f>'CHP EB'!J284</f>
        <v>0</v>
      </c>
      <c r="L743">
        <f>'CHP EB'!K284</f>
        <v>1</v>
      </c>
      <c r="M743">
        <f>'CHP EB'!L284</f>
        <v>0</v>
      </c>
      <c r="N743">
        <f>'CHP EB'!M284</f>
        <v>0</v>
      </c>
    </row>
    <row r="744" spans="1:14" x14ac:dyDescent="0.25">
      <c r="A744" t="s">
        <v>247</v>
      </c>
      <c r="B744" s="36">
        <f>'CHP EB'!A285</f>
        <v>41754</v>
      </c>
      <c r="C744" s="32">
        <f>'CHP EB'!B285</f>
        <v>1</v>
      </c>
      <c r="D744" s="33">
        <f>'CHP EB'!C285</f>
        <v>0.47361111111111115</v>
      </c>
      <c r="E744" s="33">
        <f>'CHP EB'!D285</f>
        <v>0.50555555555555565</v>
      </c>
      <c r="F744">
        <f>'CHP EB'!E285</f>
        <v>46</v>
      </c>
      <c r="G744">
        <f>'CHP EB'!F285</f>
        <v>49.8</v>
      </c>
      <c r="H744">
        <f>'CHP EB'!G285</f>
        <v>46</v>
      </c>
      <c r="I744" t="str">
        <f>'CHP EB'!H285</f>
        <v>45-75</v>
      </c>
      <c r="J744">
        <f>'CHP EB'!I285</f>
        <v>0</v>
      </c>
      <c r="K744">
        <f>'CHP EB'!J285</f>
        <v>0</v>
      </c>
      <c r="L744">
        <f>'CHP EB'!K285</f>
        <v>0</v>
      </c>
      <c r="M744">
        <f>'CHP EB'!L285</f>
        <v>0</v>
      </c>
      <c r="N744">
        <f>'CHP EB'!M285</f>
        <v>0</v>
      </c>
    </row>
    <row r="745" spans="1:14" x14ac:dyDescent="0.25">
      <c r="A745" t="s">
        <v>247</v>
      </c>
      <c r="B745" s="36">
        <f>'CHP EB'!A286</f>
        <v>41754</v>
      </c>
      <c r="C745" s="32">
        <f>'CHP EB'!B286</f>
        <v>1</v>
      </c>
      <c r="D745" s="33">
        <f>'CHP EB'!C286</f>
        <v>0.76250000000000007</v>
      </c>
      <c r="E745" s="33">
        <f>'CHP EB'!D286</f>
        <v>0.77430555555555558</v>
      </c>
      <c r="F745">
        <f>'CHP EB'!E286</f>
        <v>17</v>
      </c>
      <c r="G745">
        <f>'CHP EB'!F286</f>
        <v>14.2</v>
      </c>
      <c r="H745">
        <f>'CHP EB'!G286</f>
        <v>17</v>
      </c>
      <c r="I745" t="str">
        <f>'CHP EB'!H286</f>
        <v>15-45</v>
      </c>
      <c r="J745">
        <f>'CHP EB'!I286</f>
        <v>0</v>
      </c>
      <c r="K745">
        <f>'CHP EB'!J286</f>
        <v>0</v>
      </c>
      <c r="L745">
        <f>'CHP EB'!K286</f>
        <v>1</v>
      </c>
      <c r="M745">
        <f>'CHP EB'!L286</f>
        <v>0</v>
      </c>
      <c r="N745">
        <f>'CHP EB'!M286</f>
        <v>0</v>
      </c>
    </row>
    <row r="746" spans="1:14" x14ac:dyDescent="0.25">
      <c r="A746" t="s">
        <v>247</v>
      </c>
      <c r="B746" s="36">
        <f>'CHP EB'!A287</f>
        <v>41754</v>
      </c>
      <c r="C746" s="32">
        <f>'CHP EB'!B287</f>
        <v>4</v>
      </c>
      <c r="D746" s="33">
        <f>'CHP EB'!C287</f>
        <v>0.76666666666666661</v>
      </c>
      <c r="E746" s="33">
        <f>'CHP EB'!D287</f>
        <v>0.79166666666666663</v>
      </c>
      <c r="F746">
        <f>'CHP EB'!E287</f>
        <v>36</v>
      </c>
      <c r="G746">
        <f>'CHP EB'!F287</f>
        <v>44</v>
      </c>
      <c r="H746">
        <f>'CHP EB'!G287</f>
        <v>144</v>
      </c>
      <c r="I746" t="str">
        <f>'CHP EB'!H287</f>
        <v>15-45</v>
      </c>
      <c r="J746">
        <f>'CHP EB'!I287</f>
        <v>0</v>
      </c>
      <c r="K746">
        <f>'CHP EB'!J287</f>
        <v>0</v>
      </c>
      <c r="L746">
        <f>'CHP EB'!K287</f>
        <v>1</v>
      </c>
      <c r="M746">
        <f>'CHP EB'!L287</f>
        <v>0</v>
      </c>
      <c r="N746">
        <f>'CHP EB'!M287</f>
        <v>0</v>
      </c>
    </row>
    <row r="747" spans="1:14" x14ac:dyDescent="0.25">
      <c r="A747" t="s">
        <v>247</v>
      </c>
      <c r="B747" s="36">
        <f>'CHP EB'!A288</f>
        <v>41754</v>
      </c>
      <c r="C747" s="32">
        <f>'CHP EB'!B288</f>
        <v>1</v>
      </c>
      <c r="D747" s="33">
        <f>'CHP EB'!C288</f>
        <v>0.55486111111111114</v>
      </c>
      <c r="E747" s="33">
        <f>'CHP EB'!D288</f>
        <v>0.57361111111111118</v>
      </c>
      <c r="F747">
        <f>'CHP EB'!E288</f>
        <v>27</v>
      </c>
      <c r="G747">
        <f>'CHP EB'!F288</f>
        <v>44</v>
      </c>
      <c r="H747">
        <f>'CHP EB'!G288</f>
        <v>27</v>
      </c>
      <c r="I747" t="str">
        <f>'CHP EB'!H288</f>
        <v>15-45</v>
      </c>
      <c r="J747">
        <f>'CHP EB'!I288</f>
        <v>0</v>
      </c>
      <c r="K747">
        <f>'CHP EB'!J288</f>
        <v>0</v>
      </c>
      <c r="L747">
        <f>'CHP EB'!K288</f>
        <v>0</v>
      </c>
      <c r="M747">
        <f>'CHP EB'!L288</f>
        <v>0</v>
      </c>
      <c r="N747">
        <f>'CHP EB'!M288</f>
        <v>0</v>
      </c>
    </row>
    <row r="748" spans="1:14" x14ac:dyDescent="0.25">
      <c r="A748" t="s">
        <v>247</v>
      </c>
      <c r="B748" s="36">
        <f>'CHP EB'!A289</f>
        <v>41754</v>
      </c>
      <c r="C748" s="32">
        <f>'CHP EB'!B289</f>
        <v>1</v>
      </c>
      <c r="D748" s="33">
        <f>'CHP EB'!C289</f>
        <v>0.87222222222222223</v>
      </c>
      <c r="E748" s="33">
        <f>'CHP EB'!D289</f>
        <v>0.89722222222222225</v>
      </c>
      <c r="F748">
        <f>'CHP EB'!E289</f>
        <v>36</v>
      </c>
      <c r="G748">
        <f>'CHP EB'!F289</f>
        <v>39.9</v>
      </c>
      <c r="H748">
        <f>'CHP EB'!G289</f>
        <v>36</v>
      </c>
      <c r="I748" t="str">
        <f>'CHP EB'!H289</f>
        <v>15-45</v>
      </c>
      <c r="J748">
        <f>'CHP EB'!I289</f>
        <v>0</v>
      </c>
      <c r="K748">
        <f>'CHP EB'!J289</f>
        <v>0</v>
      </c>
      <c r="L748">
        <f>'CHP EB'!K289</f>
        <v>0</v>
      </c>
      <c r="M748">
        <f>'CHP EB'!L289</f>
        <v>0</v>
      </c>
      <c r="N748">
        <f>'CHP EB'!M289</f>
        <v>0</v>
      </c>
    </row>
    <row r="749" spans="1:14" x14ac:dyDescent="0.25">
      <c r="A749" t="s">
        <v>247</v>
      </c>
      <c r="B749" s="36">
        <f>'CHP EB'!A290</f>
        <v>41757</v>
      </c>
      <c r="C749" s="32">
        <f>'CHP EB'!B290</f>
        <v>0</v>
      </c>
      <c r="D749" s="33">
        <f>'CHP EB'!C290</f>
        <v>0.51388888888888895</v>
      </c>
      <c r="E749" s="33">
        <f>'CHP EB'!D290</f>
        <v>0.53055555555555567</v>
      </c>
      <c r="F749">
        <f>'CHP EB'!E290</f>
        <v>24</v>
      </c>
      <c r="G749">
        <f>'CHP EB'!F290</f>
        <v>45.8</v>
      </c>
      <c r="H749">
        <f>'CHP EB'!G290</f>
        <v>0</v>
      </c>
      <c r="I749" t="str">
        <f>'CHP EB'!H290</f>
        <v>15-45</v>
      </c>
      <c r="J749">
        <f>'CHP EB'!I290</f>
        <v>0</v>
      </c>
      <c r="K749">
        <f>'CHP EB'!J290</f>
        <v>0</v>
      </c>
      <c r="L749">
        <f>'CHP EB'!K290</f>
        <v>0</v>
      </c>
      <c r="M749">
        <f>'CHP EB'!L290</f>
        <v>0</v>
      </c>
      <c r="N749">
        <f>'CHP EB'!M290</f>
        <v>0</v>
      </c>
    </row>
    <row r="750" spans="1:14" x14ac:dyDescent="0.25">
      <c r="A750" t="s">
        <v>247</v>
      </c>
      <c r="B750" s="36">
        <f>'CHP EB'!A291</f>
        <v>41757</v>
      </c>
      <c r="C750" s="32">
        <f>'CHP EB'!B291</f>
        <v>1</v>
      </c>
      <c r="D750" s="33">
        <f>'CHP EB'!C291</f>
        <v>0.59236111111111112</v>
      </c>
      <c r="E750" s="33">
        <f>'CHP EB'!D291</f>
        <v>0.61319444444444449</v>
      </c>
      <c r="F750">
        <f>'CHP EB'!E291</f>
        <v>30</v>
      </c>
      <c r="G750">
        <f>'CHP EB'!F291</f>
        <v>1.9</v>
      </c>
      <c r="H750">
        <f>'CHP EB'!G291</f>
        <v>30</v>
      </c>
      <c r="I750" t="str">
        <f>'CHP EB'!H291</f>
        <v>15-45</v>
      </c>
      <c r="J750">
        <f>'CHP EB'!I291</f>
        <v>0</v>
      </c>
      <c r="K750">
        <f>'CHP EB'!J291</f>
        <v>0</v>
      </c>
      <c r="L750">
        <f>'CHP EB'!K291</f>
        <v>0</v>
      </c>
      <c r="M750">
        <f>'CHP EB'!L291</f>
        <v>0</v>
      </c>
      <c r="N750">
        <f>'CHP EB'!M291</f>
        <v>0</v>
      </c>
    </row>
    <row r="751" spans="1:14" x14ac:dyDescent="0.25">
      <c r="A751" t="s">
        <v>247</v>
      </c>
      <c r="B751" s="36">
        <f>'CHP EB'!A292</f>
        <v>41758</v>
      </c>
      <c r="C751" s="32">
        <f>'CHP EB'!B292</f>
        <v>1</v>
      </c>
      <c r="D751" s="33">
        <f>'CHP EB'!C292</f>
        <v>0.76597222222222217</v>
      </c>
      <c r="E751" s="33">
        <f>'CHP EB'!D292</f>
        <v>0.78888888888888886</v>
      </c>
      <c r="F751">
        <f>'CHP EB'!E292</f>
        <v>33</v>
      </c>
      <c r="G751">
        <f>'CHP EB'!F292</f>
        <v>41.9</v>
      </c>
      <c r="H751">
        <f>'CHP EB'!G292</f>
        <v>33</v>
      </c>
      <c r="I751" t="str">
        <f>'CHP EB'!H292</f>
        <v>15-45</v>
      </c>
      <c r="J751">
        <f>'CHP EB'!I292</f>
        <v>0</v>
      </c>
      <c r="K751">
        <f>'CHP EB'!J292</f>
        <v>0</v>
      </c>
      <c r="L751">
        <f>'CHP EB'!K292</f>
        <v>1</v>
      </c>
      <c r="M751">
        <f>'CHP EB'!L292</f>
        <v>0</v>
      </c>
      <c r="N751">
        <f>'CHP EB'!M292</f>
        <v>0</v>
      </c>
    </row>
    <row r="752" spans="1:14" x14ac:dyDescent="0.25">
      <c r="A752" t="s">
        <v>247</v>
      </c>
      <c r="B752" s="36">
        <f>'CHP EB'!A293</f>
        <v>41758</v>
      </c>
      <c r="C752" s="32">
        <f>'CHP EB'!B293</f>
        <v>1</v>
      </c>
      <c r="D752" s="33">
        <f>'CHP EB'!C293</f>
        <v>0.70000000000000007</v>
      </c>
      <c r="E752" s="33">
        <f>'CHP EB'!D293</f>
        <v>0.73263888888888895</v>
      </c>
      <c r="F752">
        <f>'CHP EB'!E293</f>
        <v>47</v>
      </c>
      <c r="G752">
        <f>'CHP EB'!F293</f>
        <v>45.8</v>
      </c>
      <c r="H752">
        <f>'CHP EB'!G293</f>
        <v>47</v>
      </c>
      <c r="I752" t="str">
        <f>'CHP EB'!H293</f>
        <v>45-75</v>
      </c>
      <c r="J752">
        <f>'CHP EB'!I293</f>
        <v>0</v>
      </c>
      <c r="K752">
        <f>'CHP EB'!J293</f>
        <v>0</v>
      </c>
      <c r="L752">
        <f>'CHP EB'!K293</f>
        <v>1</v>
      </c>
      <c r="M752">
        <f>'CHP EB'!L293</f>
        <v>0</v>
      </c>
      <c r="N752">
        <f>'CHP EB'!M293</f>
        <v>0</v>
      </c>
    </row>
    <row r="753" spans="1:14" x14ac:dyDescent="0.25">
      <c r="A753" t="s">
        <v>247</v>
      </c>
      <c r="B753" s="36">
        <f>'CHP EB'!A294</f>
        <v>41758</v>
      </c>
      <c r="C753" s="32">
        <f>'CHP EB'!B294</f>
        <v>2</v>
      </c>
      <c r="D753" s="33">
        <f>'CHP EB'!C294</f>
        <v>0.3347222222222222</v>
      </c>
      <c r="E753" s="33">
        <f>'CHP EB'!D294</f>
        <v>0.37916666666666665</v>
      </c>
      <c r="F753">
        <f>'CHP EB'!E294</f>
        <v>64</v>
      </c>
      <c r="G753">
        <f>'CHP EB'!F294</f>
        <v>24.6</v>
      </c>
      <c r="H753">
        <f>'CHP EB'!G294</f>
        <v>128</v>
      </c>
      <c r="I753" t="str">
        <f>'CHP EB'!H294</f>
        <v>45-75</v>
      </c>
      <c r="J753">
        <f>'CHP EB'!I294</f>
        <v>0</v>
      </c>
      <c r="K753">
        <f>'CHP EB'!J294</f>
        <v>1</v>
      </c>
      <c r="L753">
        <f>'CHP EB'!K294</f>
        <v>0</v>
      </c>
      <c r="M753">
        <f>'CHP EB'!L294</f>
        <v>0</v>
      </c>
      <c r="N753">
        <f>'CHP EB'!M294</f>
        <v>0</v>
      </c>
    </row>
    <row r="754" spans="1:14" x14ac:dyDescent="0.25">
      <c r="A754" t="s">
        <v>247</v>
      </c>
      <c r="B754" s="36">
        <f>'CHP EB'!A295</f>
        <v>41758</v>
      </c>
      <c r="C754" s="32">
        <f>'CHP EB'!B295</f>
        <v>0</v>
      </c>
      <c r="D754" s="33">
        <f>'CHP EB'!C295</f>
        <v>0.54027777777777775</v>
      </c>
      <c r="E754" s="33">
        <f>'CHP EB'!D295</f>
        <v>0.60486111111111107</v>
      </c>
      <c r="F754">
        <f>'CHP EB'!E295</f>
        <v>93</v>
      </c>
      <c r="G754">
        <f>'CHP EB'!F295</f>
        <v>38.1</v>
      </c>
      <c r="H754">
        <f>'CHP EB'!G295</f>
        <v>0</v>
      </c>
      <c r="I754" t="str">
        <f>'CHP EB'!H295</f>
        <v>75+</v>
      </c>
      <c r="J754">
        <f>'CHP EB'!I295</f>
        <v>0</v>
      </c>
      <c r="K754">
        <f>'CHP EB'!J295</f>
        <v>0</v>
      </c>
      <c r="L754">
        <f>'CHP EB'!K295</f>
        <v>0</v>
      </c>
      <c r="M754">
        <f>'CHP EB'!L295</f>
        <v>0</v>
      </c>
      <c r="N754">
        <f>'CHP EB'!M295</f>
        <v>0</v>
      </c>
    </row>
    <row r="755" spans="1:14" x14ac:dyDescent="0.25">
      <c r="A755" t="s">
        <v>247</v>
      </c>
      <c r="B755" s="36">
        <f>'CHP EB'!A296</f>
        <v>41758</v>
      </c>
      <c r="C755" s="32">
        <f>'CHP EB'!B296</f>
        <v>1</v>
      </c>
      <c r="D755" s="33">
        <f>'CHP EB'!C296</f>
        <v>0.6381944444444444</v>
      </c>
      <c r="E755" s="33">
        <f>'CHP EB'!D296</f>
        <v>0.65694444444444444</v>
      </c>
      <c r="F755">
        <f>'CHP EB'!E296</f>
        <v>27</v>
      </c>
      <c r="G755">
        <f>'CHP EB'!F296</f>
        <v>38.1</v>
      </c>
      <c r="H755">
        <f>'CHP EB'!G296</f>
        <v>27</v>
      </c>
      <c r="I755" t="str">
        <f>'CHP EB'!H296</f>
        <v>15-45</v>
      </c>
      <c r="J755">
        <f>'CHP EB'!I296</f>
        <v>0</v>
      </c>
      <c r="K755">
        <f>'CHP EB'!J296</f>
        <v>0</v>
      </c>
      <c r="L755">
        <f>'CHP EB'!K296</f>
        <v>1</v>
      </c>
      <c r="M755">
        <f>'CHP EB'!L296</f>
        <v>0</v>
      </c>
      <c r="N755">
        <f>'CHP EB'!M296</f>
        <v>0</v>
      </c>
    </row>
    <row r="756" spans="1:14" x14ac:dyDescent="0.25">
      <c r="A756" t="s">
        <v>247</v>
      </c>
      <c r="B756" s="36">
        <f>'CHP EB'!A297</f>
        <v>41758</v>
      </c>
      <c r="C756" s="32">
        <f>'CHP EB'!B297</f>
        <v>2</v>
      </c>
      <c r="D756" s="33">
        <f>'CHP EB'!C297</f>
        <v>0.51111111111111118</v>
      </c>
      <c r="E756" s="33">
        <f>'CHP EB'!D297</f>
        <v>0.53680555555555565</v>
      </c>
      <c r="F756">
        <f>'CHP EB'!E297</f>
        <v>37</v>
      </c>
      <c r="G756">
        <f>'CHP EB'!F297</f>
        <v>18.899999999999999</v>
      </c>
      <c r="H756">
        <f>'CHP EB'!G297</f>
        <v>74</v>
      </c>
      <c r="I756" t="str">
        <f>'CHP EB'!H297</f>
        <v>15-45</v>
      </c>
      <c r="J756">
        <f>'CHP EB'!I297</f>
        <v>0</v>
      </c>
      <c r="K756">
        <f>'CHP EB'!J297</f>
        <v>0</v>
      </c>
      <c r="L756">
        <f>'CHP EB'!K297</f>
        <v>0</v>
      </c>
      <c r="M756">
        <f>'CHP EB'!L297</f>
        <v>0</v>
      </c>
      <c r="N756">
        <f>'CHP EB'!M297</f>
        <v>0</v>
      </c>
    </row>
    <row r="757" spans="1:14" x14ac:dyDescent="0.25">
      <c r="A757" t="s">
        <v>247</v>
      </c>
      <c r="B757" s="36">
        <f>'CHP EB'!A298</f>
        <v>41759</v>
      </c>
      <c r="C757" s="32">
        <f>'CHP EB'!B298</f>
        <v>1</v>
      </c>
      <c r="D757" s="33">
        <f>'CHP EB'!C298</f>
        <v>0.90972222222222221</v>
      </c>
      <c r="E757" s="33">
        <f>'CHP EB'!D298</f>
        <v>0.92708333333333337</v>
      </c>
      <c r="F757">
        <f>'CHP EB'!E298</f>
        <v>25</v>
      </c>
      <c r="G757">
        <f>'CHP EB'!F298</f>
        <v>48.4</v>
      </c>
      <c r="H757">
        <f>'CHP EB'!G298</f>
        <v>25</v>
      </c>
      <c r="I757" t="str">
        <f>'CHP EB'!H298</f>
        <v>15-45</v>
      </c>
      <c r="J757">
        <f>'CHP EB'!I298</f>
        <v>0</v>
      </c>
      <c r="K757">
        <f>'CHP EB'!J298</f>
        <v>0</v>
      </c>
      <c r="L757">
        <f>'CHP EB'!K298</f>
        <v>0</v>
      </c>
      <c r="M757">
        <f>'CHP EB'!L298</f>
        <v>0</v>
      </c>
      <c r="N757">
        <f>'CHP EB'!M298</f>
        <v>0</v>
      </c>
    </row>
    <row r="758" spans="1:14" x14ac:dyDescent="0.25">
      <c r="A758" t="s">
        <v>247</v>
      </c>
      <c r="B758" s="36">
        <f>'CHP EB'!A299</f>
        <v>41759</v>
      </c>
      <c r="C758" s="32">
        <f>'CHP EB'!B299</f>
        <v>1</v>
      </c>
      <c r="D758" s="33">
        <f>'CHP EB'!C299</f>
        <v>0.72291666666666676</v>
      </c>
      <c r="E758" s="33">
        <f>'CHP EB'!D299</f>
        <v>0.73541666666666672</v>
      </c>
      <c r="F758">
        <f>'CHP EB'!E299</f>
        <v>18</v>
      </c>
      <c r="G758">
        <f>'CHP EB'!F299</f>
        <v>15.6</v>
      </c>
      <c r="H758">
        <f>'CHP EB'!G299</f>
        <v>18</v>
      </c>
      <c r="I758" t="str">
        <f>'CHP EB'!H299</f>
        <v>15-45</v>
      </c>
      <c r="J758">
        <f>'CHP EB'!I299</f>
        <v>0</v>
      </c>
      <c r="K758">
        <f>'CHP EB'!J299</f>
        <v>0</v>
      </c>
      <c r="L758">
        <f>'CHP EB'!K299</f>
        <v>1</v>
      </c>
      <c r="M758">
        <f>'CHP EB'!L299</f>
        <v>0</v>
      </c>
      <c r="N758">
        <f>'CHP EB'!M299</f>
        <v>0</v>
      </c>
    </row>
    <row r="759" spans="1:14" x14ac:dyDescent="0.25">
      <c r="A759" t="s">
        <v>247</v>
      </c>
      <c r="B759" s="36">
        <f>'CHP EB'!A300</f>
        <v>41760</v>
      </c>
      <c r="C759" s="32">
        <f>'CHP EB'!B300</f>
        <v>0</v>
      </c>
      <c r="D759" s="33">
        <f>'CHP EB'!C300</f>
        <v>0.43472222222222223</v>
      </c>
      <c r="E759" s="33">
        <f>'CHP EB'!D300</f>
        <v>0.44513888888888892</v>
      </c>
      <c r="F759">
        <f>'CHP EB'!E300</f>
        <v>15</v>
      </c>
      <c r="G759">
        <f>'CHP EB'!F300</f>
        <v>26.3</v>
      </c>
      <c r="H759">
        <f>'CHP EB'!G300</f>
        <v>0</v>
      </c>
      <c r="I759" t="str">
        <f>'CHP EB'!H300</f>
        <v>15-45</v>
      </c>
      <c r="J759">
        <f>'CHP EB'!I300</f>
        <v>1</v>
      </c>
      <c r="K759">
        <f>'CHP EB'!J300</f>
        <v>0</v>
      </c>
      <c r="L759">
        <f>'CHP EB'!K300</f>
        <v>0</v>
      </c>
      <c r="M759">
        <f>'CHP EB'!L300</f>
        <v>0</v>
      </c>
      <c r="N759">
        <f>'CHP EB'!M300</f>
        <v>0</v>
      </c>
    </row>
    <row r="760" spans="1:14" x14ac:dyDescent="0.25">
      <c r="A760" t="s">
        <v>247</v>
      </c>
      <c r="B760" s="36">
        <f>'CHP EB'!A301</f>
        <v>41760</v>
      </c>
      <c r="C760" s="32">
        <f>'CHP EB'!B301</f>
        <v>1</v>
      </c>
      <c r="D760" s="33">
        <f>'CHP EB'!C301</f>
        <v>0.6333333333333333</v>
      </c>
      <c r="E760" s="33">
        <f>'CHP EB'!D301</f>
        <v>0.67013888888888884</v>
      </c>
      <c r="F760">
        <f>'CHP EB'!E301</f>
        <v>53</v>
      </c>
      <c r="G760">
        <f>'CHP EB'!F301</f>
        <v>45.8</v>
      </c>
      <c r="H760">
        <f>'CHP EB'!G301</f>
        <v>53</v>
      </c>
      <c r="I760" t="str">
        <f>'CHP EB'!H301</f>
        <v>45-75</v>
      </c>
      <c r="J760">
        <f>'CHP EB'!I301</f>
        <v>0</v>
      </c>
      <c r="K760">
        <f>'CHP EB'!J301</f>
        <v>0</v>
      </c>
      <c r="L760">
        <f>'CHP EB'!K301</f>
        <v>1</v>
      </c>
      <c r="M760">
        <f>'CHP EB'!L301</f>
        <v>0</v>
      </c>
      <c r="N760">
        <f>'CHP EB'!M301</f>
        <v>0</v>
      </c>
    </row>
    <row r="761" spans="1:14" x14ac:dyDescent="0.25">
      <c r="A761" t="s">
        <v>247</v>
      </c>
      <c r="B761" s="36">
        <f>'CHP EB'!A302</f>
        <v>41760</v>
      </c>
      <c r="C761" s="32">
        <f>'CHP EB'!B302</f>
        <v>1</v>
      </c>
      <c r="D761" s="33">
        <f>'CHP EB'!C302</f>
        <v>0.4694444444444445</v>
      </c>
      <c r="E761" s="33">
        <f>'CHP EB'!D302</f>
        <v>0.48541666666666672</v>
      </c>
      <c r="F761">
        <f>'CHP EB'!E302</f>
        <v>23</v>
      </c>
      <c r="G761">
        <f>'CHP EB'!F302</f>
        <v>44.5</v>
      </c>
      <c r="H761">
        <f>'CHP EB'!G302</f>
        <v>23</v>
      </c>
      <c r="I761" t="str">
        <f>'CHP EB'!H302</f>
        <v>15-45</v>
      </c>
      <c r="J761">
        <f>'CHP EB'!I302</f>
        <v>0</v>
      </c>
      <c r="K761">
        <f>'CHP EB'!J302</f>
        <v>0</v>
      </c>
      <c r="L761">
        <f>'CHP EB'!K302</f>
        <v>0</v>
      </c>
      <c r="M761">
        <f>'CHP EB'!L302</f>
        <v>0</v>
      </c>
      <c r="N761">
        <f>'CHP EB'!M302</f>
        <v>0</v>
      </c>
    </row>
    <row r="762" spans="1:14" x14ac:dyDescent="0.25">
      <c r="A762" t="s">
        <v>247</v>
      </c>
      <c r="B762" s="36">
        <f>'CHP EB'!A303</f>
        <v>41760</v>
      </c>
      <c r="C762" s="32">
        <f>'CHP EB'!B303</f>
        <v>1</v>
      </c>
      <c r="D762" s="33">
        <f>'CHP EB'!C303</f>
        <v>0.75138888888888899</v>
      </c>
      <c r="E762" s="33">
        <f>'CHP EB'!D303</f>
        <v>0.80763888888888902</v>
      </c>
      <c r="F762">
        <f>'CHP EB'!E303</f>
        <v>81</v>
      </c>
      <c r="G762">
        <f>'CHP EB'!F303</f>
        <v>28.2</v>
      </c>
      <c r="H762">
        <f>'CHP EB'!G303</f>
        <v>81</v>
      </c>
      <c r="I762" t="str">
        <f>'CHP EB'!H303</f>
        <v>75+</v>
      </c>
      <c r="J762">
        <f>'CHP EB'!I303</f>
        <v>1</v>
      </c>
      <c r="K762">
        <f>'CHP EB'!J303</f>
        <v>0</v>
      </c>
      <c r="L762">
        <f>'CHP EB'!K303</f>
        <v>1</v>
      </c>
      <c r="M762">
        <f>'CHP EB'!L303</f>
        <v>0</v>
      </c>
      <c r="N762">
        <f>'CHP EB'!M303</f>
        <v>1</v>
      </c>
    </row>
    <row r="763" spans="1:14" x14ac:dyDescent="0.25">
      <c r="A763" t="s">
        <v>247</v>
      </c>
      <c r="B763" s="36">
        <f>'CHP EB'!A304</f>
        <v>41760</v>
      </c>
      <c r="C763" s="32">
        <f>'CHP EB'!B304</f>
        <v>1</v>
      </c>
      <c r="D763" s="33">
        <f>'CHP EB'!C304</f>
        <v>0.76458333333333339</v>
      </c>
      <c r="E763" s="33">
        <f>'CHP EB'!D304</f>
        <v>0.80208333333333337</v>
      </c>
      <c r="F763">
        <f>'CHP EB'!E304</f>
        <v>54</v>
      </c>
      <c r="G763">
        <f>'CHP EB'!F304</f>
        <v>16.5</v>
      </c>
      <c r="H763">
        <f>'CHP EB'!G304</f>
        <v>54</v>
      </c>
      <c r="I763" t="str">
        <f>'CHP EB'!H304</f>
        <v>45-75</v>
      </c>
      <c r="J763">
        <f>'CHP EB'!I304</f>
        <v>0</v>
      </c>
      <c r="K763">
        <f>'CHP EB'!J304</f>
        <v>0</v>
      </c>
      <c r="L763">
        <f>'CHP EB'!K304</f>
        <v>1</v>
      </c>
      <c r="M763">
        <f>'CHP EB'!L304</f>
        <v>0</v>
      </c>
      <c r="N763">
        <f>'CHP EB'!M304</f>
        <v>0</v>
      </c>
    </row>
    <row r="764" spans="1:14" x14ac:dyDescent="0.25">
      <c r="A764" t="s">
        <v>247</v>
      </c>
      <c r="B764" s="36">
        <f>'CHP EB'!A305</f>
        <v>41760</v>
      </c>
      <c r="C764" s="32">
        <f>'CHP EB'!B305</f>
        <v>0</v>
      </c>
      <c r="D764" s="33">
        <f>'CHP EB'!C305</f>
        <v>0.75416666666666676</v>
      </c>
      <c r="E764" s="33">
        <f>'CHP EB'!D305</f>
        <v>0.78680555555555565</v>
      </c>
      <c r="F764">
        <f>'CHP EB'!E305</f>
        <v>47</v>
      </c>
      <c r="G764">
        <f>'CHP EB'!F305</f>
        <v>23.7</v>
      </c>
      <c r="H764">
        <f>'CHP EB'!G305</f>
        <v>0</v>
      </c>
      <c r="I764" t="str">
        <f>'CHP EB'!H305</f>
        <v>45-75</v>
      </c>
      <c r="J764">
        <f>'CHP EB'!I305</f>
        <v>0</v>
      </c>
      <c r="K764">
        <f>'CHP EB'!J305</f>
        <v>0</v>
      </c>
      <c r="L764">
        <f>'CHP EB'!K305</f>
        <v>1</v>
      </c>
      <c r="M764">
        <f>'CHP EB'!L305</f>
        <v>0</v>
      </c>
      <c r="N764">
        <f>'CHP EB'!M305</f>
        <v>0</v>
      </c>
    </row>
    <row r="765" spans="1:14" x14ac:dyDescent="0.25">
      <c r="A765" t="s">
        <v>247</v>
      </c>
      <c r="B765" s="36">
        <f>'CHP EB'!A306</f>
        <v>41761</v>
      </c>
      <c r="C765" s="32">
        <f>'CHP EB'!B306</f>
        <v>1</v>
      </c>
      <c r="D765" s="33">
        <f>'CHP EB'!C306</f>
        <v>0.37847222222222227</v>
      </c>
      <c r="E765" s="33">
        <f>'CHP EB'!D306</f>
        <v>0.3930555555555556</v>
      </c>
      <c r="F765">
        <f>'CHP EB'!E306</f>
        <v>21</v>
      </c>
      <c r="G765">
        <f>'CHP EB'!F306</f>
        <v>14.2</v>
      </c>
      <c r="H765">
        <f>'CHP EB'!G306</f>
        <v>21</v>
      </c>
      <c r="I765" t="str">
        <f>'CHP EB'!H306</f>
        <v>15-45</v>
      </c>
      <c r="J765">
        <f>'CHP EB'!I306</f>
        <v>0</v>
      </c>
      <c r="K765">
        <f>'CHP EB'!J306</f>
        <v>1</v>
      </c>
      <c r="L765">
        <f>'CHP EB'!K306</f>
        <v>0</v>
      </c>
      <c r="M765">
        <f>'CHP EB'!L306</f>
        <v>0</v>
      </c>
      <c r="N765">
        <f>'CHP EB'!M306</f>
        <v>0</v>
      </c>
    </row>
    <row r="766" spans="1:14" x14ac:dyDescent="0.25">
      <c r="A766" t="s">
        <v>247</v>
      </c>
      <c r="B766" s="36">
        <f>'CHP EB'!A307</f>
        <v>41761</v>
      </c>
      <c r="C766" s="32">
        <f>'CHP EB'!B307</f>
        <v>1</v>
      </c>
      <c r="D766" s="33">
        <f>'CHP EB'!C307</f>
        <v>0.64652777777777781</v>
      </c>
      <c r="E766" s="33">
        <f>'CHP EB'!D307</f>
        <v>0.66736111111111118</v>
      </c>
      <c r="F766">
        <f>'CHP EB'!E307</f>
        <v>30</v>
      </c>
      <c r="G766">
        <f>'CHP EB'!F307</f>
        <v>11.1</v>
      </c>
      <c r="H766">
        <f>'CHP EB'!G307</f>
        <v>30</v>
      </c>
      <c r="I766" t="str">
        <f>'CHP EB'!H307</f>
        <v>15-45</v>
      </c>
      <c r="J766">
        <f>'CHP EB'!I307</f>
        <v>0</v>
      </c>
      <c r="K766">
        <f>'CHP EB'!J307</f>
        <v>0</v>
      </c>
      <c r="L766">
        <f>'CHP EB'!K307</f>
        <v>1</v>
      </c>
      <c r="M766">
        <f>'CHP EB'!L307</f>
        <v>0</v>
      </c>
      <c r="N766">
        <f>'CHP EB'!M307</f>
        <v>0</v>
      </c>
    </row>
    <row r="767" spans="1:14" x14ac:dyDescent="0.25">
      <c r="A767" t="s">
        <v>247</v>
      </c>
      <c r="B767" s="36">
        <f>'CHP EB'!A308</f>
        <v>41761</v>
      </c>
      <c r="C767" s="32">
        <f>'CHP EB'!B308</f>
        <v>1</v>
      </c>
      <c r="D767" s="33">
        <f>'CHP EB'!C308</f>
        <v>0.6166666666666667</v>
      </c>
      <c r="E767" s="33">
        <f>'CHP EB'!D308</f>
        <v>0.6347222222222223</v>
      </c>
      <c r="F767">
        <f>'CHP EB'!E308</f>
        <v>26</v>
      </c>
      <c r="G767">
        <f>'CHP EB'!F308</f>
        <v>28.4</v>
      </c>
      <c r="H767">
        <f>'CHP EB'!G308</f>
        <v>26</v>
      </c>
      <c r="I767" t="str">
        <f>'CHP EB'!H308</f>
        <v>15-45</v>
      </c>
      <c r="J767">
        <f>'CHP EB'!I308</f>
        <v>1</v>
      </c>
      <c r="K767">
        <f>'CHP EB'!J308</f>
        <v>0</v>
      </c>
      <c r="L767">
        <f>'CHP EB'!K308</f>
        <v>1</v>
      </c>
      <c r="M767">
        <f>'CHP EB'!L308</f>
        <v>0</v>
      </c>
      <c r="N767">
        <f>'CHP EB'!M308</f>
        <v>1</v>
      </c>
    </row>
    <row r="768" spans="1:14" x14ac:dyDescent="0.25">
      <c r="A768" t="s">
        <v>247</v>
      </c>
      <c r="B768" s="36">
        <f>'CHP EB'!A309</f>
        <v>41761</v>
      </c>
      <c r="C768" s="32">
        <f>'CHP EB'!B309</f>
        <v>1</v>
      </c>
      <c r="D768" s="33">
        <f>'CHP EB'!C309</f>
        <v>0.67986111111111114</v>
      </c>
      <c r="E768" s="33">
        <f>'CHP EB'!D309</f>
        <v>0.70069444444444451</v>
      </c>
      <c r="F768">
        <f>'CHP EB'!E309</f>
        <v>30</v>
      </c>
      <c r="G768">
        <f>'CHP EB'!F309</f>
        <v>48.4</v>
      </c>
      <c r="H768">
        <f>'CHP EB'!G309</f>
        <v>30</v>
      </c>
      <c r="I768" t="str">
        <f>'CHP EB'!H309</f>
        <v>15-45</v>
      </c>
      <c r="J768">
        <f>'CHP EB'!I309</f>
        <v>0</v>
      </c>
      <c r="K768">
        <f>'CHP EB'!J309</f>
        <v>0</v>
      </c>
      <c r="L768">
        <f>'CHP EB'!K309</f>
        <v>1</v>
      </c>
      <c r="M768">
        <f>'CHP EB'!L309</f>
        <v>0</v>
      </c>
      <c r="N768">
        <f>'CHP EB'!M309</f>
        <v>0</v>
      </c>
    </row>
    <row r="769" spans="1:14" x14ac:dyDescent="0.25">
      <c r="A769" t="s">
        <v>247</v>
      </c>
      <c r="B769" s="36">
        <f>'CHP EB'!A310</f>
        <v>41761</v>
      </c>
      <c r="C769" s="32">
        <f>'CHP EB'!B310</f>
        <v>1</v>
      </c>
      <c r="D769" s="33">
        <f>'CHP EB'!C310</f>
        <v>0.70833333333333337</v>
      </c>
      <c r="E769" s="33">
        <f>'CHP EB'!D310</f>
        <v>0.73333333333333339</v>
      </c>
      <c r="F769">
        <f>'CHP EB'!E310</f>
        <v>36</v>
      </c>
      <c r="G769">
        <f>'CHP EB'!F310</f>
        <v>44</v>
      </c>
      <c r="H769">
        <f>'CHP EB'!G310</f>
        <v>36</v>
      </c>
      <c r="I769" t="str">
        <f>'CHP EB'!H310</f>
        <v>15-45</v>
      </c>
      <c r="J769">
        <f>'CHP EB'!I310</f>
        <v>0</v>
      </c>
      <c r="K769">
        <f>'CHP EB'!J310</f>
        <v>0</v>
      </c>
      <c r="L769">
        <f>'CHP EB'!K310</f>
        <v>1</v>
      </c>
      <c r="M769">
        <f>'CHP EB'!L310</f>
        <v>0</v>
      </c>
      <c r="N769">
        <f>'CHP EB'!M310</f>
        <v>0</v>
      </c>
    </row>
    <row r="770" spans="1:14" x14ac:dyDescent="0.25">
      <c r="A770" t="s">
        <v>247</v>
      </c>
      <c r="B770" s="36">
        <f>'CHP EB'!A311</f>
        <v>41761</v>
      </c>
      <c r="C770" s="32">
        <f>'CHP EB'!B311</f>
        <v>1</v>
      </c>
      <c r="D770" s="33">
        <f>'CHP EB'!C311</f>
        <v>0.73749999999999993</v>
      </c>
      <c r="E770" s="33">
        <f>'CHP EB'!D311</f>
        <v>0.75972222222222219</v>
      </c>
      <c r="F770">
        <f>'CHP EB'!E311</f>
        <v>32</v>
      </c>
      <c r="G770">
        <f>'CHP EB'!F311</f>
        <v>29.3</v>
      </c>
      <c r="H770">
        <f>'CHP EB'!G311</f>
        <v>32</v>
      </c>
      <c r="I770" t="str">
        <f>'CHP EB'!H311</f>
        <v>15-45</v>
      </c>
      <c r="J770">
        <f>'CHP EB'!I311</f>
        <v>1</v>
      </c>
      <c r="K770">
        <f>'CHP EB'!J311</f>
        <v>0</v>
      </c>
      <c r="L770">
        <f>'CHP EB'!K311</f>
        <v>1</v>
      </c>
      <c r="M770">
        <f>'CHP EB'!L311</f>
        <v>0</v>
      </c>
      <c r="N770">
        <f>'CHP EB'!M311</f>
        <v>1</v>
      </c>
    </row>
    <row r="771" spans="1:14" x14ac:dyDescent="0.25">
      <c r="A771" t="s">
        <v>247</v>
      </c>
      <c r="B771" s="36">
        <f>'CHP EB'!A312</f>
        <v>41764</v>
      </c>
      <c r="C771" s="32">
        <f>'CHP EB'!B312</f>
        <v>1</v>
      </c>
      <c r="D771" s="33">
        <f>'CHP EB'!C312</f>
        <v>4.9305555555555554E-2</v>
      </c>
      <c r="E771" s="33">
        <f>'CHP EB'!D312</f>
        <v>9.6527777777777768E-2</v>
      </c>
      <c r="F771">
        <f>'CHP EB'!E312</f>
        <v>68</v>
      </c>
      <c r="G771">
        <f>'CHP EB'!F312</f>
        <v>14.2</v>
      </c>
      <c r="H771">
        <f>'CHP EB'!G312</f>
        <v>68</v>
      </c>
      <c r="I771" t="str">
        <f>'CHP EB'!H312</f>
        <v>45-75</v>
      </c>
      <c r="J771">
        <f>'CHP EB'!I312</f>
        <v>0</v>
      </c>
      <c r="K771">
        <f>'CHP EB'!J312</f>
        <v>0</v>
      </c>
      <c r="L771">
        <f>'CHP EB'!K312</f>
        <v>0</v>
      </c>
      <c r="M771">
        <f>'CHP EB'!L312</f>
        <v>0</v>
      </c>
      <c r="N771">
        <f>'CHP EB'!M312</f>
        <v>0</v>
      </c>
    </row>
    <row r="772" spans="1:14" x14ac:dyDescent="0.25">
      <c r="A772" t="s">
        <v>247</v>
      </c>
      <c r="B772" s="36">
        <f>'CHP EB'!A313</f>
        <v>41764</v>
      </c>
      <c r="C772" s="32">
        <f>'CHP EB'!B313</f>
        <v>2</v>
      </c>
      <c r="D772" s="33">
        <f>'CHP EB'!C313</f>
        <v>0.74444444444444446</v>
      </c>
      <c r="E772" s="33">
        <f>'CHP EB'!D313</f>
        <v>0.77361111111111114</v>
      </c>
      <c r="F772">
        <f>'CHP EB'!E313</f>
        <v>42</v>
      </c>
      <c r="G772">
        <f>'CHP EB'!F313</f>
        <v>49.8</v>
      </c>
      <c r="H772">
        <f>'CHP EB'!G313</f>
        <v>84</v>
      </c>
      <c r="I772" t="str">
        <f>'CHP EB'!H313</f>
        <v>15-45</v>
      </c>
      <c r="J772">
        <f>'CHP EB'!I313</f>
        <v>0</v>
      </c>
      <c r="K772">
        <f>'CHP EB'!J313</f>
        <v>0</v>
      </c>
      <c r="L772">
        <f>'CHP EB'!K313</f>
        <v>1</v>
      </c>
      <c r="M772">
        <f>'CHP EB'!L313</f>
        <v>0</v>
      </c>
      <c r="N772">
        <f>'CHP EB'!M313</f>
        <v>0</v>
      </c>
    </row>
    <row r="773" spans="1:14" x14ac:dyDescent="0.25">
      <c r="A773" t="s">
        <v>247</v>
      </c>
      <c r="B773" s="36">
        <f>'CHP EB'!A314</f>
        <v>41765</v>
      </c>
      <c r="C773" s="32">
        <f>'CHP EB'!B314</f>
        <v>0</v>
      </c>
      <c r="D773" s="33">
        <f>'CHP EB'!C314</f>
        <v>4.9999999999999996E-2</v>
      </c>
      <c r="E773" s="33">
        <f>'CHP EB'!D314</f>
        <v>6.2499999999999993E-2</v>
      </c>
      <c r="F773">
        <f>'CHP EB'!E314</f>
        <v>18</v>
      </c>
      <c r="G773">
        <f>'CHP EB'!F314</f>
        <v>23.2</v>
      </c>
      <c r="H773">
        <f>'CHP EB'!G314</f>
        <v>0</v>
      </c>
      <c r="I773" t="str">
        <f>'CHP EB'!H314</f>
        <v>15-45</v>
      </c>
      <c r="J773">
        <f>'CHP EB'!I314</f>
        <v>0</v>
      </c>
      <c r="K773">
        <f>'CHP EB'!J314</f>
        <v>0</v>
      </c>
      <c r="L773">
        <f>'CHP EB'!K314</f>
        <v>0</v>
      </c>
      <c r="M773">
        <f>'CHP EB'!L314</f>
        <v>0</v>
      </c>
      <c r="N773">
        <f>'CHP EB'!M314</f>
        <v>0</v>
      </c>
    </row>
    <row r="774" spans="1:14" x14ac:dyDescent="0.25">
      <c r="A774" t="s">
        <v>247</v>
      </c>
      <c r="B774" s="36">
        <f>'CHP EB'!A315</f>
        <v>41765</v>
      </c>
      <c r="C774" s="32">
        <f>'CHP EB'!B315</f>
        <v>5</v>
      </c>
      <c r="D774" s="33">
        <f>'CHP EB'!C315</f>
        <v>0.19722222222222222</v>
      </c>
      <c r="E774" s="33">
        <f>'CHP EB'!D315</f>
        <v>0.31111111111111112</v>
      </c>
      <c r="F774">
        <f>'CHP EB'!E315</f>
        <v>164</v>
      </c>
      <c r="G774">
        <f>'CHP EB'!F315</f>
        <v>39.9</v>
      </c>
      <c r="H774">
        <f>'CHP EB'!G315</f>
        <v>820</v>
      </c>
      <c r="I774" t="str">
        <f>'CHP EB'!H315</f>
        <v>75+</v>
      </c>
      <c r="J774">
        <f>'CHP EB'!I315</f>
        <v>0</v>
      </c>
      <c r="K774">
        <f>'CHP EB'!J315</f>
        <v>1</v>
      </c>
      <c r="L774">
        <f>'CHP EB'!K315</f>
        <v>0</v>
      </c>
      <c r="M774">
        <f>'CHP EB'!L315</f>
        <v>0</v>
      </c>
      <c r="N774">
        <f>'CHP EB'!M315</f>
        <v>0</v>
      </c>
    </row>
    <row r="775" spans="1:14" x14ac:dyDescent="0.25">
      <c r="A775" t="s">
        <v>247</v>
      </c>
      <c r="B775" s="36">
        <f>'CHP EB'!A316</f>
        <v>41765</v>
      </c>
      <c r="C775" s="32">
        <f>'CHP EB'!B316</f>
        <v>0</v>
      </c>
      <c r="D775" s="33">
        <f>'CHP EB'!C316</f>
        <v>0.40347222222222223</v>
      </c>
      <c r="E775" s="33">
        <f>'CHP EB'!D316</f>
        <v>0.42430555555555555</v>
      </c>
      <c r="F775">
        <f>'CHP EB'!E316</f>
        <v>30</v>
      </c>
      <c r="G775">
        <f>'CHP EB'!F316</f>
        <v>36.299999999999997</v>
      </c>
      <c r="H775">
        <f>'CHP EB'!G316</f>
        <v>0</v>
      </c>
      <c r="I775" t="str">
        <f>'CHP EB'!H316</f>
        <v>15-45</v>
      </c>
      <c r="J775">
        <f>'CHP EB'!I316</f>
        <v>0</v>
      </c>
      <c r="K775">
        <f>'CHP EB'!J316</f>
        <v>1</v>
      </c>
      <c r="L775">
        <f>'CHP EB'!K316</f>
        <v>0</v>
      </c>
      <c r="M775">
        <f>'CHP EB'!L316</f>
        <v>0</v>
      </c>
      <c r="N775">
        <f>'CHP EB'!M316</f>
        <v>0</v>
      </c>
    </row>
    <row r="776" spans="1:14" x14ac:dyDescent="0.25">
      <c r="A776" t="s">
        <v>247</v>
      </c>
      <c r="B776" s="36">
        <f>'CHP EB'!A317</f>
        <v>41765</v>
      </c>
      <c r="C776" s="32">
        <f>'CHP EB'!B317</f>
        <v>1</v>
      </c>
      <c r="D776" s="33">
        <f>'CHP EB'!C317</f>
        <v>0.76180555555555562</v>
      </c>
      <c r="E776" s="33">
        <f>'CHP EB'!D317</f>
        <v>0.79027777777777786</v>
      </c>
      <c r="F776">
        <f>'CHP EB'!E317</f>
        <v>41</v>
      </c>
      <c r="G776">
        <f>'CHP EB'!F317</f>
        <v>29.8</v>
      </c>
      <c r="H776">
        <f>'CHP EB'!G317</f>
        <v>41</v>
      </c>
      <c r="I776" t="str">
        <f>'CHP EB'!H317</f>
        <v>15-45</v>
      </c>
      <c r="J776">
        <f>'CHP EB'!I317</f>
        <v>1</v>
      </c>
      <c r="K776">
        <f>'CHP EB'!J317</f>
        <v>0</v>
      </c>
      <c r="L776">
        <f>'CHP EB'!K317</f>
        <v>1</v>
      </c>
      <c r="M776">
        <f>'CHP EB'!L317</f>
        <v>0</v>
      </c>
      <c r="N776">
        <f>'CHP EB'!M317</f>
        <v>1</v>
      </c>
    </row>
    <row r="777" spans="1:14" x14ac:dyDescent="0.25">
      <c r="A777" t="s">
        <v>247</v>
      </c>
      <c r="B777" s="36">
        <f>'CHP EB'!A318</f>
        <v>41766</v>
      </c>
      <c r="C777" s="32">
        <f>'CHP EB'!B318</f>
        <v>0</v>
      </c>
      <c r="D777" s="33">
        <f>'CHP EB'!C318</f>
        <v>0.76597222222222217</v>
      </c>
      <c r="E777" s="33">
        <f>'CHP EB'!D318</f>
        <v>0.77986111111111101</v>
      </c>
      <c r="F777">
        <f>'CHP EB'!E318</f>
        <v>20</v>
      </c>
      <c r="G777">
        <f>'CHP EB'!F318</f>
        <v>38.1</v>
      </c>
      <c r="H777">
        <f>'CHP EB'!G318</f>
        <v>0</v>
      </c>
      <c r="I777" t="str">
        <f>'CHP EB'!H318</f>
        <v>15-45</v>
      </c>
      <c r="J777">
        <f>'CHP EB'!I318</f>
        <v>0</v>
      </c>
      <c r="K777">
        <f>'CHP EB'!J318</f>
        <v>0</v>
      </c>
      <c r="L777">
        <f>'CHP EB'!K318</f>
        <v>1</v>
      </c>
      <c r="M777">
        <f>'CHP EB'!L318</f>
        <v>0</v>
      </c>
      <c r="N777">
        <f>'CHP EB'!M318</f>
        <v>0</v>
      </c>
    </row>
    <row r="778" spans="1:14" x14ac:dyDescent="0.25">
      <c r="A778" t="s">
        <v>247</v>
      </c>
      <c r="B778" s="36">
        <f>'CHP EB'!A319</f>
        <v>41766</v>
      </c>
      <c r="C778" s="32">
        <f>'CHP EB'!B319</f>
        <v>0</v>
      </c>
      <c r="D778" s="33">
        <f>'CHP EB'!C319</f>
        <v>0.60902777777777783</v>
      </c>
      <c r="E778" s="33">
        <f>'CHP EB'!D319</f>
        <v>0.63402777777777786</v>
      </c>
      <c r="F778">
        <f>'CHP EB'!E319</f>
        <v>36</v>
      </c>
      <c r="G778">
        <f>'CHP EB'!F319</f>
        <v>44</v>
      </c>
      <c r="H778">
        <f>'CHP EB'!G319</f>
        <v>0</v>
      </c>
      <c r="I778" t="str">
        <f>'CHP EB'!H319</f>
        <v>15-45</v>
      </c>
      <c r="J778">
        <f>'CHP EB'!I319</f>
        <v>0</v>
      </c>
      <c r="K778">
        <f>'CHP EB'!J319</f>
        <v>0</v>
      </c>
      <c r="L778">
        <f>'CHP EB'!K319</f>
        <v>1</v>
      </c>
      <c r="M778">
        <f>'CHP EB'!L319</f>
        <v>0</v>
      </c>
      <c r="N778">
        <f>'CHP EB'!M319</f>
        <v>0</v>
      </c>
    </row>
    <row r="779" spans="1:14" x14ac:dyDescent="0.25">
      <c r="A779" t="s">
        <v>247</v>
      </c>
      <c r="B779" s="36">
        <f>'CHP EB'!A320</f>
        <v>41766</v>
      </c>
      <c r="C779" s="32">
        <f>'CHP EB'!B320</f>
        <v>2</v>
      </c>
      <c r="D779" s="33">
        <f>'CHP EB'!C320</f>
        <v>0.55972222222222223</v>
      </c>
      <c r="E779" s="33">
        <f>'CHP EB'!D320</f>
        <v>0.57777777777777783</v>
      </c>
      <c r="F779">
        <f>'CHP EB'!E320</f>
        <v>26</v>
      </c>
      <c r="G779">
        <f>'CHP EB'!F320</f>
        <v>11.1</v>
      </c>
      <c r="H779">
        <f>'CHP EB'!G320</f>
        <v>52</v>
      </c>
      <c r="I779" t="str">
        <f>'CHP EB'!H320</f>
        <v>15-45</v>
      </c>
      <c r="J779">
        <f>'CHP EB'!I320</f>
        <v>0</v>
      </c>
      <c r="K779">
        <f>'CHP EB'!J320</f>
        <v>0</v>
      </c>
      <c r="L779">
        <f>'CHP EB'!K320</f>
        <v>0</v>
      </c>
      <c r="M779">
        <f>'CHP EB'!L320</f>
        <v>0</v>
      </c>
      <c r="N779">
        <f>'CHP EB'!M320</f>
        <v>0</v>
      </c>
    </row>
    <row r="780" spans="1:14" x14ac:dyDescent="0.25">
      <c r="A780" t="s">
        <v>247</v>
      </c>
      <c r="B780" s="36">
        <f>'CHP EB'!A321</f>
        <v>41767</v>
      </c>
      <c r="C780" s="32">
        <f>'CHP EB'!B321</f>
        <v>1</v>
      </c>
      <c r="D780" s="33">
        <f>'CHP EB'!C321</f>
        <v>0.61458333333333337</v>
      </c>
      <c r="E780" s="33">
        <f>'CHP EB'!D321</f>
        <v>0.68472222222222223</v>
      </c>
      <c r="F780">
        <f>'CHP EB'!E321</f>
        <v>101</v>
      </c>
      <c r="G780">
        <f>'CHP EB'!F321</f>
        <v>39.200000000000003</v>
      </c>
      <c r="H780">
        <f>'CHP EB'!G321</f>
        <v>101</v>
      </c>
      <c r="I780" t="str">
        <f>'CHP EB'!H321</f>
        <v>75+</v>
      </c>
      <c r="J780">
        <f>'CHP EB'!I321</f>
        <v>0</v>
      </c>
      <c r="K780">
        <f>'CHP EB'!J321</f>
        <v>0</v>
      </c>
      <c r="L780">
        <f>'CHP EB'!K321</f>
        <v>1</v>
      </c>
      <c r="M780">
        <f>'CHP EB'!L321</f>
        <v>0</v>
      </c>
      <c r="N780">
        <f>'CHP EB'!M321</f>
        <v>0</v>
      </c>
    </row>
    <row r="781" spans="1:14" x14ac:dyDescent="0.25">
      <c r="A781" t="s">
        <v>247</v>
      </c>
      <c r="B781" s="36">
        <f>'CHP EB'!A322</f>
        <v>41767</v>
      </c>
      <c r="C781" s="32">
        <f>'CHP EB'!B322</f>
        <v>1</v>
      </c>
      <c r="D781" s="33">
        <f>'CHP EB'!C322</f>
        <v>0.72291666666666676</v>
      </c>
      <c r="E781" s="33">
        <f>'CHP EB'!D322</f>
        <v>0.73819444444444449</v>
      </c>
      <c r="F781">
        <f>'CHP EB'!E322</f>
        <v>22</v>
      </c>
      <c r="G781">
        <f>'CHP EB'!F322</f>
        <v>44</v>
      </c>
      <c r="H781">
        <f>'CHP EB'!G322</f>
        <v>22</v>
      </c>
      <c r="I781" t="str">
        <f>'CHP EB'!H322</f>
        <v>15-45</v>
      </c>
      <c r="J781">
        <f>'CHP EB'!I322</f>
        <v>0</v>
      </c>
      <c r="K781">
        <f>'CHP EB'!J322</f>
        <v>0</v>
      </c>
      <c r="L781">
        <f>'CHP EB'!K322</f>
        <v>1</v>
      </c>
      <c r="M781">
        <f>'CHP EB'!L322</f>
        <v>0</v>
      </c>
      <c r="N781">
        <f>'CHP EB'!M322</f>
        <v>0</v>
      </c>
    </row>
    <row r="782" spans="1:14" x14ac:dyDescent="0.25">
      <c r="A782" t="s">
        <v>247</v>
      </c>
      <c r="B782" s="36">
        <f>'CHP EB'!A323</f>
        <v>41767</v>
      </c>
      <c r="C782" s="32">
        <f>'CHP EB'!B323</f>
        <v>1</v>
      </c>
      <c r="D782" s="33">
        <f>'CHP EB'!C323</f>
        <v>0.76527777777777783</v>
      </c>
      <c r="E782" s="33">
        <f>'CHP EB'!D323</f>
        <v>0.8</v>
      </c>
      <c r="F782">
        <f>'CHP EB'!E323</f>
        <v>50</v>
      </c>
      <c r="G782">
        <f>'CHP EB'!F323</f>
        <v>33.200000000000003</v>
      </c>
      <c r="H782">
        <f>'CHP EB'!G323</f>
        <v>50</v>
      </c>
      <c r="I782" t="str">
        <f>'CHP EB'!H323</f>
        <v>45-75</v>
      </c>
      <c r="J782">
        <f>'CHP EB'!I323</f>
        <v>1</v>
      </c>
      <c r="K782">
        <f>'CHP EB'!J323</f>
        <v>0</v>
      </c>
      <c r="L782">
        <f>'CHP EB'!K323</f>
        <v>1</v>
      </c>
      <c r="M782">
        <f>'CHP EB'!L323</f>
        <v>0</v>
      </c>
      <c r="N782">
        <f>'CHP EB'!M323</f>
        <v>1</v>
      </c>
    </row>
    <row r="783" spans="1:14" x14ac:dyDescent="0.25">
      <c r="A783" t="s">
        <v>247</v>
      </c>
      <c r="B783" s="36">
        <f>'CHP EB'!A324</f>
        <v>41767</v>
      </c>
      <c r="C783" s="32">
        <f>'CHP EB'!B324</f>
        <v>0</v>
      </c>
      <c r="D783" s="33">
        <f>'CHP EB'!C324</f>
        <v>0.80555555555555547</v>
      </c>
      <c r="E783" s="33">
        <f>'CHP EB'!D324</f>
        <v>0.93333333333333324</v>
      </c>
      <c r="F783">
        <f>'CHP EB'!E324</f>
        <v>184</v>
      </c>
      <c r="G783">
        <f>'CHP EB'!F324</f>
        <v>51.9</v>
      </c>
      <c r="H783">
        <f>'CHP EB'!G324</f>
        <v>0</v>
      </c>
      <c r="I783" t="str">
        <f>'CHP EB'!H324</f>
        <v>75+</v>
      </c>
      <c r="J783">
        <f>'CHP EB'!I324</f>
        <v>0</v>
      </c>
      <c r="K783">
        <f>'CHP EB'!J324</f>
        <v>0</v>
      </c>
      <c r="L783">
        <f>'CHP EB'!K324</f>
        <v>1</v>
      </c>
      <c r="M783">
        <f>'CHP EB'!L324</f>
        <v>0</v>
      </c>
      <c r="N783">
        <f>'CHP EB'!M324</f>
        <v>0</v>
      </c>
    </row>
    <row r="784" spans="1:14" x14ac:dyDescent="0.25">
      <c r="A784" t="s">
        <v>247</v>
      </c>
      <c r="B784" s="36">
        <f>'CHP EB'!A325</f>
        <v>41767</v>
      </c>
      <c r="C784" s="32">
        <f>'CHP EB'!B325</f>
        <v>1</v>
      </c>
      <c r="D784" s="33">
        <f>'CHP EB'!C325</f>
        <v>0.63055555555555554</v>
      </c>
      <c r="E784" s="33">
        <f>'CHP EB'!D325</f>
        <v>0.66180555555555554</v>
      </c>
      <c r="F784">
        <f>'CHP EB'!E325</f>
        <v>45</v>
      </c>
      <c r="G784">
        <f>'CHP EB'!F325</f>
        <v>36.200000000000003</v>
      </c>
      <c r="H784">
        <f>'CHP EB'!G325</f>
        <v>45</v>
      </c>
      <c r="I784" t="str">
        <f>'CHP EB'!H325</f>
        <v>45-75</v>
      </c>
      <c r="J784">
        <f>'CHP EB'!I325</f>
        <v>0</v>
      </c>
      <c r="K784">
        <f>'CHP EB'!J325</f>
        <v>0</v>
      </c>
      <c r="L784">
        <f>'CHP EB'!K325</f>
        <v>1</v>
      </c>
      <c r="M784">
        <f>'CHP EB'!L325</f>
        <v>0</v>
      </c>
      <c r="N784">
        <f>'CHP EB'!M325</f>
        <v>0</v>
      </c>
    </row>
    <row r="785" spans="1:14" x14ac:dyDescent="0.25">
      <c r="A785" t="s">
        <v>247</v>
      </c>
      <c r="B785" s="36">
        <f>'CHP EB'!A326</f>
        <v>41767</v>
      </c>
      <c r="C785" s="32">
        <f>'CHP EB'!B326</f>
        <v>1</v>
      </c>
      <c r="D785" s="33">
        <f>'CHP EB'!C326</f>
        <v>0.40972222222222227</v>
      </c>
      <c r="E785" s="33">
        <f>'CHP EB'!D326</f>
        <v>0.47847222222222224</v>
      </c>
      <c r="F785">
        <f>'CHP EB'!E326</f>
        <v>99</v>
      </c>
      <c r="G785">
        <f>'CHP EB'!F326</f>
        <v>18.899999999999999</v>
      </c>
      <c r="H785">
        <f>'CHP EB'!G326</f>
        <v>99</v>
      </c>
      <c r="I785" t="str">
        <f>'CHP EB'!H326</f>
        <v>75+</v>
      </c>
      <c r="J785">
        <f>'CHP EB'!I326</f>
        <v>0</v>
      </c>
      <c r="K785">
        <f>'CHP EB'!J326</f>
        <v>1</v>
      </c>
      <c r="L785">
        <f>'CHP EB'!K326</f>
        <v>0</v>
      </c>
      <c r="M785">
        <f>'CHP EB'!L326</f>
        <v>0</v>
      </c>
      <c r="N785">
        <f>'CHP EB'!M326</f>
        <v>0</v>
      </c>
    </row>
    <row r="786" spans="1:14" x14ac:dyDescent="0.25">
      <c r="A786" t="s">
        <v>247</v>
      </c>
      <c r="B786" s="36">
        <f>'CHP EB'!A327</f>
        <v>41768</v>
      </c>
      <c r="C786" s="32">
        <f>'CHP EB'!B327</f>
        <v>1</v>
      </c>
      <c r="D786" s="33">
        <f>'CHP EB'!C327</f>
        <v>0.72361111111111109</v>
      </c>
      <c r="E786" s="33">
        <f>'CHP EB'!D327</f>
        <v>0.76041666666666663</v>
      </c>
      <c r="F786">
        <f>'CHP EB'!E327</f>
        <v>53</v>
      </c>
      <c r="G786">
        <f>'CHP EB'!F327</f>
        <v>36.200000000000003</v>
      </c>
      <c r="H786">
        <f>'CHP EB'!G327</f>
        <v>53</v>
      </c>
      <c r="I786" t="str">
        <f>'CHP EB'!H327</f>
        <v>45-75</v>
      </c>
      <c r="J786">
        <f>'CHP EB'!I327</f>
        <v>0</v>
      </c>
      <c r="K786">
        <f>'CHP EB'!J327</f>
        <v>0</v>
      </c>
      <c r="L786">
        <f>'CHP EB'!K327</f>
        <v>1</v>
      </c>
      <c r="M786">
        <f>'CHP EB'!L327</f>
        <v>0</v>
      </c>
      <c r="N786">
        <f>'CHP EB'!M327</f>
        <v>0</v>
      </c>
    </row>
    <row r="787" spans="1:14" x14ac:dyDescent="0.25">
      <c r="A787" t="s">
        <v>247</v>
      </c>
      <c r="B787" s="36">
        <f>'CHP EB'!A328</f>
        <v>41768</v>
      </c>
      <c r="C787" s="32">
        <f>'CHP EB'!B328</f>
        <v>0</v>
      </c>
      <c r="D787" s="33">
        <f>'CHP EB'!C328</f>
        <v>0.64722222222222225</v>
      </c>
      <c r="E787" s="33">
        <f>'CHP EB'!D328</f>
        <v>0.66249999999999998</v>
      </c>
      <c r="F787">
        <f>'CHP EB'!E328</f>
        <v>22</v>
      </c>
      <c r="G787">
        <f>'CHP EB'!F328</f>
        <v>35</v>
      </c>
      <c r="H787">
        <f>'CHP EB'!G328</f>
        <v>0</v>
      </c>
      <c r="I787" t="str">
        <f>'CHP EB'!H328</f>
        <v>15-45</v>
      </c>
      <c r="J787">
        <f>'CHP EB'!I328</f>
        <v>1</v>
      </c>
      <c r="K787">
        <f>'CHP EB'!J328</f>
        <v>0</v>
      </c>
      <c r="L787">
        <f>'CHP EB'!K328</f>
        <v>1</v>
      </c>
      <c r="M787">
        <f>'CHP EB'!L328</f>
        <v>0</v>
      </c>
      <c r="N787">
        <f>'CHP EB'!M328</f>
        <v>1</v>
      </c>
    </row>
    <row r="788" spans="1:14" x14ac:dyDescent="0.25">
      <c r="A788" t="s">
        <v>247</v>
      </c>
      <c r="B788" s="36">
        <f>'CHP EB'!A329</f>
        <v>41771</v>
      </c>
      <c r="C788" s="32">
        <f>'CHP EB'!B329</f>
        <v>1</v>
      </c>
      <c r="D788" s="33">
        <f>'CHP EB'!C329</f>
        <v>0.68125000000000002</v>
      </c>
      <c r="E788" s="33">
        <f>'CHP EB'!D329</f>
        <v>0.70000000000000007</v>
      </c>
      <c r="F788">
        <f>'CHP EB'!E329</f>
        <v>27</v>
      </c>
      <c r="G788">
        <f>'CHP EB'!F329</f>
        <v>34.200000000000003</v>
      </c>
      <c r="H788">
        <f>'CHP EB'!G329</f>
        <v>27</v>
      </c>
      <c r="I788" t="str">
        <f>'CHP EB'!H329</f>
        <v>15-45</v>
      </c>
      <c r="J788">
        <f>'CHP EB'!I329</f>
        <v>1</v>
      </c>
      <c r="K788">
        <f>'CHP EB'!J329</f>
        <v>0</v>
      </c>
      <c r="L788">
        <f>'CHP EB'!K329</f>
        <v>1</v>
      </c>
      <c r="M788">
        <f>'CHP EB'!L329</f>
        <v>0</v>
      </c>
      <c r="N788">
        <f>'CHP EB'!M329</f>
        <v>1</v>
      </c>
    </row>
    <row r="789" spans="1:14" x14ac:dyDescent="0.25">
      <c r="A789" t="s">
        <v>247</v>
      </c>
      <c r="B789" s="36">
        <f>'CHP EB'!A330</f>
        <v>41772</v>
      </c>
      <c r="C789" s="32">
        <f>'CHP EB'!B330</f>
        <v>1</v>
      </c>
      <c r="D789" s="33">
        <f>'CHP EB'!C330</f>
        <v>0.23333333333333331</v>
      </c>
      <c r="E789" s="33">
        <f>'CHP EB'!D330</f>
        <v>0.2673611111111111</v>
      </c>
      <c r="F789">
        <f>'CHP EB'!E330</f>
        <v>49</v>
      </c>
      <c r="G789">
        <f>'CHP EB'!F330</f>
        <v>39.9</v>
      </c>
      <c r="H789">
        <f>'CHP EB'!G330</f>
        <v>49</v>
      </c>
      <c r="I789" t="str">
        <f>'CHP EB'!H330</f>
        <v>45-75</v>
      </c>
      <c r="J789">
        <f>'CHP EB'!I330</f>
        <v>0</v>
      </c>
      <c r="K789">
        <f>'CHP EB'!J330</f>
        <v>1</v>
      </c>
      <c r="L789">
        <f>'CHP EB'!K330</f>
        <v>0</v>
      </c>
      <c r="M789">
        <f>'CHP EB'!L330</f>
        <v>0</v>
      </c>
      <c r="N789">
        <f>'CHP EB'!M330</f>
        <v>0</v>
      </c>
    </row>
    <row r="790" spans="1:14" x14ac:dyDescent="0.25">
      <c r="A790" t="s">
        <v>247</v>
      </c>
      <c r="B790" s="36">
        <f>'CHP EB'!A331</f>
        <v>41772</v>
      </c>
      <c r="C790" s="32">
        <f>'CHP EB'!B331</f>
        <v>1</v>
      </c>
      <c r="D790" s="33">
        <f>'CHP EB'!C331</f>
        <v>0.62291666666666667</v>
      </c>
      <c r="E790" s="33">
        <f>'CHP EB'!D331</f>
        <v>0.64166666666666672</v>
      </c>
      <c r="F790">
        <f>'CHP EB'!E331</f>
        <v>27</v>
      </c>
      <c r="G790">
        <f>'CHP EB'!F331</f>
        <v>51.9</v>
      </c>
      <c r="H790">
        <f>'CHP EB'!G331</f>
        <v>27</v>
      </c>
      <c r="I790" t="str">
        <f>'CHP EB'!H331</f>
        <v>15-45</v>
      </c>
      <c r="J790">
        <f>'CHP EB'!I331</f>
        <v>0</v>
      </c>
      <c r="K790">
        <f>'CHP EB'!J331</f>
        <v>0</v>
      </c>
      <c r="L790">
        <f>'CHP EB'!K331</f>
        <v>1</v>
      </c>
      <c r="M790">
        <f>'CHP EB'!L331</f>
        <v>0</v>
      </c>
      <c r="N790">
        <f>'CHP EB'!M331</f>
        <v>0</v>
      </c>
    </row>
    <row r="791" spans="1:14" x14ac:dyDescent="0.25">
      <c r="A791" t="s">
        <v>247</v>
      </c>
      <c r="B791" s="36">
        <f>'CHP EB'!A332</f>
        <v>41772</v>
      </c>
      <c r="C791" s="32">
        <f>'CHP EB'!B332</f>
        <v>1</v>
      </c>
      <c r="D791" s="33">
        <f>'CHP EB'!C332</f>
        <v>0.21041666666666667</v>
      </c>
      <c r="E791" s="33">
        <f>'CHP EB'!D332</f>
        <v>0.27013888888888887</v>
      </c>
      <c r="F791">
        <f>'CHP EB'!E332</f>
        <v>86</v>
      </c>
      <c r="G791">
        <f>'CHP EB'!F332</f>
        <v>41.9</v>
      </c>
      <c r="H791">
        <f>'CHP EB'!G332</f>
        <v>86</v>
      </c>
      <c r="I791" t="str">
        <f>'CHP EB'!H332</f>
        <v>75+</v>
      </c>
      <c r="J791">
        <f>'CHP EB'!I332</f>
        <v>0</v>
      </c>
      <c r="K791">
        <f>'CHP EB'!J332</f>
        <v>1</v>
      </c>
      <c r="L791">
        <f>'CHP EB'!K332</f>
        <v>0</v>
      </c>
      <c r="M791">
        <f>'CHP EB'!L332</f>
        <v>0</v>
      </c>
      <c r="N791">
        <f>'CHP EB'!M332</f>
        <v>0</v>
      </c>
    </row>
    <row r="792" spans="1:14" x14ac:dyDescent="0.25">
      <c r="A792" t="s">
        <v>247</v>
      </c>
      <c r="B792" s="36">
        <f>'CHP EB'!A333</f>
        <v>41772</v>
      </c>
      <c r="C792" s="32">
        <f>'CHP EB'!B333</f>
        <v>1</v>
      </c>
      <c r="D792" s="33">
        <f>'CHP EB'!C333</f>
        <v>0.64374999999999993</v>
      </c>
      <c r="E792" s="33">
        <f>'CHP EB'!D333</f>
        <v>0.70555555555555549</v>
      </c>
      <c r="F792">
        <f>'CHP EB'!E333</f>
        <v>89</v>
      </c>
      <c r="G792">
        <f>'CHP EB'!F333</f>
        <v>29.3</v>
      </c>
      <c r="H792">
        <f>'CHP EB'!G333</f>
        <v>89</v>
      </c>
      <c r="I792" t="str">
        <f>'CHP EB'!H333</f>
        <v>75+</v>
      </c>
      <c r="J792">
        <f>'CHP EB'!I333</f>
        <v>1</v>
      </c>
      <c r="K792">
        <f>'CHP EB'!J333</f>
        <v>0</v>
      </c>
      <c r="L792">
        <f>'CHP EB'!K333</f>
        <v>1</v>
      </c>
      <c r="M792">
        <f>'CHP EB'!L333</f>
        <v>0</v>
      </c>
      <c r="N792">
        <f>'CHP EB'!M333</f>
        <v>1</v>
      </c>
    </row>
    <row r="793" spans="1:14" x14ac:dyDescent="0.25">
      <c r="A793" t="s">
        <v>247</v>
      </c>
      <c r="B793" s="36">
        <f>'CHP EB'!A334</f>
        <v>41772</v>
      </c>
      <c r="C793" s="32">
        <f>'CHP EB'!B334</f>
        <v>2</v>
      </c>
      <c r="D793" s="33">
        <f>'CHP EB'!C334</f>
        <v>0.43888888888888888</v>
      </c>
      <c r="E793" s="33">
        <f>'CHP EB'!D334</f>
        <v>0.45763888888888887</v>
      </c>
      <c r="F793">
        <f>'CHP EB'!E334</f>
        <v>27</v>
      </c>
      <c r="G793">
        <f>'CHP EB'!F334</f>
        <v>25.2</v>
      </c>
      <c r="H793">
        <f>'CHP EB'!G334</f>
        <v>54</v>
      </c>
      <c r="I793" t="str">
        <f>'CHP EB'!H334</f>
        <v>15-45</v>
      </c>
      <c r="J793">
        <f>'CHP EB'!I334</f>
        <v>1</v>
      </c>
      <c r="K793">
        <f>'CHP EB'!J334</f>
        <v>0</v>
      </c>
      <c r="L793">
        <f>'CHP EB'!K334</f>
        <v>0</v>
      </c>
      <c r="M793">
        <f>'CHP EB'!L334</f>
        <v>0</v>
      </c>
      <c r="N793">
        <f>'CHP EB'!M334</f>
        <v>0</v>
      </c>
    </row>
    <row r="794" spans="1:14" x14ac:dyDescent="0.25">
      <c r="A794" t="s">
        <v>247</v>
      </c>
      <c r="B794" s="36">
        <f>'CHP EB'!A335</f>
        <v>41773</v>
      </c>
      <c r="C794" s="32">
        <f>'CHP EB'!B335</f>
        <v>1</v>
      </c>
      <c r="D794" s="33">
        <f>'CHP EB'!C335</f>
        <v>0.68680555555555556</v>
      </c>
      <c r="E794" s="33">
        <f>'CHP EB'!D335</f>
        <v>0.72291666666666665</v>
      </c>
      <c r="F794">
        <f>'CHP EB'!E335</f>
        <v>52</v>
      </c>
      <c r="G794">
        <f>'CHP EB'!F335</f>
        <v>39.9</v>
      </c>
      <c r="H794">
        <f>'CHP EB'!G335</f>
        <v>52</v>
      </c>
      <c r="I794" t="str">
        <f>'CHP EB'!H335</f>
        <v>45-75</v>
      </c>
      <c r="J794">
        <f>'CHP EB'!I335</f>
        <v>0</v>
      </c>
      <c r="K794">
        <f>'CHP EB'!J335</f>
        <v>0</v>
      </c>
      <c r="L794">
        <f>'CHP EB'!K335</f>
        <v>1</v>
      </c>
      <c r="M794">
        <f>'CHP EB'!L335</f>
        <v>0</v>
      </c>
      <c r="N794">
        <f>'CHP EB'!M335</f>
        <v>0</v>
      </c>
    </row>
    <row r="795" spans="1:14" x14ac:dyDescent="0.25">
      <c r="A795" t="s">
        <v>247</v>
      </c>
      <c r="B795" s="36">
        <f>'CHP EB'!A336</f>
        <v>41773</v>
      </c>
      <c r="C795" s="32">
        <f>'CHP EB'!B336</f>
        <v>1</v>
      </c>
      <c r="D795" s="33">
        <f>'CHP EB'!C336</f>
        <v>0.23124999999999998</v>
      </c>
      <c r="E795" s="33">
        <f>'CHP EB'!D336</f>
        <v>0.24236111111111108</v>
      </c>
      <c r="F795">
        <f>'CHP EB'!E336</f>
        <v>16</v>
      </c>
      <c r="G795">
        <f>'CHP EB'!F336</f>
        <v>11.1</v>
      </c>
      <c r="H795">
        <f>'CHP EB'!G336</f>
        <v>16</v>
      </c>
      <c r="I795" t="str">
        <f>'CHP EB'!H336</f>
        <v>15-45</v>
      </c>
      <c r="J795">
        <f>'CHP EB'!I336</f>
        <v>0</v>
      </c>
      <c r="K795">
        <f>'CHP EB'!J336</f>
        <v>1</v>
      </c>
      <c r="L795">
        <f>'CHP EB'!K336</f>
        <v>0</v>
      </c>
      <c r="M795">
        <f>'CHP EB'!L336</f>
        <v>0</v>
      </c>
      <c r="N795">
        <f>'CHP EB'!M336</f>
        <v>0</v>
      </c>
    </row>
    <row r="796" spans="1:14" x14ac:dyDescent="0.25">
      <c r="A796" t="s">
        <v>247</v>
      </c>
      <c r="B796" s="36">
        <f>'CHP EB'!A337</f>
        <v>41773</v>
      </c>
      <c r="C796" s="32">
        <f>'CHP EB'!B337</f>
        <v>0</v>
      </c>
      <c r="D796" s="33">
        <f>'CHP EB'!C337</f>
        <v>0.36319444444444443</v>
      </c>
      <c r="E796" s="33">
        <f>'CHP EB'!D337</f>
        <v>0.40833333333333333</v>
      </c>
      <c r="F796">
        <f>'CHP EB'!E337</f>
        <v>65</v>
      </c>
      <c r="G796">
        <f>'CHP EB'!F337</f>
        <v>32.9</v>
      </c>
      <c r="H796">
        <f>'CHP EB'!G337</f>
        <v>0</v>
      </c>
      <c r="I796" t="str">
        <f>'CHP EB'!H337</f>
        <v>45-75</v>
      </c>
      <c r="J796">
        <f>'CHP EB'!I337</f>
        <v>1</v>
      </c>
      <c r="K796">
        <f>'CHP EB'!J337</f>
        <v>1</v>
      </c>
      <c r="L796">
        <f>'CHP EB'!K337</f>
        <v>0</v>
      </c>
      <c r="M796">
        <f>'CHP EB'!L337</f>
        <v>1</v>
      </c>
      <c r="N796">
        <f>'CHP EB'!M337</f>
        <v>0</v>
      </c>
    </row>
    <row r="797" spans="1:14" x14ac:dyDescent="0.25">
      <c r="A797" t="s">
        <v>247</v>
      </c>
      <c r="B797" s="36">
        <f>'CHP EB'!A338</f>
        <v>41773</v>
      </c>
      <c r="C797" s="32">
        <f>'CHP EB'!B338</f>
        <v>0</v>
      </c>
      <c r="D797" s="33">
        <f>'CHP EB'!C338</f>
        <v>0.91388888888888886</v>
      </c>
      <c r="E797" s="33">
        <f>'CHP EB'!D338</f>
        <v>1.0888888888888888</v>
      </c>
      <c r="F797">
        <f>'CHP EB'!E338</f>
        <v>252</v>
      </c>
      <c r="G797">
        <f>'CHP EB'!F338</f>
        <v>20.3</v>
      </c>
      <c r="H797">
        <f>'CHP EB'!G338</f>
        <v>0</v>
      </c>
      <c r="I797" t="str">
        <f>'CHP EB'!H338</f>
        <v>75+</v>
      </c>
      <c r="J797">
        <f>'CHP EB'!I338</f>
        <v>0</v>
      </c>
      <c r="K797">
        <f>'CHP EB'!J338</f>
        <v>0</v>
      </c>
      <c r="L797">
        <f>'CHP EB'!K338</f>
        <v>0</v>
      </c>
      <c r="M797">
        <f>'CHP EB'!L338</f>
        <v>0</v>
      </c>
      <c r="N797">
        <f>'CHP EB'!M338</f>
        <v>0</v>
      </c>
    </row>
    <row r="798" spans="1:14" x14ac:dyDescent="0.25">
      <c r="A798" t="s">
        <v>247</v>
      </c>
      <c r="B798" s="36">
        <f>'CHP EB'!A339</f>
        <v>41773</v>
      </c>
      <c r="C798" s="32">
        <f>'CHP EB'!B339</f>
        <v>1</v>
      </c>
      <c r="D798" s="33">
        <f>'CHP EB'!C339</f>
        <v>0.72152777777777777</v>
      </c>
      <c r="E798" s="33">
        <f>'CHP EB'!D339</f>
        <v>0.74375000000000002</v>
      </c>
      <c r="F798">
        <f>'CHP EB'!E339</f>
        <v>32</v>
      </c>
      <c r="G798">
        <f>'CHP EB'!F339</f>
        <v>38.1</v>
      </c>
      <c r="H798">
        <f>'CHP EB'!G339</f>
        <v>32</v>
      </c>
      <c r="I798" t="str">
        <f>'CHP EB'!H339</f>
        <v>15-45</v>
      </c>
      <c r="J798">
        <f>'CHP EB'!I339</f>
        <v>0</v>
      </c>
      <c r="K798">
        <f>'CHP EB'!J339</f>
        <v>0</v>
      </c>
      <c r="L798">
        <f>'CHP EB'!K339</f>
        <v>1</v>
      </c>
      <c r="M798">
        <f>'CHP EB'!L339</f>
        <v>0</v>
      </c>
      <c r="N798">
        <f>'CHP EB'!M339</f>
        <v>0</v>
      </c>
    </row>
    <row r="799" spans="1:14" x14ac:dyDescent="0.25">
      <c r="A799" t="s">
        <v>247</v>
      </c>
      <c r="B799" s="36">
        <f>'CHP EB'!A340</f>
        <v>41773</v>
      </c>
      <c r="C799" s="32">
        <f>'CHP EB'!B340</f>
        <v>1</v>
      </c>
      <c r="D799" s="33">
        <f>'CHP EB'!C340</f>
        <v>0.73055555555555562</v>
      </c>
      <c r="E799" s="33">
        <f>'CHP EB'!D340</f>
        <v>0.79027777777777786</v>
      </c>
      <c r="F799">
        <f>'CHP EB'!E340</f>
        <v>86</v>
      </c>
      <c r="G799">
        <f>'CHP EB'!F340</f>
        <v>44</v>
      </c>
      <c r="H799">
        <f>'CHP EB'!G340</f>
        <v>86</v>
      </c>
      <c r="I799" t="str">
        <f>'CHP EB'!H340</f>
        <v>75+</v>
      </c>
      <c r="J799">
        <f>'CHP EB'!I340</f>
        <v>0</v>
      </c>
      <c r="K799">
        <f>'CHP EB'!J340</f>
        <v>0</v>
      </c>
      <c r="L799">
        <f>'CHP EB'!K340</f>
        <v>1</v>
      </c>
      <c r="M799">
        <f>'CHP EB'!L340</f>
        <v>0</v>
      </c>
      <c r="N799">
        <f>'CHP EB'!M340</f>
        <v>0</v>
      </c>
    </row>
    <row r="800" spans="1:14" x14ac:dyDescent="0.25">
      <c r="A800" t="s">
        <v>247</v>
      </c>
      <c r="B800" s="36">
        <f>'CHP EB'!A341</f>
        <v>41773</v>
      </c>
      <c r="C800" s="32">
        <f>'CHP EB'!B341</f>
        <v>1</v>
      </c>
      <c r="D800" s="33">
        <f>'CHP EB'!C341</f>
        <v>0.24583333333333335</v>
      </c>
      <c r="E800" s="33">
        <f>'CHP EB'!D341</f>
        <v>0.28680555555555559</v>
      </c>
      <c r="F800">
        <f>'CHP EB'!E341</f>
        <v>59</v>
      </c>
      <c r="G800">
        <f>'CHP EB'!F341</f>
        <v>44.5</v>
      </c>
      <c r="H800">
        <f>'CHP EB'!G341</f>
        <v>59</v>
      </c>
      <c r="I800" t="str">
        <f>'CHP EB'!H341</f>
        <v>45-75</v>
      </c>
      <c r="J800">
        <f>'CHP EB'!I341</f>
        <v>0</v>
      </c>
      <c r="K800">
        <f>'CHP EB'!J341</f>
        <v>1</v>
      </c>
      <c r="L800">
        <f>'CHP EB'!K341</f>
        <v>0</v>
      </c>
      <c r="M800">
        <f>'CHP EB'!L341</f>
        <v>0</v>
      </c>
      <c r="N800">
        <f>'CHP EB'!M341</f>
        <v>0</v>
      </c>
    </row>
    <row r="801" spans="1:14" x14ac:dyDescent="0.25">
      <c r="A801" t="s">
        <v>247</v>
      </c>
      <c r="B801" s="36">
        <f>'CHP EB'!A342</f>
        <v>41774</v>
      </c>
      <c r="C801" s="32">
        <f>'CHP EB'!B342</f>
        <v>1</v>
      </c>
      <c r="D801" s="33">
        <f>'CHP EB'!C342</f>
        <v>0.71805555555555556</v>
      </c>
      <c r="E801" s="33">
        <f>'CHP EB'!D342</f>
        <v>0.84513888888888888</v>
      </c>
      <c r="F801">
        <f>'CHP EB'!E342</f>
        <v>183</v>
      </c>
      <c r="G801">
        <f>'CHP EB'!F342</f>
        <v>34.200000000000003</v>
      </c>
      <c r="H801">
        <f>'CHP EB'!G342</f>
        <v>183</v>
      </c>
      <c r="I801" t="str">
        <f>'CHP EB'!H342</f>
        <v>75+</v>
      </c>
      <c r="J801">
        <f>'CHP EB'!I342</f>
        <v>1</v>
      </c>
      <c r="K801">
        <f>'CHP EB'!J342</f>
        <v>0</v>
      </c>
      <c r="L801">
        <f>'CHP EB'!K342</f>
        <v>1</v>
      </c>
      <c r="M801">
        <f>'CHP EB'!L342</f>
        <v>0</v>
      </c>
      <c r="N801">
        <f>'CHP EB'!M342</f>
        <v>1</v>
      </c>
    </row>
    <row r="802" spans="1:14" x14ac:dyDescent="0.25">
      <c r="A802" t="s">
        <v>247</v>
      </c>
      <c r="B802" s="36">
        <f>'CHP EB'!A343</f>
        <v>41774</v>
      </c>
      <c r="C802" s="32">
        <f>'CHP EB'!B343</f>
        <v>1</v>
      </c>
      <c r="D802" s="33">
        <f>'CHP EB'!C343</f>
        <v>0.76874999999999993</v>
      </c>
      <c r="E802" s="33">
        <f>'CHP EB'!D343</f>
        <v>0.79027777777777775</v>
      </c>
      <c r="F802">
        <f>'CHP EB'!E343</f>
        <v>31</v>
      </c>
      <c r="G802">
        <f>'CHP EB'!F343</f>
        <v>45.8</v>
      </c>
      <c r="H802">
        <f>'CHP EB'!G343</f>
        <v>31</v>
      </c>
      <c r="I802" t="str">
        <f>'CHP EB'!H343</f>
        <v>15-45</v>
      </c>
      <c r="J802">
        <f>'CHP EB'!I343</f>
        <v>0</v>
      </c>
      <c r="K802">
        <f>'CHP EB'!J343</f>
        <v>0</v>
      </c>
      <c r="L802">
        <f>'CHP EB'!K343</f>
        <v>1</v>
      </c>
      <c r="M802">
        <f>'CHP EB'!L343</f>
        <v>0</v>
      </c>
      <c r="N802">
        <f>'CHP EB'!M343</f>
        <v>0</v>
      </c>
    </row>
    <row r="803" spans="1:14" x14ac:dyDescent="0.25">
      <c r="A803" t="s">
        <v>247</v>
      </c>
      <c r="B803" s="36">
        <f>'CHP EB'!A344</f>
        <v>41774</v>
      </c>
      <c r="C803" s="32">
        <f>'CHP EB'!B344</f>
        <v>1</v>
      </c>
      <c r="D803" s="33">
        <f>'CHP EB'!C344</f>
        <v>0.73402777777777783</v>
      </c>
      <c r="E803" s="33">
        <f>'CHP EB'!D344</f>
        <v>0.74791666666666667</v>
      </c>
      <c r="F803">
        <f>'CHP EB'!E344</f>
        <v>20</v>
      </c>
      <c r="G803">
        <f>'CHP EB'!F344</f>
        <v>36.799999999999997</v>
      </c>
      <c r="H803">
        <f>'CHP EB'!G344</f>
        <v>20</v>
      </c>
      <c r="I803" t="str">
        <f>'CHP EB'!H344</f>
        <v>15-45</v>
      </c>
      <c r="J803">
        <f>'CHP EB'!I344</f>
        <v>0</v>
      </c>
      <c r="K803">
        <f>'CHP EB'!J344</f>
        <v>0</v>
      </c>
      <c r="L803">
        <f>'CHP EB'!K344</f>
        <v>1</v>
      </c>
      <c r="M803">
        <f>'CHP EB'!L344</f>
        <v>0</v>
      </c>
      <c r="N803">
        <f>'CHP EB'!M344</f>
        <v>0</v>
      </c>
    </row>
    <row r="804" spans="1:14" x14ac:dyDescent="0.25">
      <c r="A804" t="s">
        <v>247</v>
      </c>
      <c r="B804" s="36">
        <f>'CHP EB'!A345</f>
        <v>41774</v>
      </c>
      <c r="C804" s="32">
        <f>'CHP EB'!B345</f>
        <v>1</v>
      </c>
      <c r="D804" s="33">
        <f>'CHP EB'!C345</f>
        <v>0.62847222222222221</v>
      </c>
      <c r="E804" s="33">
        <f>'CHP EB'!D345</f>
        <v>0.65069444444444446</v>
      </c>
      <c r="F804">
        <f>'CHP EB'!E345</f>
        <v>32</v>
      </c>
      <c r="G804">
        <f>'CHP EB'!F345</f>
        <v>29.8</v>
      </c>
      <c r="H804">
        <f>'CHP EB'!G345</f>
        <v>32</v>
      </c>
      <c r="I804" t="str">
        <f>'CHP EB'!H345</f>
        <v>15-45</v>
      </c>
      <c r="J804">
        <f>'CHP EB'!I345</f>
        <v>1</v>
      </c>
      <c r="K804">
        <f>'CHP EB'!J345</f>
        <v>0</v>
      </c>
      <c r="L804">
        <f>'CHP EB'!K345</f>
        <v>1</v>
      </c>
      <c r="M804">
        <f>'CHP EB'!L345</f>
        <v>0</v>
      </c>
      <c r="N804">
        <f>'CHP EB'!M345</f>
        <v>1</v>
      </c>
    </row>
    <row r="805" spans="1:14" x14ac:dyDescent="0.25">
      <c r="A805" t="s">
        <v>247</v>
      </c>
      <c r="B805" s="36">
        <f>'CHP EB'!A346</f>
        <v>41774</v>
      </c>
      <c r="C805" s="32">
        <f>'CHP EB'!B346</f>
        <v>1</v>
      </c>
      <c r="D805" s="33">
        <f>'CHP EB'!C346</f>
        <v>0.28888888888888892</v>
      </c>
      <c r="E805" s="33">
        <f>'CHP EB'!D346</f>
        <v>0.32777777777777783</v>
      </c>
      <c r="F805">
        <f>'CHP EB'!E346</f>
        <v>56</v>
      </c>
      <c r="G805">
        <f>'CHP EB'!F346</f>
        <v>11.1</v>
      </c>
      <c r="H805">
        <f>'CHP EB'!G346</f>
        <v>56</v>
      </c>
      <c r="I805" t="str">
        <f>'CHP EB'!H346</f>
        <v>45-75</v>
      </c>
      <c r="J805">
        <f>'CHP EB'!I346</f>
        <v>0</v>
      </c>
      <c r="K805">
        <f>'CHP EB'!J346</f>
        <v>1</v>
      </c>
      <c r="L805">
        <f>'CHP EB'!K346</f>
        <v>0</v>
      </c>
      <c r="M805">
        <f>'CHP EB'!L346</f>
        <v>0</v>
      </c>
      <c r="N805">
        <f>'CHP EB'!M346</f>
        <v>0</v>
      </c>
    </row>
    <row r="806" spans="1:14" x14ac:dyDescent="0.25">
      <c r="A806" t="s">
        <v>247</v>
      </c>
      <c r="B806" s="36">
        <f>'CHP EB'!A347</f>
        <v>41774</v>
      </c>
      <c r="C806" s="32">
        <f>'CHP EB'!B347</f>
        <v>1</v>
      </c>
      <c r="D806" s="33">
        <f>'CHP EB'!C347</f>
        <v>0.59861111111111109</v>
      </c>
      <c r="E806" s="33">
        <f>'CHP EB'!D347</f>
        <v>0.76736111111111105</v>
      </c>
      <c r="F806">
        <f>'CHP EB'!E347</f>
        <v>243</v>
      </c>
      <c r="G806">
        <f>'CHP EB'!F347</f>
        <v>48.4</v>
      </c>
      <c r="H806">
        <f>'CHP EB'!G347</f>
        <v>243</v>
      </c>
      <c r="I806" t="str">
        <f>'CHP EB'!H347</f>
        <v>75+</v>
      </c>
      <c r="J806">
        <f>'CHP EB'!I347</f>
        <v>0</v>
      </c>
      <c r="K806">
        <f>'CHP EB'!J347</f>
        <v>0</v>
      </c>
      <c r="L806">
        <f>'CHP EB'!K347</f>
        <v>1</v>
      </c>
      <c r="M806">
        <f>'CHP EB'!L347</f>
        <v>0</v>
      </c>
      <c r="N806">
        <f>'CHP EB'!M347</f>
        <v>0</v>
      </c>
    </row>
    <row r="807" spans="1:14" x14ac:dyDescent="0.25">
      <c r="A807" t="s">
        <v>247</v>
      </c>
      <c r="B807" s="36">
        <f>'CHP EB'!A348</f>
        <v>41775</v>
      </c>
      <c r="C807" s="32">
        <f>'CHP EB'!B348</f>
        <v>1</v>
      </c>
      <c r="D807" s="33">
        <f>'CHP EB'!C348</f>
        <v>0.7729166666666667</v>
      </c>
      <c r="E807" s="33">
        <f>'CHP EB'!D348</f>
        <v>0.8305555555555556</v>
      </c>
      <c r="F807">
        <f>'CHP EB'!E348</f>
        <v>83</v>
      </c>
      <c r="G807">
        <f>'CHP EB'!F348</f>
        <v>39.9</v>
      </c>
      <c r="H807">
        <f>'CHP EB'!G348</f>
        <v>83</v>
      </c>
      <c r="I807" t="str">
        <f>'CHP EB'!H348</f>
        <v>75+</v>
      </c>
      <c r="J807">
        <f>'CHP EB'!I348</f>
        <v>0</v>
      </c>
      <c r="K807">
        <f>'CHP EB'!J348</f>
        <v>0</v>
      </c>
      <c r="L807">
        <f>'CHP EB'!K348</f>
        <v>1</v>
      </c>
      <c r="M807">
        <f>'CHP EB'!L348</f>
        <v>0</v>
      </c>
      <c r="N807">
        <f>'CHP EB'!M348</f>
        <v>0</v>
      </c>
    </row>
    <row r="808" spans="1:14" x14ac:dyDescent="0.25">
      <c r="A808" t="s">
        <v>247</v>
      </c>
      <c r="B808" s="36">
        <f>'CHP EB'!A349</f>
        <v>41775</v>
      </c>
      <c r="C808" s="32">
        <f>'CHP EB'!B349</f>
        <v>0</v>
      </c>
      <c r="D808" s="33" t="str">
        <f>'CHP EB'!C349</f>
        <v>Not found</v>
      </c>
      <c r="E808" s="33">
        <f>'CHP EB'!D349</f>
        <v>0</v>
      </c>
      <c r="F808">
        <f>'CHP EB'!E349</f>
        <v>0</v>
      </c>
      <c r="G808">
        <f>'CHP EB'!F349</f>
        <v>0</v>
      </c>
      <c r="H808">
        <f>'CHP EB'!G349</f>
        <v>0</v>
      </c>
      <c r="I808" t="str">
        <f>'CHP EB'!H349</f>
        <v>0-15</v>
      </c>
      <c r="J808">
        <f>'CHP EB'!I349</f>
        <v>0</v>
      </c>
      <c r="K808">
        <f>'CHP EB'!J349</f>
        <v>0</v>
      </c>
      <c r="L808">
        <f>'CHP EB'!K349</f>
        <v>0</v>
      </c>
      <c r="M808">
        <f>'CHP EB'!L349</f>
        <v>0</v>
      </c>
      <c r="N808">
        <f>'CHP EB'!M349</f>
        <v>0</v>
      </c>
    </row>
    <row r="809" spans="1:14" x14ac:dyDescent="0.25">
      <c r="A809" t="s">
        <v>247</v>
      </c>
      <c r="B809" s="36">
        <f>'CHP EB'!A350</f>
        <v>41775</v>
      </c>
      <c r="C809" s="32">
        <f>'CHP EB'!B350</f>
        <v>0</v>
      </c>
      <c r="D809" s="33">
        <f>'CHP EB'!C350</f>
        <v>0.32847222222222222</v>
      </c>
      <c r="E809" s="33">
        <f>'CHP EB'!D350</f>
        <v>0.34791666666666665</v>
      </c>
      <c r="F809">
        <f>'CHP EB'!E350</f>
        <v>28</v>
      </c>
      <c r="G809">
        <f>'CHP EB'!F350</f>
        <v>28.5</v>
      </c>
      <c r="H809">
        <f>'CHP EB'!G350</f>
        <v>0</v>
      </c>
      <c r="I809" t="str">
        <f>'CHP EB'!H350</f>
        <v>15-45</v>
      </c>
      <c r="J809">
        <f>'CHP EB'!I350</f>
        <v>1</v>
      </c>
      <c r="K809">
        <f>'CHP EB'!J350</f>
        <v>1</v>
      </c>
      <c r="L809">
        <f>'CHP EB'!K350</f>
        <v>0</v>
      </c>
      <c r="M809">
        <f>'CHP EB'!L350</f>
        <v>1</v>
      </c>
      <c r="N809">
        <f>'CHP EB'!M350</f>
        <v>0</v>
      </c>
    </row>
    <row r="810" spans="1:14" x14ac:dyDescent="0.25">
      <c r="A810" t="s">
        <v>247</v>
      </c>
      <c r="B810" s="36">
        <f>'CHP EB'!A351</f>
        <v>41775</v>
      </c>
      <c r="C810" s="32">
        <f>'CHP EB'!B351</f>
        <v>1</v>
      </c>
      <c r="D810" s="33">
        <f>'CHP EB'!C351</f>
        <v>0.7729166666666667</v>
      </c>
      <c r="E810" s="33">
        <f>'CHP EB'!D351</f>
        <v>0.8305555555555556</v>
      </c>
      <c r="F810">
        <f>'CHP EB'!E351</f>
        <v>83</v>
      </c>
      <c r="G810">
        <f>'CHP EB'!F351</f>
        <v>39.9</v>
      </c>
      <c r="H810">
        <f>'CHP EB'!G351</f>
        <v>83</v>
      </c>
      <c r="I810" t="str">
        <f>'CHP EB'!H351</f>
        <v>75+</v>
      </c>
      <c r="J810">
        <f>'CHP EB'!I351</f>
        <v>0</v>
      </c>
      <c r="K810">
        <f>'CHP EB'!J351</f>
        <v>0</v>
      </c>
      <c r="L810">
        <f>'CHP EB'!K351</f>
        <v>1</v>
      </c>
      <c r="M810">
        <f>'CHP EB'!L351</f>
        <v>0</v>
      </c>
      <c r="N810">
        <f>'CHP EB'!M351</f>
        <v>0</v>
      </c>
    </row>
    <row r="811" spans="1:14" x14ac:dyDescent="0.25">
      <c r="A811" t="s">
        <v>247</v>
      </c>
      <c r="B811" s="36">
        <f>'CHP EB'!A352</f>
        <v>41778</v>
      </c>
      <c r="C811" s="32">
        <f>'CHP EB'!B352</f>
        <v>5</v>
      </c>
      <c r="D811" s="33">
        <f>'CHP EB'!C352</f>
        <v>0.56805555555555554</v>
      </c>
      <c r="E811" s="33">
        <f>'CHP EB'!D352</f>
        <v>0.64722222222222214</v>
      </c>
      <c r="F811">
        <f>'CHP EB'!E352</f>
        <v>114</v>
      </c>
      <c r="G811">
        <f>'CHP EB'!F352</f>
        <v>14.2</v>
      </c>
      <c r="H811">
        <f>'CHP EB'!G352</f>
        <v>570</v>
      </c>
      <c r="I811" t="str">
        <f>'CHP EB'!H352</f>
        <v>75+</v>
      </c>
      <c r="J811">
        <f>'CHP EB'!I352</f>
        <v>0</v>
      </c>
      <c r="K811">
        <f>'CHP EB'!J352</f>
        <v>0</v>
      </c>
      <c r="L811">
        <f>'CHP EB'!K352</f>
        <v>1</v>
      </c>
      <c r="M811">
        <f>'CHP EB'!L352</f>
        <v>0</v>
      </c>
      <c r="N811">
        <f>'CHP EB'!M352</f>
        <v>0</v>
      </c>
    </row>
    <row r="812" spans="1:14" x14ac:dyDescent="0.25">
      <c r="A812" t="s">
        <v>247</v>
      </c>
      <c r="B812" s="36">
        <f>'CHP EB'!A353</f>
        <v>41778</v>
      </c>
      <c r="C812" s="32">
        <f>'CHP EB'!B353</f>
        <v>3</v>
      </c>
      <c r="D812" s="33">
        <f>'CHP EB'!C353</f>
        <v>0.61388888888888882</v>
      </c>
      <c r="E812" s="33">
        <f>'CHP EB'!D353</f>
        <v>0.64861111111111103</v>
      </c>
      <c r="F812">
        <f>'CHP EB'!E353</f>
        <v>50</v>
      </c>
      <c r="G812">
        <f>'CHP EB'!F353</f>
        <v>35</v>
      </c>
      <c r="H812">
        <f>'CHP EB'!G353</f>
        <v>150</v>
      </c>
      <c r="I812" t="str">
        <f>'CHP EB'!H353</f>
        <v>45-75</v>
      </c>
      <c r="J812">
        <f>'CHP EB'!I353</f>
        <v>1</v>
      </c>
      <c r="K812">
        <f>'CHP EB'!J353</f>
        <v>0</v>
      </c>
      <c r="L812">
        <f>'CHP EB'!K353</f>
        <v>1</v>
      </c>
      <c r="M812">
        <f>'CHP EB'!L353</f>
        <v>0</v>
      </c>
      <c r="N812">
        <f>'CHP EB'!M353</f>
        <v>1</v>
      </c>
    </row>
    <row r="813" spans="1:14" x14ac:dyDescent="0.25">
      <c r="A813" t="s">
        <v>247</v>
      </c>
      <c r="B813" s="36">
        <f>'CHP EB'!A354</f>
        <v>41778</v>
      </c>
      <c r="C813" s="32">
        <f>'CHP EB'!B354</f>
        <v>2</v>
      </c>
      <c r="D813" s="33">
        <f>'CHP EB'!C354</f>
        <v>0.73819444444444438</v>
      </c>
      <c r="E813" s="33">
        <f>'CHP EB'!D354</f>
        <v>0.75138888888888877</v>
      </c>
      <c r="F813">
        <f>'CHP EB'!E354</f>
        <v>19</v>
      </c>
      <c r="G813">
        <f>'CHP EB'!F354</f>
        <v>15.6</v>
      </c>
      <c r="H813">
        <f>'CHP EB'!G354</f>
        <v>38</v>
      </c>
      <c r="I813" t="str">
        <f>'CHP EB'!H354</f>
        <v>15-45</v>
      </c>
      <c r="J813">
        <f>'CHP EB'!I354</f>
        <v>0</v>
      </c>
      <c r="K813">
        <f>'CHP EB'!J354</f>
        <v>0</v>
      </c>
      <c r="L813">
        <f>'CHP EB'!K354</f>
        <v>1</v>
      </c>
      <c r="M813">
        <f>'CHP EB'!L354</f>
        <v>0</v>
      </c>
      <c r="N813">
        <f>'CHP EB'!M354</f>
        <v>0</v>
      </c>
    </row>
    <row r="814" spans="1:14" x14ac:dyDescent="0.25">
      <c r="A814" t="s">
        <v>247</v>
      </c>
      <c r="B814" s="36">
        <f>'CHP EB'!A355</f>
        <v>41779</v>
      </c>
      <c r="C814" s="32">
        <f>'CHP EB'!B355</f>
        <v>2</v>
      </c>
      <c r="D814" s="33">
        <f>'CHP EB'!C355</f>
        <v>0.24374999999999999</v>
      </c>
      <c r="E814" s="33">
        <f>'CHP EB'!D355</f>
        <v>0.25972222222222224</v>
      </c>
      <c r="F814">
        <f>'CHP EB'!E355</f>
        <v>23</v>
      </c>
      <c r="G814">
        <f>'CHP EB'!F355</f>
        <v>25.8</v>
      </c>
      <c r="H814">
        <f>'CHP EB'!G355</f>
        <v>46</v>
      </c>
      <c r="I814" t="str">
        <f>'CHP EB'!H355</f>
        <v>15-45</v>
      </c>
      <c r="J814">
        <f>'CHP EB'!I355</f>
        <v>1</v>
      </c>
      <c r="K814">
        <f>'CHP EB'!J355</f>
        <v>1</v>
      </c>
      <c r="L814">
        <f>'CHP EB'!K355</f>
        <v>0</v>
      </c>
      <c r="M814">
        <f>'CHP EB'!L355</f>
        <v>1</v>
      </c>
      <c r="N814">
        <f>'CHP EB'!M355</f>
        <v>0</v>
      </c>
    </row>
    <row r="815" spans="1:14" x14ac:dyDescent="0.25">
      <c r="A815" t="s">
        <v>247</v>
      </c>
      <c r="B815" s="36">
        <f>'CHP EB'!A356</f>
        <v>41779</v>
      </c>
      <c r="C815" s="32">
        <f>'CHP EB'!B356</f>
        <v>1</v>
      </c>
      <c r="D815" s="33">
        <f>'CHP EB'!C356</f>
        <v>0.74444444444444446</v>
      </c>
      <c r="E815" s="33">
        <f>'CHP EB'!D356</f>
        <v>0.76875000000000004</v>
      </c>
      <c r="F815">
        <f>'CHP EB'!E356</f>
        <v>35</v>
      </c>
      <c r="G815">
        <f>'CHP EB'!F356</f>
        <v>38.1</v>
      </c>
      <c r="H815">
        <f>'CHP EB'!G356</f>
        <v>35</v>
      </c>
      <c r="I815" t="str">
        <f>'CHP EB'!H356</f>
        <v>15-45</v>
      </c>
      <c r="J815">
        <f>'CHP EB'!I356</f>
        <v>0</v>
      </c>
      <c r="K815">
        <f>'CHP EB'!J356</f>
        <v>0</v>
      </c>
      <c r="L815">
        <f>'CHP EB'!K356</f>
        <v>1</v>
      </c>
      <c r="M815">
        <f>'CHP EB'!L356</f>
        <v>0</v>
      </c>
      <c r="N815">
        <f>'CHP EB'!M356</f>
        <v>0</v>
      </c>
    </row>
    <row r="816" spans="1:14" x14ac:dyDescent="0.25">
      <c r="A816" t="s">
        <v>247</v>
      </c>
      <c r="B816" s="36">
        <f>'CHP EB'!A357</f>
        <v>41779</v>
      </c>
      <c r="C816" s="32">
        <f>'CHP EB'!B357</f>
        <v>1</v>
      </c>
      <c r="D816" s="33">
        <f>'CHP EB'!C357</f>
        <v>0.72430555555555554</v>
      </c>
      <c r="E816" s="33">
        <f>'CHP EB'!D357</f>
        <v>0.75138888888888888</v>
      </c>
      <c r="F816">
        <f>'CHP EB'!E357</f>
        <v>39</v>
      </c>
      <c r="G816">
        <f>'CHP EB'!F357</f>
        <v>44.5</v>
      </c>
      <c r="H816">
        <f>'CHP EB'!G357</f>
        <v>39</v>
      </c>
      <c r="I816" t="str">
        <f>'CHP EB'!H357</f>
        <v>15-45</v>
      </c>
      <c r="J816">
        <f>'CHP EB'!I357</f>
        <v>0</v>
      </c>
      <c r="K816">
        <f>'CHP EB'!J357</f>
        <v>0</v>
      </c>
      <c r="L816">
        <f>'CHP EB'!K357</f>
        <v>1</v>
      </c>
      <c r="M816">
        <f>'CHP EB'!L357</f>
        <v>0</v>
      </c>
      <c r="N816">
        <f>'CHP EB'!M357</f>
        <v>0</v>
      </c>
    </row>
    <row r="817" spans="1:14" x14ac:dyDescent="0.25">
      <c r="A817" t="s">
        <v>247</v>
      </c>
      <c r="B817" s="36">
        <f>'CHP EB'!A358</f>
        <v>41779</v>
      </c>
      <c r="C817" s="32">
        <f>'CHP EB'!B358</f>
        <v>0</v>
      </c>
      <c r="D817" s="33">
        <f>'CHP EB'!C358</f>
        <v>0.54791666666666672</v>
      </c>
      <c r="E817" s="33">
        <f>'CHP EB'!D358</f>
        <v>0.56458333333333344</v>
      </c>
      <c r="F817">
        <f>'CHP EB'!E358</f>
        <v>24</v>
      </c>
      <c r="G817">
        <f>'CHP EB'!F358</f>
        <v>30</v>
      </c>
      <c r="H817">
        <f>'CHP EB'!G358</f>
        <v>0</v>
      </c>
      <c r="I817" t="str">
        <f>'CHP EB'!H358</f>
        <v>15-45</v>
      </c>
      <c r="J817">
        <f>'CHP EB'!I358</f>
        <v>1</v>
      </c>
      <c r="K817">
        <f>'CHP EB'!J358</f>
        <v>0</v>
      </c>
      <c r="L817">
        <f>'CHP EB'!K358</f>
        <v>0</v>
      </c>
      <c r="M817">
        <f>'CHP EB'!L358</f>
        <v>0</v>
      </c>
      <c r="N817">
        <f>'CHP EB'!M358</f>
        <v>0</v>
      </c>
    </row>
    <row r="818" spans="1:14" x14ac:dyDescent="0.25">
      <c r="A818" t="s">
        <v>247</v>
      </c>
      <c r="B818" s="36">
        <f>'CHP EB'!A359</f>
        <v>41780</v>
      </c>
      <c r="C818" s="32">
        <f>'CHP EB'!B359</f>
        <v>1</v>
      </c>
      <c r="D818" s="33">
        <f>'CHP EB'!C359</f>
        <v>0.4916666666666667</v>
      </c>
      <c r="E818" s="33">
        <f>'CHP EB'!D359</f>
        <v>0.5229166666666667</v>
      </c>
      <c r="F818">
        <f>'CHP EB'!E359</f>
        <v>45</v>
      </c>
      <c r="G818">
        <f>'CHP EB'!F359</f>
        <v>35.5</v>
      </c>
      <c r="H818">
        <f>'CHP EB'!G359</f>
        <v>45</v>
      </c>
      <c r="I818" t="str">
        <f>'CHP EB'!H359</f>
        <v>45-75</v>
      </c>
      <c r="J818">
        <f>'CHP EB'!I359</f>
        <v>1</v>
      </c>
      <c r="K818">
        <f>'CHP EB'!J359</f>
        <v>0</v>
      </c>
      <c r="L818">
        <f>'CHP EB'!K359</f>
        <v>0</v>
      </c>
      <c r="M818">
        <f>'CHP EB'!L359</f>
        <v>0</v>
      </c>
      <c r="N818">
        <f>'CHP EB'!M359</f>
        <v>0</v>
      </c>
    </row>
    <row r="819" spans="1:14" x14ac:dyDescent="0.25">
      <c r="A819" t="s">
        <v>247</v>
      </c>
      <c r="B819" s="36">
        <f>'CHP EB'!A360</f>
        <v>41780</v>
      </c>
      <c r="C819" s="32">
        <f>'CHP EB'!B360</f>
        <v>1</v>
      </c>
      <c r="D819" s="33">
        <f>'CHP EB'!C360</f>
        <v>0.69166666666666676</v>
      </c>
      <c r="E819" s="33">
        <f>'CHP EB'!D360</f>
        <v>0.73125000000000007</v>
      </c>
      <c r="F819">
        <f>'CHP EB'!E360</f>
        <v>57</v>
      </c>
      <c r="G819">
        <f>'CHP EB'!F360</f>
        <v>34.200000000000003</v>
      </c>
      <c r="H819">
        <f>'CHP EB'!G360</f>
        <v>57</v>
      </c>
      <c r="I819" t="str">
        <f>'CHP EB'!H360</f>
        <v>45-75</v>
      </c>
      <c r="J819">
        <f>'CHP EB'!I360</f>
        <v>1</v>
      </c>
      <c r="K819">
        <f>'CHP EB'!J360</f>
        <v>0</v>
      </c>
      <c r="L819">
        <f>'CHP EB'!K360</f>
        <v>1</v>
      </c>
      <c r="M819">
        <f>'CHP EB'!L360</f>
        <v>0</v>
      </c>
      <c r="N819">
        <f>'CHP EB'!M360</f>
        <v>1</v>
      </c>
    </row>
    <row r="820" spans="1:14" x14ac:dyDescent="0.25">
      <c r="A820" t="s">
        <v>247</v>
      </c>
      <c r="B820" s="36">
        <f>'CHP EB'!A361</f>
        <v>41781</v>
      </c>
      <c r="C820" s="32">
        <f>'CHP EB'!B361</f>
        <v>1</v>
      </c>
      <c r="D820" s="33">
        <f>'CHP EB'!C361</f>
        <v>0.77569444444444446</v>
      </c>
      <c r="E820" s="33">
        <f>'CHP EB'!D361</f>
        <v>0.8520833333333333</v>
      </c>
      <c r="F820">
        <f>'CHP EB'!E361</f>
        <v>110</v>
      </c>
      <c r="G820">
        <f>'CHP EB'!F361</f>
        <v>44</v>
      </c>
      <c r="H820">
        <f>'CHP EB'!G361</f>
        <v>110</v>
      </c>
      <c r="I820" t="str">
        <f>'CHP EB'!H361</f>
        <v>75+</v>
      </c>
      <c r="J820">
        <f>'CHP EB'!I361</f>
        <v>0</v>
      </c>
      <c r="K820">
        <f>'CHP EB'!J361</f>
        <v>0</v>
      </c>
      <c r="L820">
        <f>'CHP EB'!K361</f>
        <v>1</v>
      </c>
      <c r="M820">
        <f>'CHP EB'!L361</f>
        <v>0</v>
      </c>
      <c r="N820">
        <f>'CHP EB'!M361</f>
        <v>0</v>
      </c>
    </row>
    <row r="821" spans="1:14" x14ac:dyDescent="0.25">
      <c r="A821" t="s">
        <v>247</v>
      </c>
      <c r="B821" s="36">
        <f>'CHP EB'!A362</f>
        <v>41781</v>
      </c>
      <c r="C821" s="32">
        <f>'CHP EB'!B362</f>
        <v>2</v>
      </c>
      <c r="D821" s="33">
        <f>'CHP EB'!C362</f>
        <v>0.7055555555555556</v>
      </c>
      <c r="E821" s="33">
        <f>'CHP EB'!D362</f>
        <v>0.7416666666666667</v>
      </c>
      <c r="F821">
        <f>'CHP EB'!E362</f>
        <v>52</v>
      </c>
      <c r="G821">
        <f>'CHP EB'!F362</f>
        <v>14.2</v>
      </c>
      <c r="H821">
        <f>'CHP EB'!G362</f>
        <v>104</v>
      </c>
      <c r="I821" t="str">
        <f>'CHP EB'!H362</f>
        <v>45-75</v>
      </c>
      <c r="J821">
        <f>'CHP EB'!I362</f>
        <v>0</v>
      </c>
      <c r="K821">
        <f>'CHP EB'!J362</f>
        <v>0</v>
      </c>
      <c r="L821">
        <f>'CHP EB'!K362</f>
        <v>1</v>
      </c>
      <c r="M821">
        <f>'CHP EB'!L362</f>
        <v>0</v>
      </c>
      <c r="N821">
        <f>'CHP EB'!M362</f>
        <v>0</v>
      </c>
    </row>
    <row r="822" spans="1:14" x14ac:dyDescent="0.25">
      <c r="A822" t="s">
        <v>247</v>
      </c>
      <c r="B822" s="36">
        <f>'CHP EB'!A363</f>
        <v>41782</v>
      </c>
      <c r="C822" s="32">
        <f>'CHP EB'!B363</f>
        <v>0</v>
      </c>
      <c r="D822" s="33">
        <f>'CHP EB'!C363</f>
        <v>0</v>
      </c>
      <c r="E822" s="33">
        <f>'CHP EB'!D363</f>
        <v>0</v>
      </c>
      <c r="F822">
        <f>'CHP EB'!E363</f>
        <v>0</v>
      </c>
      <c r="G822">
        <f>'CHP EB'!F363</f>
        <v>0</v>
      </c>
      <c r="H822">
        <f>'CHP EB'!G363</f>
        <v>0</v>
      </c>
      <c r="I822" t="str">
        <f>'CHP EB'!H363</f>
        <v>0-15</v>
      </c>
      <c r="J822">
        <f>'CHP EB'!I363</f>
        <v>0</v>
      </c>
      <c r="K822">
        <f>'CHP EB'!J363</f>
        <v>0</v>
      </c>
      <c r="L822">
        <f>'CHP EB'!K363</f>
        <v>0</v>
      </c>
      <c r="M822">
        <f>'CHP EB'!L363</f>
        <v>0</v>
      </c>
      <c r="N822">
        <f>'CHP EB'!M363</f>
        <v>0</v>
      </c>
    </row>
    <row r="823" spans="1:14" x14ac:dyDescent="0.25">
      <c r="A823" t="s">
        <v>247</v>
      </c>
      <c r="B823" s="36">
        <f>'CHP EB'!A364</f>
        <v>41782</v>
      </c>
      <c r="C823" s="32">
        <f>'CHP EB'!B364</f>
        <v>1</v>
      </c>
      <c r="D823" s="33">
        <f>'CHP EB'!C364</f>
        <v>0.59791666666666665</v>
      </c>
      <c r="E823" s="33">
        <f>'CHP EB'!D364</f>
        <v>0.6166666666666667</v>
      </c>
      <c r="F823">
        <f>'CHP EB'!E364</f>
        <v>27</v>
      </c>
      <c r="G823">
        <f>'CHP EB'!F364</f>
        <v>51.9</v>
      </c>
      <c r="H823">
        <f>'CHP EB'!G364</f>
        <v>27</v>
      </c>
      <c r="I823" t="str">
        <f>'CHP EB'!H364</f>
        <v>15-45</v>
      </c>
      <c r="J823">
        <f>'CHP EB'!I364</f>
        <v>0</v>
      </c>
      <c r="K823">
        <f>'CHP EB'!J364</f>
        <v>0</v>
      </c>
      <c r="L823">
        <f>'CHP EB'!K364</f>
        <v>0</v>
      </c>
      <c r="M823">
        <f>'CHP EB'!L364</f>
        <v>0</v>
      </c>
      <c r="N823">
        <f>'CHP EB'!M364</f>
        <v>0</v>
      </c>
    </row>
    <row r="824" spans="1:14" x14ac:dyDescent="0.25">
      <c r="A824" t="s">
        <v>247</v>
      </c>
      <c r="B824" s="36">
        <f>'CHP EB'!A365</f>
        <v>41782</v>
      </c>
      <c r="C824" s="32">
        <f>'CHP EB'!B365</f>
        <v>0</v>
      </c>
      <c r="D824" s="33">
        <f>'CHP EB'!C365</f>
        <v>0.6875</v>
      </c>
      <c r="E824" s="33">
        <f>'CHP EB'!D365</f>
        <v>0.7</v>
      </c>
      <c r="F824">
        <f>'CHP EB'!E365</f>
        <v>18</v>
      </c>
      <c r="G824">
        <f>'CHP EB'!F365</f>
        <v>22.5</v>
      </c>
      <c r="H824">
        <f>'CHP EB'!G365</f>
        <v>0</v>
      </c>
      <c r="I824" t="str">
        <f>'CHP EB'!H365</f>
        <v>15-45</v>
      </c>
      <c r="J824">
        <f>'CHP EB'!I365</f>
        <v>0</v>
      </c>
      <c r="K824">
        <f>'CHP EB'!J365</f>
        <v>0</v>
      </c>
      <c r="L824">
        <f>'CHP EB'!K365</f>
        <v>1</v>
      </c>
      <c r="M824">
        <f>'CHP EB'!L365</f>
        <v>0</v>
      </c>
      <c r="N824">
        <f>'CHP EB'!M365</f>
        <v>0</v>
      </c>
    </row>
    <row r="825" spans="1:14" x14ac:dyDescent="0.25">
      <c r="A825" t="s">
        <v>247</v>
      </c>
      <c r="B825" s="36">
        <f>'CHP EB'!A366</f>
        <v>41782</v>
      </c>
      <c r="C825" s="32">
        <f>'CHP EB'!B366</f>
        <v>1</v>
      </c>
      <c r="D825" s="33">
        <f>'CHP EB'!C366</f>
        <v>0.7729166666666667</v>
      </c>
      <c r="E825" s="33">
        <f>'CHP EB'!D366</f>
        <v>0.79236111111111118</v>
      </c>
      <c r="F825">
        <f>'CHP EB'!E366</f>
        <v>28</v>
      </c>
      <c r="G825">
        <f>'CHP EB'!F366</f>
        <v>29.8</v>
      </c>
      <c r="H825">
        <f>'CHP EB'!G366</f>
        <v>28</v>
      </c>
      <c r="I825" t="str">
        <f>'CHP EB'!H366</f>
        <v>15-45</v>
      </c>
      <c r="J825">
        <f>'CHP EB'!I366</f>
        <v>1</v>
      </c>
      <c r="K825">
        <f>'CHP EB'!J366</f>
        <v>0</v>
      </c>
      <c r="L825">
        <f>'CHP EB'!K366</f>
        <v>1</v>
      </c>
      <c r="M825">
        <f>'CHP EB'!L366</f>
        <v>0</v>
      </c>
      <c r="N825">
        <f>'CHP EB'!M366</f>
        <v>1</v>
      </c>
    </row>
    <row r="826" spans="1:14" x14ac:dyDescent="0.25">
      <c r="A826" t="s">
        <v>247</v>
      </c>
      <c r="B826" s="36">
        <f>'CHP EB'!A367</f>
        <v>41782</v>
      </c>
      <c r="C826" s="32">
        <f>'CHP EB'!B367</f>
        <v>2</v>
      </c>
      <c r="D826" s="33">
        <f>'CHP EB'!C367</f>
        <v>0.78263888888888899</v>
      </c>
      <c r="E826" s="33">
        <f>'CHP EB'!D367</f>
        <v>0.83472222222222237</v>
      </c>
      <c r="F826">
        <f>'CHP EB'!E367</f>
        <v>75</v>
      </c>
      <c r="G826">
        <f>'CHP EB'!F367</f>
        <v>52</v>
      </c>
      <c r="H826">
        <f>'CHP EB'!G367</f>
        <v>150</v>
      </c>
      <c r="I826" t="str">
        <f>'CHP EB'!H367</f>
        <v>75+</v>
      </c>
      <c r="J826">
        <f>'CHP EB'!I367</f>
        <v>0</v>
      </c>
      <c r="K826">
        <f>'CHP EB'!J367</f>
        <v>0</v>
      </c>
      <c r="L826">
        <f>'CHP EB'!K367</f>
        <v>1</v>
      </c>
      <c r="M826">
        <f>'CHP EB'!L367</f>
        <v>0</v>
      </c>
      <c r="N826">
        <f>'CHP EB'!M367</f>
        <v>0</v>
      </c>
    </row>
    <row r="827" spans="1:14" x14ac:dyDescent="0.25">
      <c r="A827" t="s">
        <v>247</v>
      </c>
      <c r="B827" s="36">
        <f>'CHP EB'!A368</f>
        <v>41785</v>
      </c>
      <c r="C827" s="32">
        <f>'CHP EB'!B368</f>
        <v>1</v>
      </c>
      <c r="D827" s="33">
        <f>'CHP EB'!C368</f>
        <v>0.35625000000000001</v>
      </c>
      <c r="E827" s="33">
        <f>'CHP EB'!D368</f>
        <v>0.37152777777777779</v>
      </c>
      <c r="F827">
        <f>'CHP EB'!E368</f>
        <v>22</v>
      </c>
      <c r="G827">
        <f>'CHP EB'!F368</f>
        <v>48.4</v>
      </c>
      <c r="H827">
        <f>'CHP EB'!G368</f>
        <v>22</v>
      </c>
      <c r="I827" t="str">
        <f>'CHP EB'!H368</f>
        <v>15-45</v>
      </c>
      <c r="J827">
        <f>'CHP EB'!I368</f>
        <v>0</v>
      </c>
      <c r="K827">
        <f>'CHP EB'!J368</f>
        <v>1</v>
      </c>
      <c r="L827">
        <f>'CHP EB'!K368</f>
        <v>0</v>
      </c>
      <c r="M827">
        <f>'CHP EB'!L368</f>
        <v>0</v>
      </c>
      <c r="N827">
        <f>'CHP EB'!M368</f>
        <v>0</v>
      </c>
    </row>
    <row r="828" spans="1:14" x14ac:dyDescent="0.25">
      <c r="A828" t="s">
        <v>247</v>
      </c>
      <c r="B828" s="36">
        <f>'CHP EB'!A369</f>
        <v>41785</v>
      </c>
      <c r="C828" s="32">
        <f>'CHP EB'!B369</f>
        <v>1</v>
      </c>
      <c r="D828" s="33">
        <f>'CHP EB'!C369</f>
        <v>0.16944444444444443</v>
      </c>
      <c r="E828" s="33">
        <f>'CHP EB'!D369</f>
        <v>0.22222222222222221</v>
      </c>
      <c r="F828">
        <f>'CHP EB'!E369</f>
        <v>76</v>
      </c>
      <c r="G828">
        <f>'CHP EB'!F369</f>
        <v>26.9</v>
      </c>
      <c r="H828">
        <f>'CHP EB'!G369</f>
        <v>76</v>
      </c>
      <c r="I828" t="str">
        <f>'CHP EB'!H369</f>
        <v>75+</v>
      </c>
      <c r="J828">
        <f>'CHP EB'!I369</f>
        <v>1</v>
      </c>
      <c r="K828">
        <f>'CHP EB'!J369</f>
        <v>1</v>
      </c>
      <c r="L828">
        <f>'CHP EB'!K369</f>
        <v>0</v>
      </c>
      <c r="M828">
        <f>'CHP EB'!L369</f>
        <v>1</v>
      </c>
      <c r="N828">
        <f>'CHP EB'!M369</f>
        <v>0</v>
      </c>
    </row>
    <row r="829" spans="1:14" x14ac:dyDescent="0.25">
      <c r="A829" t="s">
        <v>247</v>
      </c>
      <c r="B829" s="36">
        <f>'CHP EB'!A370</f>
        <v>41786</v>
      </c>
      <c r="C829" s="32">
        <f>'CHP EB'!B370</f>
        <v>2</v>
      </c>
      <c r="D829" s="33">
        <f>'CHP EB'!C370</f>
        <v>0.75694444444444453</v>
      </c>
      <c r="E829" s="33">
        <f>'CHP EB'!D370</f>
        <v>0.83750000000000013</v>
      </c>
      <c r="F829">
        <f>'CHP EB'!E370</f>
        <v>116</v>
      </c>
      <c r="G829">
        <f>'CHP EB'!F370</f>
        <v>33.200000000000003</v>
      </c>
      <c r="H829">
        <f>'CHP EB'!G370</f>
        <v>232</v>
      </c>
      <c r="I829" t="str">
        <f>'CHP EB'!H370</f>
        <v>75+</v>
      </c>
      <c r="J829">
        <f>'CHP EB'!I370</f>
        <v>1</v>
      </c>
      <c r="K829">
        <f>'CHP EB'!J370</f>
        <v>0</v>
      </c>
      <c r="L829">
        <f>'CHP EB'!K370</f>
        <v>1</v>
      </c>
      <c r="M829">
        <f>'CHP EB'!L370</f>
        <v>0</v>
      </c>
      <c r="N829">
        <f>'CHP EB'!M370</f>
        <v>1</v>
      </c>
    </row>
    <row r="830" spans="1:14" x14ac:dyDescent="0.25">
      <c r="A830" t="s">
        <v>247</v>
      </c>
      <c r="B830" s="36">
        <f>'CHP EB'!A371</f>
        <v>41786</v>
      </c>
      <c r="C830" s="32">
        <f>'CHP EB'!B371</f>
        <v>1</v>
      </c>
      <c r="D830" s="33">
        <f>'CHP EB'!C371</f>
        <v>2.5694444444444447E-2</v>
      </c>
      <c r="E830" s="33">
        <f>'CHP EB'!D371</f>
        <v>3.888888888888889E-2</v>
      </c>
      <c r="F830">
        <f>'CHP EB'!E371</f>
        <v>19</v>
      </c>
      <c r="G830">
        <f>'CHP EB'!F371</f>
        <v>39.200000000000003</v>
      </c>
      <c r="H830">
        <f>'CHP EB'!G371</f>
        <v>19</v>
      </c>
      <c r="I830" t="str">
        <f>'CHP EB'!H371</f>
        <v>15-45</v>
      </c>
      <c r="J830">
        <f>'CHP EB'!I371</f>
        <v>0</v>
      </c>
      <c r="K830">
        <f>'CHP EB'!J371</f>
        <v>0</v>
      </c>
      <c r="L830">
        <f>'CHP EB'!K371</f>
        <v>0</v>
      </c>
      <c r="M830">
        <f>'CHP EB'!L371</f>
        <v>0</v>
      </c>
      <c r="N830">
        <f>'CHP EB'!M371</f>
        <v>0</v>
      </c>
    </row>
    <row r="831" spans="1:14" x14ac:dyDescent="0.25">
      <c r="A831" t="s">
        <v>247</v>
      </c>
      <c r="B831" s="36">
        <f>'CHP EB'!A372</f>
        <v>41786</v>
      </c>
      <c r="C831" s="32">
        <f>'CHP EB'!B372</f>
        <v>1</v>
      </c>
      <c r="D831" s="33">
        <f>'CHP EB'!C372</f>
        <v>0.39097222222222222</v>
      </c>
      <c r="E831" s="33">
        <f>'CHP EB'!D372</f>
        <v>0.41041666666666665</v>
      </c>
      <c r="F831">
        <f>'CHP EB'!E372</f>
        <v>28</v>
      </c>
      <c r="G831">
        <f>'CHP EB'!F372</f>
        <v>16.8</v>
      </c>
      <c r="H831">
        <f>'CHP EB'!G372</f>
        <v>28</v>
      </c>
      <c r="I831" t="str">
        <f>'CHP EB'!H372</f>
        <v>15-45</v>
      </c>
      <c r="J831">
        <f>'CHP EB'!I372</f>
        <v>0</v>
      </c>
      <c r="K831">
        <f>'CHP EB'!J372</f>
        <v>1</v>
      </c>
      <c r="L831">
        <f>'CHP EB'!K372</f>
        <v>0</v>
      </c>
      <c r="M831">
        <f>'CHP EB'!L372</f>
        <v>0</v>
      </c>
      <c r="N831">
        <f>'CHP EB'!M372</f>
        <v>0</v>
      </c>
    </row>
    <row r="832" spans="1:14" x14ac:dyDescent="0.25">
      <c r="A832" t="s">
        <v>247</v>
      </c>
      <c r="B832" s="36">
        <f>'CHP EB'!A373</f>
        <v>41786</v>
      </c>
      <c r="C832" s="32">
        <f>'CHP EB'!B373</f>
        <v>1</v>
      </c>
      <c r="D832" s="33">
        <f>'CHP EB'!C373</f>
        <v>0.3611111111111111</v>
      </c>
      <c r="E832" s="33">
        <f>'CHP EB'!D373</f>
        <v>0.38611111111111113</v>
      </c>
      <c r="F832">
        <f>'CHP EB'!E373</f>
        <v>36</v>
      </c>
      <c r="G832">
        <f>'CHP EB'!F373</f>
        <v>44</v>
      </c>
      <c r="H832">
        <f>'CHP EB'!G373</f>
        <v>36</v>
      </c>
      <c r="I832" t="str">
        <f>'CHP EB'!H373</f>
        <v>15-45</v>
      </c>
      <c r="J832">
        <f>'CHP EB'!I373</f>
        <v>0</v>
      </c>
      <c r="K832">
        <f>'CHP EB'!J373</f>
        <v>1</v>
      </c>
      <c r="L832">
        <f>'CHP EB'!K373</f>
        <v>0</v>
      </c>
      <c r="M832">
        <f>'CHP EB'!L373</f>
        <v>0</v>
      </c>
      <c r="N832">
        <f>'CHP EB'!M373</f>
        <v>0</v>
      </c>
    </row>
    <row r="833" spans="1:14" x14ac:dyDescent="0.25">
      <c r="A833" t="s">
        <v>247</v>
      </c>
      <c r="B833" s="36">
        <f>'CHP EB'!A374</f>
        <v>41786</v>
      </c>
      <c r="C833" s="32">
        <f>'CHP EB'!B374</f>
        <v>1</v>
      </c>
      <c r="D833" s="33">
        <f>'CHP EB'!C374</f>
        <v>0.5541666666666667</v>
      </c>
      <c r="E833" s="33">
        <f>'CHP EB'!D374</f>
        <v>0.59166666666666667</v>
      </c>
      <c r="F833">
        <f>'CHP EB'!E374</f>
        <v>54</v>
      </c>
      <c r="G833">
        <f>'CHP EB'!F374</f>
        <v>45.8</v>
      </c>
      <c r="H833">
        <f>'CHP EB'!G374</f>
        <v>54</v>
      </c>
      <c r="I833" t="str">
        <f>'CHP EB'!H374</f>
        <v>45-75</v>
      </c>
      <c r="J833">
        <f>'CHP EB'!I374</f>
        <v>0</v>
      </c>
      <c r="K833">
        <f>'CHP EB'!J374</f>
        <v>0</v>
      </c>
      <c r="L833">
        <f>'CHP EB'!K374</f>
        <v>0</v>
      </c>
      <c r="M833">
        <f>'CHP EB'!L374</f>
        <v>0</v>
      </c>
      <c r="N833">
        <f>'CHP EB'!M374</f>
        <v>0</v>
      </c>
    </row>
    <row r="834" spans="1:14" x14ac:dyDescent="0.25">
      <c r="A834" t="s">
        <v>247</v>
      </c>
      <c r="B834" s="36">
        <f>'CHP EB'!A375</f>
        <v>41786</v>
      </c>
      <c r="C834" s="32">
        <f>'CHP EB'!B375</f>
        <v>1</v>
      </c>
      <c r="D834" s="33">
        <f>'CHP EB'!C375</f>
        <v>0.39583333333333331</v>
      </c>
      <c r="E834" s="33">
        <f>'CHP EB'!D375</f>
        <v>0.41527777777777775</v>
      </c>
      <c r="F834">
        <f>'CHP EB'!E375</f>
        <v>28</v>
      </c>
      <c r="G834">
        <f>'CHP EB'!F375</f>
        <v>16.8</v>
      </c>
      <c r="H834">
        <f>'CHP EB'!G375</f>
        <v>28</v>
      </c>
      <c r="I834" t="str">
        <f>'CHP EB'!H375</f>
        <v>15-45</v>
      </c>
      <c r="J834">
        <f>'CHP EB'!I375</f>
        <v>0</v>
      </c>
      <c r="K834">
        <f>'CHP EB'!J375</f>
        <v>1</v>
      </c>
      <c r="L834">
        <f>'CHP EB'!K375</f>
        <v>0</v>
      </c>
      <c r="M834">
        <f>'CHP EB'!L375</f>
        <v>0</v>
      </c>
      <c r="N834">
        <f>'CHP EB'!M375</f>
        <v>0</v>
      </c>
    </row>
    <row r="835" spans="1:14" x14ac:dyDescent="0.25">
      <c r="A835" t="s">
        <v>247</v>
      </c>
      <c r="B835" s="36">
        <f>'CHP EB'!A376</f>
        <v>41786</v>
      </c>
      <c r="C835" s="32">
        <f>'CHP EB'!B376</f>
        <v>1</v>
      </c>
      <c r="D835" s="33">
        <f>'CHP EB'!C376</f>
        <v>0.35902777777777778</v>
      </c>
      <c r="E835" s="33">
        <f>'CHP EB'!D376</f>
        <v>0.43472222222222223</v>
      </c>
      <c r="F835">
        <f>'CHP EB'!E376</f>
        <v>109</v>
      </c>
      <c r="G835">
        <f>'CHP EB'!F376</f>
        <v>44</v>
      </c>
      <c r="H835">
        <f>'CHP EB'!G376</f>
        <v>109</v>
      </c>
      <c r="I835" t="str">
        <f>'CHP EB'!H376</f>
        <v>75+</v>
      </c>
      <c r="J835">
        <f>'CHP EB'!I376</f>
        <v>0</v>
      </c>
      <c r="K835">
        <f>'CHP EB'!J376</f>
        <v>1</v>
      </c>
      <c r="L835">
        <f>'CHP EB'!K376</f>
        <v>0</v>
      </c>
      <c r="M835">
        <f>'CHP EB'!L376</f>
        <v>0</v>
      </c>
      <c r="N835">
        <f>'CHP EB'!M376</f>
        <v>0</v>
      </c>
    </row>
    <row r="836" spans="1:14" x14ac:dyDescent="0.25">
      <c r="A836" t="s">
        <v>247</v>
      </c>
      <c r="B836" s="36">
        <f>'CHP EB'!A377</f>
        <v>41787</v>
      </c>
      <c r="C836" s="32">
        <f>'CHP EB'!B377</f>
        <v>1</v>
      </c>
      <c r="D836" s="33">
        <f>'CHP EB'!C377</f>
        <v>0.77986111111111101</v>
      </c>
      <c r="E836" s="33">
        <f>'CHP EB'!D377</f>
        <v>0.80902777777777768</v>
      </c>
      <c r="F836">
        <f>'CHP EB'!E377</f>
        <v>42</v>
      </c>
      <c r="G836">
        <f>'CHP EB'!F377</f>
        <v>34.200000000000003</v>
      </c>
      <c r="H836">
        <f>'CHP EB'!G377</f>
        <v>42</v>
      </c>
      <c r="I836" t="str">
        <f>'CHP EB'!H377</f>
        <v>15-45</v>
      </c>
      <c r="J836">
        <f>'CHP EB'!I377</f>
        <v>1</v>
      </c>
      <c r="K836">
        <f>'CHP EB'!J377</f>
        <v>0</v>
      </c>
      <c r="L836">
        <f>'CHP EB'!K377</f>
        <v>1</v>
      </c>
      <c r="M836">
        <f>'CHP EB'!L377</f>
        <v>0</v>
      </c>
      <c r="N836">
        <f>'CHP EB'!M377</f>
        <v>1</v>
      </c>
    </row>
    <row r="837" spans="1:14" x14ac:dyDescent="0.25">
      <c r="A837" t="s">
        <v>247</v>
      </c>
      <c r="B837" s="36">
        <f>'CHP EB'!A378</f>
        <v>41788</v>
      </c>
      <c r="C837" s="32">
        <f>'CHP EB'!B378</f>
        <v>0</v>
      </c>
      <c r="D837" s="33">
        <f>'CHP EB'!C378</f>
        <v>0.60277777777777775</v>
      </c>
      <c r="E837" s="33">
        <f>'CHP EB'!D378</f>
        <v>0.60624999999999996</v>
      </c>
      <c r="F837">
        <f>'CHP EB'!E378</f>
        <v>5</v>
      </c>
      <c r="G837">
        <f>'CHP EB'!F378</f>
        <v>36.200000000000003</v>
      </c>
      <c r="H837">
        <f>'CHP EB'!G378</f>
        <v>0</v>
      </c>
      <c r="I837" t="str">
        <f>'CHP EB'!H378</f>
        <v>0-15</v>
      </c>
      <c r="J837">
        <f>'CHP EB'!I378</f>
        <v>0</v>
      </c>
      <c r="K837">
        <f>'CHP EB'!J378</f>
        <v>0</v>
      </c>
      <c r="L837">
        <f>'CHP EB'!K378</f>
        <v>0</v>
      </c>
      <c r="M837">
        <f>'CHP EB'!L378</f>
        <v>0</v>
      </c>
      <c r="N837">
        <f>'CHP EB'!M378</f>
        <v>0</v>
      </c>
    </row>
    <row r="838" spans="1:14" x14ac:dyDescent="0.25">
      <c r="A838" t="s">
        <v>247</v>
      </c>
      <c r="B838" s="36">
        <f>'CHP EB'!A379</f>
        <v>41788</v>
      </c>
      <c r="C838" s="32">
        <f>'CHP EB'!B379</f>
        <v>0</v>
      </c>
      <c r="D838" s="33">
        <f>'CHP EB'!C379</f>
        <v>0.59444444444444444</v>
      </c>
      <c r="E838" s="33">
        <f>'CHP EB'!D379</f>
        <v>0.61805555555555558</v>
      </c>
      <c r="F838">
        <f>'CHP EB'!E379</f>
        <v>34</v>
      </c>
      <c r="G838">
        <f>'CHP EB'!F379</f>
        <v>39.200000000000003</v>
      </c>
      <c r="H838">
        <f>'CHP EB'!G379</f>
        <v>0</v>
      </c>
      <c r="I838" t="str">
        <f>'CHP EB'!H379</f>
        <v>15-45</v>
      </c>
      <c r="J838">
        <f>'CHP EB'!I379</f>
        <v>0</v>
      </c>
      <c r="K838">
        <f>'CHP EB'!J379</f>
        <v>0</v>
      </c>
      <c r="L838">
        <f>'CHP EB'!K379</f>
        <v>0</v>
      </c>
      <c r="M838">
        <f>'CHP EB'!L379</f>
        <v>0</v>
      </c>
      <c r="N838">
        <f>'CHP EB'!M379</f>
        <v>0</v>
      </c>
    </row>
    <row r="839" spans="1:14" x14ac:dyDescent="0.25">
      <c r="A839" t="s">
        <v>247</v>
      </c>
      <c r="B839" s="36">
        <f>'CHP EB'!A380</f>
        <v>41788</v>
      </c>
      <c r="C839" s="32">
        <f>'CHP EB'!B380</f>
        <v>1</v>
      </c>
      <c r="D839" s="33">
        <f>'CHP EB'!C380</f>
        <v>0.70972222222222225</v>
      </c>
      <c r="E839" s="33">
        <f>'CHP EB'!D380</f>
        <v>0.75486111111111109</v>
      </c>
      <c r="F839">
        <f>'CHP EB'!E380</f>
        <v>65</v>
      </c>
      <c r="G839">
        <f>'CHP EB'!F380</f>
        <v>45.8</v>
      </c>
      <c r="H839">
        <f>'CHP EB'!G380</f>
        <v>65</v>
      </c>
      <c r="I839" t="str">
        <f>'CHP EB'!H380</f>
        <v>45-75</v>
      </c>
      <c r="J839">
        <f>'CHP EB'!I380</f>
        <v>0</v>
      </c>
      <c r="K839">
        <f>'CHP EB'!J380</f>
        <v>0</v>
      </c>
      <c r="L839">
        <f>'CHP EB'!K380</f>
        <v>1</v>
      </c>
      <c r="M839">
        <f>'CHP EB'!L380</f>
        <v>0</v>
      </c>
      <c r="N839">
        <f>'CHP EB'!M380</f>
        <v>0</v>
      </c>
    </row>
    <row r="840" spans="1:14" x14ac:dyDescent="0.25">
      <c r="A840" t="s">
        <v>247</v>
      </c>
      <c r="B840" s="36">
        <f>'CHP EB'!A381</f>
        <v>41789</v>
      </c>
      <c r="C840" s="32">
        <f>'CHP EB'!B381</f>
        <v>2</v>
      </c>
      <c r="D840" s="33">
        <f>'CHP EB'!C381</f>
        <v>0.81805555555555554</v>
      </c>
      <c r="E840" s="33">
        <f>'CHP EB'!D381</f>
        <v>0.84444444444444444</v>
      </c>
      <c r="F840">
        <f>'CHP EB'!E381</f>
        <v>38</v>
      </c>
      <c r="G840">
        <f>'CHP EB'!F381</f>
        <v>41.1</v>
      </c>
      <c r="H840">
        <f>'CHP EB'!G381</f>
        <v>76</v>
      </c>
      <c r="I840" t="str">
        <f>'CHP EB'!H381</f>
        <v>15-45</v>
      </c>
      <c r="J840">
        <f>'CHP EB'!I381</f>
        <v>0</v>
      </c>
      <c r="K840">
        <f>'CHP EB'!J381</f>
        <v>0</v>
      </c>
      <c r="L840">
        <f>'CHP EB'!K381</f>
        <v>1</v>
      </c>
      <c r="M840">
        <f>'CHP EB'!L381</f>
        <v>0</v>
      </c>
      <c r="N840">
        <f>'CHP EB'!M381</f>
        <v>0</v>
      </c>
    </row>
    <row r="841" spans="1:14" x14ac:dyDescent="0.25">
      <c r="A841" t="s">
        <v>247</v>
      </c>
      <c r="B841" s="36">
        <f>'CHP EB'!A382</f>
        <v>41789</v>
      </c>
      <c r="C841" s="32">
        <f>'CHP EB'!B382</f>
        <v>1</v>
      </c>
      <c r="D841" s="33">
        <f>'CHP EB'!C382</f>
        <v>0.73055555555555562</v>
      </c>
      <c r="E841" s="33">
        <f>'CHP EB'!D382</f>
        <v>0.74791666666666679</v>
      </c>
      <c r="F841">
        <f>'CHP EB'!E382</f>
        <v>25</v>
      </c>
      <c r="G841">
        <f>'CHP EB'!F382</f>
        <v>32.200000000000003</v>
      </c>
      <c r="H841">
        <f>'CHP EB'!G382</f>
        <v>25</v>
      </c>
      <c r="I841" t="str">
        <f>'CHP EB'!H382</f>
        <v>15-45</v>
      </c>
      <c r="J841">
        <f>'CHP EB'!I382</f>
        <v>1</v>
      </c>
      <c r="K841">
        <f>'CHP EB'!J382</f>
        <v>0</v>
      </c>
      <c r="L841">
        <f>'CHP EB'!K382</f>
        <v>1</v>
      </c>
      <c r="M841">
        <f>'CHP EB'!L382</f>
        <v>0</v>
      </c>
      <c r="N841">
        <f>'CHP EB'!M382</f>
        <v>1</v>
      </c>
    </row>
    <row r="842" spans="1:14" x14ac:dyDescent="0.25">
      <c r="A842" t="s">
        <v>247</v>
      </c>
      <c r="B842" s="36">
        <f>'CHP EB'!A383</f>
        <v>41789</v>
      </c>
      <c r="C842" s="32">
        <f>'CHP EB'!B383</f>
        <v>1</v>
      </c>
      <c r="D842" s="33">
        <f>'CHP EB'!C383</f>
        <v>0.61805555555555558</v>
      </c>
      <c r="E842" s="33">
        <f>'CHP EB'!D383</f>
        <v>0.63055555555555554</v>
      </c>
      <c r="F842">
        <f>'CHP EB'!E383</f>
        <v>18</v>
      </c>
      <c r="G842">
        <f>'CHP EB'!F383</f>
        <v>31.1</v>
      </c>
      <c r="H842">
        <f>'CHP EB'!G383</f>
        <v>18</v>
      </c>
      <c r="I842" t="str">
        <f>'CHP EB'!H383</f>
        <v>15-45</v>
      </c>
      <c r="J842">
        <f>'CHP EB'!I383</f>
        <v>1</v>
      </c>
      <c r="K842">
        <f>'CHP EB'!J383</f>
        <v>0</v>
      </c>
      <c r="L842">
        <f>'CHP EB'!K383</f>
        <v>1</v>
      </c>
      <c r="M842">
        <f>'CHP EB'!L383</f>
        <v>0</v>
      </c>
      <c r="N842">
        <f>'CHP EB'!M383</f>
        <v>1</v>
      </c>
    </row>
    <row r="843" spans="1:14" x14ac:dyDescent="0.25">
      <c r="A843" t="s">
        <v>247</v>
      </c>
      <c r="B843" s="36">
        <f>'CHP EB'!A384</f>
        <v>41789</v>
      </c>
      <c r="C843" s="32">
        <f>'CHP EB'!B384</f>
        <v>2</v>
      </c>
      <c r="D843" s="33">
        <f>'CHP EB'!C384</f>
        <v>4.5833333333333337E-2</v>
      </c>
      <c r="E843" s="33">
        <f>'CHP EB'!D384</f>
        <v>6.458333333333334E-2</v>
      </c>
      <c r="F843">
        <f>'CHP EB'!E384</f>
        <v>27</v>
      </c>
      <c r="G843">
        <f>'CHP EB'!F384</f>
        <v>16</v>
      </c>
      <c r="H843">
        <f>'CHP EB'!G384</f>
        <v>54</v>
      </c>
      <c r="I843" t="str">
        <f>'CHP EB'!H384</f>
        <v>15-45</v>
      </c>
      <c r="J843">
        <f>'CHP EB'!I384</f>
        <v>0</v>
      </c>
      <c r="K843">
        <f>'CHP EB'!J384</f>
        <v>0</v>
      </c>
      <c r="L843">
        <f>'CHP EB'!K384</f>
        <v>0</v>
      </c>
      <c r="M843">
        <f>'CHP EB'!L384</f>
        <v>0</v>
      </c>
      <c r="N843">
        <f>'CHP EB'!M384</f>
        <v>0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workbookViewId="0">
      <pane ySplit="1" topLeftCell="A2" activePane="bottomLeft" state="frozen"/>
      <selection pane="bottomLeft" activeCell="W64" sqref="W64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9.28515625" customWidth="1"/>
    <col min="4" max="4" width="12.28515625" bestFit="1" customWidth="1"/>
    <col min="5" max="5" width="12.42578125" bestFit="1" customWidth="1"/>
    <col min="6" max="6" width="12.140625" bestFit="1" customWidth="1"/>
    <col min="7" max="7" width="17" bestFit="1" customWidth="1"/>
    <col min="9" max="9" width="25.28515625" customWidth="1"/>
    <col min="10" max="10" width="16.28515625" customWidth="1"/>
    <col min="11" max="11" width="11.28515625" customWidth="1"/>
    <col min="12" max="12" width="9.140625" customWidth="1"/>
    <col min="13" max="13" width="5.85546875" customWidth="1"/>
    <col min="14" max="14" width="7.28515625" customWidth="1"/>
    <col min="15" max="15" width="9.28515625" customWidth="1"/>
    <col min="16" max="16" width="7.28515625" customWidth="1"/>
    <col min="17" max="17" width="11.28515625" bestFit="1" customWidth="1"/>
  </cols>
  <sheetData>
    <row r="1" spans="1:7" x14ac:dyDescent="0.25">
      <c r="A1" s="41" t="s">
        <v>268</v>
      </c>
      <c r="B1" s="41" t="s">
        <v>281</v>
      </c>
      <c r="C1" s="41" t="s">
        <v>293</v>
      </c>
      <c r="D1" s="41" t="s">
        <v>282</v>
      </c>
      <c r="E1" s="41" t="s">
        <v>283</v>
      </c>
      <c r="F1" s="41" t="s">
        <v>284</v>
      </c>
      <c r="G1" s="41" t="s">
        <v>287</v>
      </c>
    </row>
    <row r="2" spans="1:7" x14ac:dyDescent="0.25">
      <c r="A2" s="36">
        <f>PeMS!B3</f>
        <v>41640</v>
      </c>
      <c r="B2" t="str">
        <f>PeMS!C3</f>
        <v>holiday</v>
      </c>
      <c r="C2" t="str">
        <f>IF(B2="bad data","other",IF(B2="no data","other",B2))</f>
        <v>holiday</v>
      </c>
      <c r="D2">
        <f>SUMIFS('CHP WB'!$G$2:$G$460,'CHP WB'!$A$2:$A$460,'WB AM'!A2,'CHP WB'!$L$2:$L$460,1)</f>
        <v>0</v>
      </c>
      <c r="E2" t="str">
        <f>IF(B2="holiday",B2,IF(B2="weekend",B2,IF(D2&gt;parameters!$B$7,"incident","non-incident")))</f>
        <v>holiday</v>
      </c>
      <c r="F2" t="str">
        <f>IF(E2="incident","incident",B2)</f>
        <v>holiday</v>
      </c>
      <c r="G2">
        <f>SUMIFS('CHP WB'!$L$2:$L$460,'CHP WB'!$A$2:$A$460,'WB AM'!A2)</f>
        <v>0</v>
      </c>
    </row>
    <row r="3" spans="1:7" x14ac:dyDescent="0.25">
      <c r="A3" s="36">
        <f>PeMS!B4</f>
        <v>41641</v>
      </c>
      <c r="B3" t="str">
        <f>PeMS!C4</f>
        <v>regular</v>
      </c>
      <c r="C3" t="str">
        <f t="shared" ref="C3:C66" si="0">IF(B3="bad data","other",IF(B3="no data","other",B3))</f>
        <v>regular</v>
      </c>
      <c r="D3">
        <f>SUMIFS('CHP WB'!$G$2:$G$460,'CHP WB'!$A$2:$A$460,'WB AM'!A3,'CHP WB'!$L$2:$L$460,1)</f>
        <v>31</v>
      </c>
      <c r="E3" t="str">
        <f>IF(B3="holiday",B3,IF(B3="weekend",B3,IF(D3&gt;parameters!$B$7,"incident","non-incident")))</f>
        <v>incident</v>
      </c>
      <c r="F3" t="str">
        <f t="shared" ref="F3:F66" si="1">IF(E3="incident","incident",B3)</f>
        <v>incident</v>
      </c>
      <c r="G3">
        <f>SUMIFS('CHP WB'!$L$2:$L$460,'CHP WB'!$A$2:$A$460,'WB AM'!A3)</f>
        <v>1</v>
      </c>
    </row>
    <row r="4" spans="1:7" x14ac:dyDescent="0.25">
      <c r="A4" s="36">
        <f>PeMS!B5</f>
        <v>41642</v>
      </c>
      <c r="B4" t="str">
        <f>PeMS!C5</f>
        <v>regular</v>
      </c>
      <c r="C4" t="str">
        <f t="shared" si="0"/>
        <v>regular</v>
      </c>
      <c r="D4">
        <f>SUMIFS('CHP WB'!$G$2:$G$460,'CHP WB'!$A$2:$A$460,'WB AM'!A4,'CHP WB'!$L$2:$L$460,1)</f>
        <v>0</v>
      </c>
      <c r="E4" t="str">
        <f>IF(B4="holiday",B4,IF(B4="weekend",B4,IF(D4&gt;parameters!$B$7,"incident","non-incident")))</f>
        <v>non-incident</v>
      </c>
      <c r="F4" t="str">
        <f t="shared" si="1"/>
        <v>regular</v>
      </c>
      <c r="G4">
        <f>SUMIFS('CHP WB'!$L$2:$L$460,'CHP WB'!$A$2:$A$460,'WB AM'!A4)</f>
        <v>0</v>
      </c>
    </row>
    <row r="5" spans="1:7" x14ac:dyDescent="0.25">
      <c r="A5" s="36">
        <f>PeMS!B6</f>
        <v>41643</v>
      </c>
      <c r="B5" t="str">
        <f>PeMS!C6</f>
        <v>weekend</v>
      </c>
      <c r="C5" t="str">
        <f t="shared" si="0"/>
        <v>weekend</v>
      </c>
      <c r="D5">
        <f>SUMIFS('CHP WB'!$G$2:$G$460,'CHP WB'!$A$2:$A$460,'WB AM'!A5,'CHP WB'!$L$2:$L$460,1)</f>
        <v>0</v>
      </c>
      <c r="E5" t="str">
        <f>IF(B5="holiday",B5,IF(B5="weekend",B5,IF(D5&gt;parameters!$B$7,"incident","non-incident")))</f>
        <v>weekend</v>
      </c>
      <c r="F5" t="str">
        <f t="shared" si="1"/>
        <v>weekend</v>
      </c>
      <c r="G5">
        <f>SUMIFS('CHP WB'!$L$2:$L$460,'CHP WB'!$A$2:$A$460,'WB AM'!A5)</f>
        <v>0</v>
      </c>
    </row>
    <row r="6" spans="1:7" x14ac:dyDescent="0.25">
      <c r="A6" s="36">
        <f>PeMS!B7</f>
        <v>41644</v>
      </c>
      <c r="B6" t="str">
        <f>PeMS!C7</f>
        <v>weekend</v>
      </c>
      <c r="C6" t="str">
        <f t="shared" si="0"/>
        <v>weekend</v>
      </c>
      <c r="D6">
        <f>SUMIFS('CHP WB'!$G$2:$G$460,'CHP WB'!$A$2:$A$460,'WB AM'!A6,'CHP WB'!$L$2:$L$460,1)</f>
        <v>0</v>
      </c>
      <c r="E6" t="str">
        <f>IF(B6="holiday",B6,IF(B6="weekend",B6,IF(D6&gt;parameters!$B$7,"incident","non-incident")))</f>
        <v>weekend</v>
      </c>
      <c r="F6" t="str">
        <f t="shared" si="1"/>
        <v>weekend</v>
      </c>
      <c r="G6">
        <f>SUMIFS('CHP WB'!$L$2:$L$460,'CHP WB'!$A$2:$A$460,'WB AM'!A6)</f>
        <v>0</v>
      </c>
    </row>
    <row r="7" spans="1:7" x14ac:dyDescent="0.25">
      <c r="A7" s="36">
        <f>PeMS!B8</f>
        <v>41645</v>
      </c>
      <c r="B7" t="str">
        <f>PeMS!C8</f>
        <v>regular</v>
      </c>
      <c r="C7" t="str">
        <f t="shared" si="0"/>
        <v>regular</v>
      </c>
      <c r="D7">
        <f>SUMIFS('CHP WB'!$G$2:$G$460,'CHP WB'!$A$2:$A$460,'WB AM'!A7,'CHP WB'!$L$2:$L$460,1)</f>
        <v>38</v>
      </c>
      <c r="E7" t="str">
        <f>IF(B7="holiday",B7,IF(B7="weekend",B7,IF(D7&gt;parameters!$B$7,"incident","non-incident")))</f>
        <v>incident</v>
      </c>
      <c r="F7" t="str">
        <f t="shared" si="1"/>
        <v>incident</v>
      </c>
      <c r="G7">
        <f>SUMIFS('CHP WB'!$L$2:$L$460,'CHP WB'!$A$2:$A$460,'WB AM'!A7)</f>
        <v>1</v>
      </c>
    </row>
    <row r="8" spans="1:7" x14ac:dyDescent="0.25">
      <c r="A8" s="36">
        <f>PeMS!B9</f>
        <v>41646</v>
      </c>
      <c r="B8" t="str">
        <f>PeMS!C9</f>
        <v>regular</v>
      </c>
      <c r="C8" t="str">
        <f t="shared" si="0"/>
        <v>regular</v>
      </c>
      <c r="D8">
        <f>SUMIFS('CHP WB'!$G$2:$G$460,'CHP WB'!$A$2:$A$460,'WB AM'!A8,'CHP WB'!$L$2:$L$460,1)</f>
        <v>0</v>
      </c>
      <c r="E8" t="str">
        <f>IF(B8="holiday",B8,IF(B8="weekend",B8,IF(D8&gt;parameters!$B$7,"incident","non-incident")))</f>
        <v>non-incident</v>
      </c>
      <c r="F8" t="str">
        <f t="shared" si="1"/>
        <v>regular</v>
      </c>
      <c r="G8">
        <f>SUMIFS('CHP WB'!$L$2:$L$460,'CHP WB'!$A$2:$A$460,'WB AM'!A8)</f>
        <v>0</v>
      </c>
    </row>
    <row r="9" spans="1:7" x14ac:dyDescent="0.25">
      <c r="A9" s="36">
        <f>PeMS!B10</f>
        <v>41647</v>
      </c>
      <c r="B9" t="str">
        <f>PeMS!C10</f>
        <v>regular</v>
      </c>
      <c r="C9" t="str">
        <f t="shared" si="0"/>
        <v>regular</v>
      </c>
      <c r="D9">
        <f>SUMIFS('CHP WB'!$G$2:$G$460,'CHP WB'!$A$2:$A$460,'WB AM'!A9,'CHP WB'!$L$2:$L$460,1)</f>
        <v>0</v>
      </c>
      <c r="E9" t="str">
        <f>IF(B9="holiday",B9,IF(B9="weekend",B9,IF(D9&gt;parameters!$B$7,"incident","non-incident")))</f>
        <v>non-incident</v>
      </c>
      <c r="F9" t="str">
        <f t="shared" si="1"/>
        <v>regular</v>
      </c>
      <c r="G9">
        <f>SUMIFS('CHP WB'!$L$2:$L$460,'CHP WB'!$A$2:$A$460,'WB AM'!A9)</f>
        <v>0</v>
      </c>
    </row>
    <row r="10" spans="1:7" x14ac:dyDescent="0.25">
      <c r="A10" s="36">
        <f>PeMS!B11</f>
        <v>41648</v>
      </c>
      <c r="B10" t="str">
        <f>PeMS!C11</f>
        <v>regular</v>
      </c>
      <c r="C10" t="str">
        <f t="shared" si="0"/>
        <v>regular</v>
      </c>
      <c r="D10">
        <f>SUMIFS('CHP WB'!$G$2:$G$460,'CHP WB'!$A$2:$A$460,'WB AM'!A10,'CHP WB'!$L$2:$L$460,1)</f>
        <v>0</v>
      </c>
      <c r="E10" t="str">
        <f>IF(B10="holiday",B10,IF(B10="weekend",B10,IF(D10&gt;parameters!$B$7,"incident","non-incident")))</f>
        <v>non-incident</v>
      </c>
      <c r="F10" t="str">
        <f t="shared" si="1"/>
        <v>regular</v>
      </c>
      <c r="G10">
        <f>SUMIFS('CHP WB'!$L$2:$L$460,'CHP WB'!$A$2:$A$460,'WB AM'!A10)</f>
        <v>0</v>
      </c>
    </row>
    <row r="11" spans="1:7" x14ac:dyDescent="0.25">
      <c r="A11" s="36">
        <f>PeMS!B12</f>
        <v>41649</v>
      </c>
      <c r="B11" t="str">
        <f>PeMS!C12</f>
        <v>regular</v>
      </c>
      <c r="C11" t="str">
        <f t="shared" si="0"/>
        <v>regular</v>
      </c>
      <c r="D11">
        <f>SUMIFS('CHP WB'!$G$2:$G$460,'CHP WB'!$A$2:$A$460,'WB AM'!A11,'CHP WB'!$L$2:$L$460,1)</f>
        <v>0</v>
      </c>
      <c r="E11" t="str">
        <f>IF(B11="holiday",B11,IF(B11="weekend",B11,IF(D11&gt;parameters!$B$7,"incident","non-incident")))</f>
        <v>non-incident</v>
      </c>
      <c r="F11" t="str">
        <f t="shared" si="1"/>
        <v>regular</v>
      </c>
      <c r="G11">
        <f>SUMIFS('CHP WB'!$L$2:$L$460,'CHP WB'!$A$2:$A$460,'WB AM'!A11)</f>
        <v>0</v>
      </c>
    </row>
    <row r="12" spans="1:7" x14ac:dyDescent="0.25">
      <c r="A12" s="36">
        <f>PeMS!B13</f>
        <v>41650</v>
      </c>
      <c r="B12" t="str">
        <f>PeMS!C13</f>
        <v>weekend</v>
      </c>
      <c r="C12" t="str">
        <f t="shared" si="0"/>
        <v>weekend</v>
      </c>
      <c r="D12">
        <f>SUMIFS('CHP WB'!$G$2:$G$460,'CHP WB'!$A$2:$A$460,'WB AM'!A12,'CHP WB'!$L$2:$L$460,1)</f>
        <v>0</v>
      </c>
      <c r="E12" t="str">
        <f>IF(B12="holiday",B12,IF(B12="weekend",B12,IF(D12&gt;parameters!$B$7,"incident","non-incident")))</f>
        <v>weekend</v>
      </c>
      <c r="F12" t="str">
        <f t="shared" si="1"/>
        <v>weekend</v>
      </c>
      <c r="G12">
        <f>SUMIFS('CHP WB'!$L$2:$L$460,'CHP WB'!$A$2:$A$460,'WB AM'!A12)</f>
        <v>0</v>
      </c>
    </row>
    <row r="13" spans="1:7" x14ac:dyDescent="0.25">
      <c r="A13" s="36">
        <f>PeMS!B14</f>
        <v>41651</v>
      </c>
      <c r="B13" t="str">
        <f>PeMS!C14</f>
        <v>weekend</v>
      </c>
      <c r="C13" t="str">
        <f t="shared" si="0"/>
        <v>weekend</v>
      </c>
      <c r="D13">
        <f>SUMIFS('CHP WB'!$G$2:$G$460,'CHP WB'!$A$2:$A$460,'WB AM'!A13,'CHP WB'!$L$2:$L$460,1)</f>
        <v>0</v>
      </c>
      <c r="E13" t="str">
        <f>IF(B13="holiday",B13,IF(B13="weekend",B13,IF(D13&gt;parameters!$B$7,"incident","non-incident")))</f>
        <v>weekend</v>
      </c>
      <c r="F13" t="str">
        <f t="shared" si="1"/>
        <v>weekend</v>
      </c>
      <c r="G13">
        <f>SUMIFS('CHP WB'!$L$2:$L$460,'CHP WB'!$A$2:$A$460,'WB AM'!A13)</f>
        <v>0</v>
      </c>
    </row>
    <row r="14" spans="1:7" x14ac:dyDescent="0.25">
      <c r="A14" s="36">
        <f>PeMS!B15</f>
        <v>41652</v>
      </c>
      <c r="B14" t="str">
        <f>PeMS!C15</f>
        <v>incident</v>
      </c>
      <c r="C14" t="str">
        <f t="shared" si="0"/>
        <v>incident</v>
      </c>
      <c r="D14">
        <f>SUMIFS('CHP WB'!$G$2:$G$460,'CHP WB'!$A$2:$A$460,'WB AM'!A14,'CHP WB'!$L$2:$L$460,1)</f>
        <v>36</v>
      </c>
      <c r="E14" t="str">
        <f>IF(B14="holiday",B14,IF(B14="weekend",B14,IF(D14&gt;parameters!$B$7,"incident","non-incident")))</f>
        <v>incident</v>
      </c>
      <c r="F14" t="str">
        <f t="shared" si="1"/>
        <v>incident</v>
      </c>
      <c r="G14">
        <f>SUMIFS('CHP WB'!$L$2:$L$460,'CHP WB'!$A$2:$A$460,'WB AM'!A14)</f>
        <v>1</v>
      </c>
    </row>
    <row r="15" spans="1:7" x14ac:dyDescent="0.25">
      <c r="A15" s="36">
        <f>PeMS!B16</f>
        <v>41653</v>
      </c>
      <c r="B15" t="str">
        <f>PeMS!C16</f>
        <v>regular</v>
      </c>
      <c r="C15" t="str">
        <f t="shared" si="0"/>
        <v>regular</v>
      </c>
      <c r="D15">
        <f>SUMIFS('CHP WB'!$G$2:$G$460,'CHP WB'!$A$2:$A$460,'WB AM'!A15,'CHP WB'!$L$2:$L$460,1)</f>
        <v>34</v>
      </c>
      <c r="E15" t="str">
        <f>IF(B15="holiday",B15,IF(B15="weekend",B15,IF(D15&gt;parameters!$B$7,"incident","non-incident")))</f>
        <v>incident</v>
      </c>
      <c r="F15" t="str">
        <f t="shared" si="1"/>
        <v>incident</v>
      </c>
      <c r="G15">
        <f>SUMIFS('CHP WB'!$L$2:$L$460,'CHP WB'!$A$2:$A$460,'WB AM'!A15)</f>
        <v>1</v>
      </c>
    </row>
    <row r="16" spans="1:7" x14ac:dyDescent="0.25">
      <c r="A16" s="36">
        <f>PeMS!B17</f>
        <v>41654</v>
      </c>
      <c r="B16" t="str">
        <f>PeMS!C17</f>
        <v>regular</v>
      </c>
      <c r="C16" t="str">
        <f t="shared" si="0"/>
        <v>regular</v>
      </c>
      <c r="D16">
        <f>SUMIFS('CHP WB'!$G$2:$G$460,'CHP WB'!$A$2:$A$460,'WB AM'!A16,'CHP WB'!$L$2:$L$460,1)</f>
        <v>0</v>
      </c>
      <c r="E16" t="str">
        <f>IF(B16="holiday",B16,IF(B16="weekend",B16,IF(D16&gt;parameters!$B$7,"incident","non-incident")))</f>
        <v>non-incident</v>
      </c>
      <c r="F16" t="str">
        <f t="shared" si="1"/>
        <v>regular</v>
      </c>
      <c r="G16">
        <f>SUMIFS('CHP WB'!$L$2:$L$460,'CHP WB'!$A$2:$A$460,'WB AM'!A16)</f>
        <v>0</v>
      </c>
    </row>
    <row r="17" spans="1:14" x14ac:dyDescent="0.25">
      <c r="A17" s="36">
        <f>PeMS!B18</f>
        <v>41655</v>
      </c>
      <c r="B17" t="str">
        <f>PeMS!C18</f>
        <v>regular</v>
      </c>
      <c r="C17" t="str">
        <f t="shared" si="0"/>
        <v>regular</v>
      </c>
      <c r="D17">
        <f>SUMIFS('CHP WB'!$G$2:$G$460,'CHP WB'!$A$2:$A$460,'WB AM'!A17,'CHP WB'!$L$2:$L$460,1)</f>
        <v>0</v>
      </c>
      <c r="E17" t="str">
        <f>IF(B17="holiday",B17,IF(B17="weekend",B17,IF(D17&gt;parameters!$B$7,"incident","non-incident")))</f>
        <v>non-incident</v>
      </c>
      <c r="F17" t="str">
        <f t="shared" si="1"/>
        <v>regular</v>
      </c>
      <c r="G17">
        <f>SUMIFS('CHP WB'!$L$2:$L$460,'CHP WB'!$A$2:$A$460,'WB AM'!A17)</f>
        <v>0</v>
      </c>
    </row>
    <row r="18" spans="1:14" x14ac:dyDescent="0.25">
      <c r="A18" s="36">
        <f>PeMS!B19</f>
        <v>41656</v>
      </c>
      <c r="B18" t="str">
        <f>PeMS!C19</f>
        <v>regular</v>
      </c>
      <c r="C18" t="str">
        <f t="shared" si="0"/>
        <v>regular</v>
      </c>
      <c r="D18">
        <f>SUMIFS('CHP WB'!$G$2:$G$460,'CHP WB'!$A$2:$A$460,'WB AM'!A18,'CHP WB'!$L$2:$L$460,1)</f>
        <v>0</v>
      </c>
      <c r="E18" t="str">
        <f>IF(B18="holiday",B18,IF(B18="weekend",B18,IF(D18&gt;parameters!$B$7,"incident","non-incident")))</f>
        <v>non-incident</v>
      </c>
      <c r="F18" t="str">
        <f t="shared" si="1"/>
        <v>regular</v>
      </c>
      <c r="G18">
        <f>SUMIFS('CHP WB'!$L$2:$L$460,'CHP WB'!$A$2:$A$460,'WB AM'!A18)</f>
        <v>0</v>
      </c>
    </row>
    <row r="19" spans="1:14" x14ac:dyDescent="0.25">
      <c r="A19" s="36">
        <f>PeMS!B20</f>
        <v>41657</v>
      </c>
      <c r="B19" t="str">
        <f>PeMS!C20</f>
        <v>weekend</v>
      </c>
      <c r="C19" t="str">
        <f t="shared" si="0"/>
        <v>weekend</v>
      </c>
      <c r="D19">
        <f>SUMIFS('CHP WB'!$G$2:$G$460,'CHP WB'!$A$2:$A$460,'WB AM'!A19,'CHP WB'!$L$2:$L$460,1)</f>
        <v>0</v>
      </c>
      <c r="E19" t="str">
        <f>IF(B19="holiday",B19,IF(B19="weekend",B19,IF(D19&gt;parameters!$B$7,"incident","non-incident")))</f>
        <v>weekend</v>
      </c>
      <c r="F19" t="str">
        <f t="shared" si="1"/>
        <v>weekend</v>
      </c>
      <c r="G19">
        <f>SUMIFS('CHP WB'!$L$2:$L$460,'CHP WB'!$A$2:$A$460,'WB AM'!A19)</f>
        <v>0</v>
      </c>
    </row>
    <row r="20" spans="1:14" x14ac:dyDescent="0.25">
      <c r="A20" s="36">
        <f>PeMS!B21</f>
        <v>41658</v>
      </c>
      <c r="B20" t="str">
        <f>PeMS!C21</f>
        <v>weekend</v>
      </c>
      <c r="C20" t="str">
        <f t="shared" si="0"/>
        <v>weekend</v>
      </c>
      <c r="D20">
        <f>SUMIFS('CHP WB'!$G$2:$G$460,'CHP WB'!$A$2:$A$460,'WB AM'!A20,'CHP WB'!$L$2:$L$460,1)</f>
        <v>61</v>
      </c>
      <c r="E20" t="str">
        <f>IF(B20="holiday",B20,IF(B20="weekend",B20,IF(D20&gt;parameters!$B$7,"incident","non-incident")))</f>
        <v>weekend</v>
      </c>
      <c r="F20" t="str">
        <f t="shared" si="1"/>
        <v>weekend</v>
      </c>
      <c r="G20">
        <f>SUMIFS('CHP WB'!$L$2:$L$460,'CHP WB'!$A$2:$A$460,'WB AM'!A20)</f>
        <v>1</v>
      </c>
    </row>
    <row r="21" spans="1:14" x14ac:dyDescent="0.25">
      <c r="A21" s="36">
        <f>PeMS!B22</f>
        <v>41659</v>
      </c>
      <c r="B21" t="str">
        <f>PeMS!C22</f>
        <v>holiday</v>
      </c>
      <c r="C21" t="str">
        <f t="shared" si="0"/>
        <v>holiday</v>
      </c>
      <c r="D21">
        <f>SUMIFS('CHP WB'!$G$2:$G$460,'CHP WB'!$A$2:$A$460,'WB AM'!A21,'CHP WB'!$L$2:$L$460,1)</f>
        <v>0</v>
      </c>
      <c r="E21" t="str">
        <f>IF(B21="holiday",B21,IF(B21="weekend",B21,IF(D21&gt;parameters!$B$7,"incident","non-incident")))</f>
        <v>holiday</v>
      </c>
      <c r="F21" t="str">
        <f t="shared" si="1"/>
        <v>holiday</v>
      </c>
      <c r="G21">
        <f>SUMIFS('CHP WB'!$L$2:$L$460,'CHP WB'!$A$2:$A$460,'WB AM'!A21)</f>
        <v>0</v>
      </c>
    </row>
    <row r="22" spans="1:14" x14ac:dyDescent="0.25">
      <c r="A22" s="36">
        <f>PeMS!B23</f>
        <v>41660</v>
      </c>
      <c r="B22" t="str">
        <f>PeMS!C23</f>
        <v>regular</v>
      </c>
      <c r="C22" t="str">
        <f t="shared" si="0"/>
        <v>regular</v>
      </c>
      <c r="D22">
        <f>SUMIFS('CHP WB'!$G$2:$G$460,'CHP WB'!$A$2:$A$460,'WB AM'!A22,'CHP WB'!$L$2:$L$460,1)</f>
        <v>0</v>
      </c>
      <c r="E22" t="str">
        <f>IF(B22="holiday",B22,IF(B22="weekend",B22,IF(D22&gt;parameters!$B$7,"incident","non-incident")))</f>
        <v>non-incident</v>
      </c>
      <c r="F22" t="str">
        <f t="shared" si="1"/>
        <v>regular</v>
      </c>
      <c r="G22">
        <f>SUMIFS('CHP WB'!$L$2:$L$460,'CHP WB'!$A$2:$A$460,'WB AM'!A22)</f>
        <v>0</v>
      </c>
    </row>
    <row r="23" spans="1:14" x14ac:dyDescent="0.25">
      <c r="A23" s="36">
        <f>PeMS!B24</f>
        <v>41661</v>
      </c>
      <c r="B23" t="str">
        <f>PeMS!C24</f>
        <v>regular</v>
      </c>
      <c r="C23" t="str">
        <f t="shared" si="0"/>
        <v>regular</v>
      </c>
      <c r="D23">
        <f>SUMIFS('CHP WB'!$G$2:$G$460,'CHP WB'!$A$2:$A$460,'WB AM'!A23,'CHP WB'!$L$2:$L$460,1)</f>
        <v>0</v>
      </c>
      <c r="E23" t="str">
        <f>IF(B23="holiday",B23,IF(B23="weekend",B23,IF(D23&gt;parameters!$B$7,"incident","non-incident")))</f>
        <v>non-incident</v>
      </c>
      <c r="F23" t="str">
        <f t="shared" si="1"/>
        <v>regular</v>
      </c>
      <c r="G23">
        <f>SUMIFS('CHP WB'!$L$2:$L$460,'CHP WB'!$A$2:$A$460,'WB AM'!A23)</f>
        <v>0</v>
      </c>
    </row>
    <row r="24" spans="1:14" x14ac:dyDescent="0.25">
      <c r="A24" s="36">
        <f>PeMS!B25</f>
        <v>41662</v>
      </c>
      <c r="B24" t="str">
        <f>PeMS!C25</f>
        <v>regular</v>
      </c>
      <c r="C24" t="str">
        <f t="shared" si="0"/>
        <v>regular</v>
      </c>
      <c r="D24">
        <f>SUMIFS('CHP WB'!$G$2:$G$460,'CHP WB'!$A$2:$A$460,'WB AM'!A24,'CHP WB'!$L$2:$L$460,1)</f>
        <v>0</v>
      </c>
      <c r="E24" t="str">
        <f>IF(B24="holiday",B24,IF(B24="weekend",B24,IF(D24&gt;parameters!$B$7,"incident","non-incident")))</f>
        <v>non-incident</v>
      </c>
      <c r="F24" t="str">
        <f t="shared" si="1"/>
        <v>regular</v>
      </c>
      <c r="G24">
        <f>SUMIFS('CHP WB'!$L$2:$L$460,'CHP WB'!$A$2:$A$460,'WB AM'!A24)</f>
        <v>0</v>
      </c>
      <c r="I24" s="41" t="s">
        <v>301</v>
      </c>
    </row>
    <row r="25" spans="1:14" x14ac:dyDescent="0.25">
      <c r="A25" s="36">
        <f>PeMS!B26</f>
        <v>41663</v>
      </c>
      <c r="B25" t="str">
        <f>PeMS!C26</f>
        <v>regular</v>
      </c>
      <c r="C25" t="str">
        <f t="shared" si="0"/>
        <v>regular</v>
      </c>
      <c r="D25">
        <f>SUMIFS('CHP WB'!$G$2:$G$460,'CHP WB'!$A$2:$A$460,'WB AM'!A25,'CHP WB'!$L$2:$L$460,1)</f>
        <v>0</v>
      </c>
      <c r="E25" t="str">
        <f>IF(B25="holiday",B25,IF(B25="weekend",B25,IF(D25&gt;parameters!$B$7,"incident","non-incident")))</f>
        <v>non-incident</v>
      </c>
      <c r="F25" t="str">
        <f t="shared" si="1"/>
        <v>regular</v>
      </c>
      <c r="G25">
        <f>SUMIFS('CHP WB'!$L$2:$L$460,'CHP WB'!$A$2:$A$460,'WB AM'!A25)</f>
        <v>0</v>
      </c>
    </row>
    <row r="26" spans="1:14" x14ac:dyDescent="0.25">
      <c r="A26" s="36">
        <f>PeMS!B27</f>
        <v>41664</v>
      </c>
      <c r="B26" t="str">
        <f>PeMS!C27</f>
        <v>weekend</v>
      </c>
      <c r="C26" t="str">
        <f t="shared" si="0"/>
        <v>weekend</v>
      </c>
      <c r="D26">
        <f>SUMIFS('CHP WB'!$G$2:$G$460,'CHP WB'!$A$2:$A$460,'WB AM'!A26,'CHP WB'!$L$2:$L$460,1)</f>
        <v>0</v>
      </c>
      <c r="E26" t="str">
        <f>IF(B26="holiday",B26,IF(B26="weekend",B26,IF(D26&gt;parameters!$B$7,"incident","non-incident")))</f>
        <v>weekend</v>
      </c>
      <c r="F26" t="str">
        <f t="shared" si="1"/>
        <v>weekend</v>
      </c>
      <c r="G26">
        <f>SUMIFS('CHP WB'!$L$2:$L$460,'CHP WB'!$A$2:$A$460,'WB AM'!A26)</f>
        <v>0</v>
      </c>
      <c r="I26" s="56" t="s">
        <v>292</v>
      </c>
      <c r="J26" s="56" t="s">
        <v>290</v>
      </c>
    </row>
    <row r="27" spans="1:14" x14ac:dyDescent="0.25">
      <c r="A27" s="36">
        <f>PeMS!B28</f>
        <v>41665</v>
      </c>
      <c r="B27" t="str">
        <f>PeMS!C28</f>
        <v>weekend</v>
      </c>
      <c r="C27" t="str">
        <f t="shared" si="0"/>
        <v>weekend</v>
      </c>
      <c r="D27">
        <f>SUMIFS('CHP WB'!$G$2:$G$460,'CHP WB'!$A$2:$A$460,'WB AM'!A27,'CHP WB'!$L$2:$L$460,1)</f>
        <v>26</v>
      </c>
      <c r="E27" t="str">
        <f>IF(B27="holiday",B27,IF(B27="weekend",B27,IF(D27&gt;parameters!$B$7,"incident","non-incident")))</f>
        <v>weekend</v>
      </c>
      <c r="F27" t="str">
        <f t="shared" si="1"/>
        <v>weekend</v>
      </c>
      <c r="G27">
        <f>SUMIFS('CHP WB'!$L$2:$L$460,'CHP WB'!$A$2:$A$460,'WB AM'!A27)</f>
        <v>1</v>
      </c>
      <c r="I27" s="56" t="s">
        <v>288</v>
      </c>
      <c r="J27" t="s">
        <v>251</v>
      </c>
      <c r="K27" t="s">
        <v>255</v>
      </c>
      <c r="L27" t="s">
        <v>291</v>
      </c>
      <c r="M27" t="s">
        <v>254</v>
      </c>
      <c r="N27" t="s">
        <v>289</v>
      </c>
    </row>
    <row r="28" spans="1:14" x14ac:dyDescent="0.25">
      <c r="A28" s="36">
        <f>PeMS!B29</f>
        <v>41666</v>
      </c>
      <c r="B28" t="str">
        <f>PeMS!C29</f>
        <v>regular</v>
      </c>
      <c r="C28" t="str">
        <f t="shared" si="0"/>
        <v>regular</v>
      </c>
      <c r="D28">
        <f>SUMIFS('CHP WB'!$G$2:$G$460,'CHP WB'!$A$2:$A$460,'WB AM'!A28,'CHP WB'!$L$2:$L$460,1)</f>
        <v>0</v>
      </c>
      <c r="E28" t="str">
        <f>IF(B28="holiday",B28,IF(B28="weekend",B28,IF(D28&gt;parameters!$B$7,"incident","non-incident")))</f>
        <v>non-incident</v>
      </c>
      <c r="F28" t="str">
        <f t="shared" si="1"/>
        <v>regular</v>
      </c>
      <c r="G28">
        <f>SUMIFS('CHP WB'!$L$2:$L$460,'CHP WB'!$A$2:$A$460,'WB AM'!A28)</f>
        <v>0</v>
      </c>
      <c r="I28" s="27" t="s">
        <v>251</v>
      </c>
      <c r="J28" s="55">
        <v>7</v>
      </c>
      <c r="K28" s="55"/>
      <c r="L28" s="55"/>
      <c r="M28" s="55"/>
      <c r="N28" s="55">
        <v>7</v>
      </c>
    </row>
    <row r="29" spans="1:14" x14ac:dyDescent="0.25">
      <c r="A29" s="36">
        <f>PeMS!B30</f>
        <v>41667</v>
      </c>
      <c r="B29" t="str">
        <f>PeMS!C30</f>
        <v>regular</v>
      </c>
      <c r="C29" t="str">
        <f t="shared" si="0"/>
        <v>regular</v>
      </c>
      <c r="D29">
        <f>SUMIFS('CHP WB'!$G$2:$G$460,'CHP WB'!$A$2:$A$460,'WB AM'!A29,'CHP WB'!$L$2:$L$460,1)</f>
        <v>162</v>
      </c>
      <c r="E29" t="str">
        <f>IF(B29="holiday",B29,IF(B29="weekend",B29,IF(D29&gt;parameters!$B$7,"incident","non-incident")))</f>
        <v>incident</v>
      </c>
      <c r="F29" t="str">
        <f t="shared" si="1"/>
        <v>incident</v>
      </c>
      <c r="G29">
        <f>SUMIFS('CHP WB'!$L$2:$L$460,'CHP WB'!$A$2:$A$460,'WB AM'!A29)</f>
        <v>1</v>
      </c>
      <c r="I29" s="27" t="s">
        <v>255</v>
      </c>
      <c r="J29" s="55"/>
      <c r="K29" s="55">
        <v>4</v>
      </c>
      <c r="L29" s="55">
        <v>9</v>
      </c>
      <c r="M29" s="55"/>
      <c r="N29" s="55">
        <v>13</v>
      </c>
    </row>
    <row r="30" spans="1:14" x14ac:dyDescent="0.25">
      <c r="A30" s="36">
        <f>PeMS!B31</f>
        <v>41668</v>
      </c>
      <c r="B30" t="str">
        <f>PeMS!C31</f>
        <v>regular</v>
      </c>
      <c r="C30" t="str">
        <f t="shared" si="0"/>
        <v>regular</v>
      </c>
      <c r="D30">
        <f>SUMIFS('CHP WB'!$G$2:$G$460,'CHP WB'!$A$2:$A$460,'WB AM'!A30,'CHP WB'!$L$2:$L$460,1)</f>
        <v>0</v>
      </c>
      <c r="E30" t="str">
        <f>IF(B30="holiday",B30,IF(B30="weekend",B30,IF(D30&gt;parameters!$B$7,"incident","non-incident")))</f>
        <v>non-incident</v>
      </c>
      <c r="F30" t="str">
        <f t="shared" si="1"/>
        <v>regular</v>
      </c>
      <c r="G30">
        <f>SUMIFS('CHP WB'!$L$2:$L$460,'CHP WB'!$A$2:$A$460,'WB AM'!A30)</f>
        <v>0</v>
      </c>
      <c r="I30" s="27" t="s">
        <v>253</v>
      </c>
      <c r="J30" s="55"/>
      <c r="K30" s="55">
        <v>1</v>
      </c>
      <c r="L30" s="55">
        <v>5</v>
      </c>
      <c r="M30" s="55"/>
      <c r="N30" s="55">
        <v>6</v>
      </c>
    </row>
    <row r="31" spans="1:14" x14ac:dyDescent="0.25">
      <c r="A31" s="36">
        <f>PeMS!B32</f>
        <v>41669</v>
      </c>
      <c r="B31" t="str">
        <f>PeMS!C32</f>
        <v>incident</v>
      </c>
      <c r="C31" t="str">
        <f t="shared" si="0"/>
        <v>incident</v>
      </c>
      <c r="D31">
        <f>SUMIFS('CHP WB'!$G$2:$G$460,'CHP WB'!$A$2:$A$460,'WB AM'!A31,'CHP WB'!$L$2:$L$460,1)</f>
        <v>0</v>
      </c>
      <c r="E31" t="str">
        <f>IF(B31="holiday",B31,IF(B31="weekend",B31,IF(D31&gt;parameters!$B$7,"incident","non-incident")))</f>
        <v>non-incident</v>
      </c>
      <c r="F31" t="str">
        <f t="shared" si="1"/>
        <v>incident</v>
      </c>
      <c r="G31">
        <f>SUMIFS('CHP WB'!$L$2:$L$460,'CHP WB'!$A$2:$A$460,'WB AM'!A31)</f>
        <v>0</v>
      </c>
      <c r="I31" s="27" t="s">
        <v>252</v>
      </c>
      <c r="J31" s="55"/>
      <c r="K31" s="55">
        <v>24</v>
      </c>
      <c r="L31" s="55">
        <v>58</v>
      </c>
      <c r="M31" s="55"/>
      <c r="N31" s="55">
        <v>82</v>
      </c>
    </row>
    <row r="32" spans="1:14" x14ac:dyDescent="0.25">
      <c r="A32" s="36">
        <f>PeMS!B33</f>
        <v>41670</v>
      </c>
      <c r="B32" t="str">
        <f>PeMS!C33</f>
        <v>regular</v>
      </c>
      <c r="C32" t="str">
        <f t="shared" si="0"/>
        <v>regular</v>
      </c>
      <c r="D32">
        <f>SUMIFS('CHP WB'!$G$2:$G$460,'CHP WB'!$A$2:$A$460,'WB AM'!A32,'CHP WB'!$L$2:$L$460,1)</f>
        <v>0</v>
      </c>
      <c r="E32" t="str">
        <f>IF(B32="holiday",B32,IF(B32="weekend",B32,IF(D32&gt;parameters!$B$7,"incident","non-incident")))</f>
        <v>non-incident</v>
      </c>
      <c r="F32" t="str">
        <f t="shared" si="1"/>
        <v>regular</v>
      </c>
      <c r="G32">
        <f>SUMIFS('CHP WB'!$L$2:$L$460,'CHP WB'!$A$2:$A$460,'WB AM'!A32)</f>
        <v>0</v>
      </c>
      <c r="I32" s="27" t="s">
        <v>254</v>
      </c>
      <c r="J32" s="55"/>
      <c r="K32" s="55"/>
      <c r="L32" s="55"/>
      <c r="M32" s="55">
        <v>43</v>
      </c>
      <c r="N32" s="55">
        <v>43</v>
      </c>
    </row>
    <row r="33" spans="1:14" x14ac:dyDescent="0.25">
      <c r="A33" s="36">
        <f>PeMS!B34</f>
        <v>41671</v>
      </c>
      <c r="B33" t="str">
        <f>PeMS!C34</f>
        <v>weekend</v>
      </c>
      <c r="C33" t="str">
        <f t="shared" si="0"/>
        <v>weekend</v>
      </c>
      <c r="D33">
        <f>SUMIFS('CHP WB'!$G$2:$G$460,'CHP WB'!$A$2:$A$460,'WB AM'!A33,'CHP WB'!$L$2:$L$460,1)</f>
        <v>0</v>
      </c>
      <c r="E33" t="str">
        <f>IF(B33="holiday",B33,IF(B33="weekend",B33,IF(D33&gt;parameters!$B$7,"incident","non-incident")))</f>
        <v>weekend</v>
      </c>
      <c r="F33" t="str">
        <f t="shared" si="1"/>
        <v>weekend</v>
      </c>
      <c r="G33">
        <f>SUMIFS('CHP WB'!$L$2:$L$460,'CHP WB'!$A$2:$A$460,'WB AM'!A33)</f>
        <v>0</v>
      </c>
      <c r="I33" s="27" t="s">
        <v>289</v>
      </c>
      <c r="J33" s="55">
        <v>7</v>
      </c>
      <c r="K33" s="55">
        <v>29</v>
      </c>
      <c r="L33" s="55">
        <v>72</v>
      </c>
      <c r="M33" s="55">
        <v>43</v>
      </c>
      <c r="N33" s="55">
        <v>151</v>
      </c>
    </row>
    <row r="34" spans="1:14" x14ac:dyDescent="0.25">
      <c r="A34" s="36">
        <f>PeMS!B35</f>
        <v>41672</v>
      </c>
      <c r="B34" t="str">
        <f>PeMS!C35</f>
        <v>weekend</v>
      </c>
      <c r="C34" t="str">
        <f t="shared" si="0"/>
        <v>weekend</v>
      </c>
      <c r="D34">
        <f>SUMIFS('CHP WB'!$G$2:$G$460,'CHP WB'!$A$2:$A$460,'WB AM'!A34,'CHP WB'!$L$2:$L$460,1)</f>
        <v>0</v>
      </c>
      <c r="E34" t="str">
        <f>IF(B34="holiday",B34,IF(B34="weekend",B34,IF(D34&gt;parameters!$B$7,"incident","non-incident")))</f>
        <v>weekend</v>
      </c>
      <c r="F34" t="str">
        <f t="shared" si="1"/>
        <v>weekend</v>
      </c>
      <c r="G34">
        <f>SUMIFS('CHP WB'!$L$2:$L$460,'CHP WB'!$A$2:$A$460,'WB AM'!A34)</f>
        <v>0</v>
      </c>
    </row>
    <row r="35" spans="1:14" x14ac:dyDescent="0.25">
      <c r="A35" s="36">
        <f>PeMS!B36</f>
        <v>41673</v>
      </c>
      <c r="B35" t="str">
        <f>PeMS!C36</f>
        <v>regular</v>
      </c>
      <c r="C35" t="str">
        <f t="shared" si="0"/>
        <v>regular</v>
      </c>
      <c r="D35">
        <f>SUMIFS('CHP WB'!$G$2:$G$460,'CHP WB'!$A$2:$A$460,'WB AM'!A35,'CHP WB'!$L$2:$L$460,1)</f>
        <v>33</v>
      </c>
      <c r="E35" t="str">
        <f>IF(B35="holiday",B35,IF(B35="weekend",B35,IF(D35&gt;parameters!$B$7,"incident","non-incident")))</f>
        <v>incident</v>
      </c>
      <c r="F35" t="str">
        <f t="shared" si="1"/>
        <v>incident</v>
      </c>
      <c r="G35">
        <f>SUMIFS('CHP WB'!$L$2:$L$460,'CHP WB'!$A$2:$A$460,'WB AM'!A35)</f>
        <v>1</v>
      </c>
    </row>
    <row r="36" spans="1:14" x14ac:dyDescent="0.25">
      <c r="A36" s="36">
        <f>PeMS!B37</f>
        <v>41674</v>
      </c>
      <c r="B36" t="str">
        <f>PeMS!C37</f>
        <v>incident</v>
      </c>
      <c r="C36" t="str">
        <f t="shared" si="0"/>
        <v>incident</v>
      </c>
      <c r="D36">
        <f>SUMIFS('CHP WB'!$G$2:$G$460,'CHP WB'!$A$2:$A$460,'WB AM'!A36,'CHP WB'!$L$2:$L$460,1)</f>
        <v>0</v>
      </c>
      <c r="E36" t="str">
        <f>IF(B36="holiday",B36,IF(B36="weekend",B36,IF(D36&gt;parameters!$B$7,"incident","non-incident")))</f>
        <v>non-incident</v>
      </c>
      <c r="F36" t="str">
        <f t="shared" si="1"/>
        <v>incident</v>
      </c>
      <c r="G36">
        <f>SUMIFS('CHP WB'!$L$2:$L$460,'CHP WB'!$A$2:$A$460,'WB AM'!A36)</f>
        <v>0</v>
      </c>
      <c r="I36" s="13" t="s">
        <v>302</v>
      </c>
    </row>
    <row r="37" spans="1:14" x14ac:dyDescent="0.25">
      <c r="A37" s="36">
        <f>PeMS!B38</f>
        <v>41675</v>
      </c>
      <c r="B37" t="str">
        <f>PeMS!C38</f>
        <v>regular</v>
      </c>
      <c r="C37" t="str">
        <f t="shared" si="0"/>
        <v>regular</v>
      </c>
      <c r="D37">
        <f>SUMIFS('CHP WB'!$G$2:$G$460,'CHP WB'!$A$2:$A$460,'WB AM'!A37,'CHP WB'!$L$2:$L$460,1)</f>
        <v>0</v>
      </c>
      <c r="E37" t="str">
        <f>IF(B37="holiday",B37,IF(B37="weekend",B37,IF(D37&gt;parameters!$B$7,"incident","non-incident")))</f>
        <v>non-incident</v>
      </c>
      <c r="F37" t="str">
        <f t="shared" si="1"/>
        <v>regular</v>
      </c>
      <c r="G37">
        <f>SUMIFS('CHP WB'!$L$2:$L$460,'CHP WB'!$A$2:$A$460,'WB AM'!A37)</f>
        <v>0</v>
      </c>
    </row>
    <row r="38" spans="1:14" x14ac:dyDescent="0.25">
      <c r="A38" s="36">
        <f>PeMS!B39</f>
        <v>41676</v>
      </c>
      <c r="B38" t="str">
        <f>PeMS!C39</f>
        <v>regular</v>
      </c>
      <c r="C38" t="str">
        <f t="shared" si="0"/>
        <v>regular</v>
      </c>
      <c r="D38">
        <f>SUMIFS('CHP WB'!$G$2:$G$460,'CHP WB'!$A$2:$A$460,'WB AM'!A38,'CHP WB'!$L$2:$L$460,1)</f>
        <v>51</v>
      </c>
      <c r="E38" t="str">
        <f>IF(B38="holiday",B38,IF(B38="weekend",B38,IF(D38&gt;parameters!$B$7,"incident","non-incident")))</f>
        <v>incident</v>
      </c>
      <c r="F38" t="str">
        <f t="shared" si="1"/>
        <v>incident</v>
      </c>
      <c r="G38">
        <f>SUMIFS('CHP WB'!$L$2:$L$460,'CHP WB'!$A$2:$A$460,'WB AM'!A38)</f>
        <v>1</v>
      </c>
      <c r="I38" s="56" t="s">
        <v>288</v>
      </c>
      <c r="J38" t="s">
        <v>303</v>
      </c>
    </row>
    <row r="39" spans="1:14" x14ac:dyDescent="0.25">
      <c r="A39" s="36">
        <f>PeMS!B40</f>
        <v>41677</v>
      </c>
      <c r="B39" t="str">
        <f>PeMS!C40</f>
        <v>regular</v>
      </c>
      <c r="C39" t="str">
        <f t="shared" si="0"/>
        <v>regular</v>
      </c>
      <c r="D39">
        <f>SUMIFS('CHP WB'!$G$2:$G$460,'CHP WB'!$A$2:$A$460,'WB AM'!A39,'CHP WB'!$L$2:$L$460,1)</f>
        <v>27</v>
      </c>
      <c r="E39" t="str">
        <f>IF(B39="holiday",B39,IF(B39="weekend",B39,IF(D39&gt;parameters!$B$7,"incident","non-incident")))</f>
        <v>incident</v>
      </c>
      <c r="F39" t="str">
        <f t="shared" si="1"/>
        <v>incident</v>
      </c>
      <c r="G39">
        <f>SUMIFS('CHP WB'!$L$2:$L$460,'CHP WB'!$A$2:$A$460,'WB AM'!A39)</f>
        <v>1</v>
      </c>
      <c r="I39" s="27" t="s">
        <v>251</v>
      </c>
      <c r="J39" s="55">
        <v>7</v>
      </c>
    </row>
    <row r="40" spans="1:14" x14ac:dyDescent="0.25">
      <c r="A40" s="36">
        <f>PeMS!B41</f>
        <v>41678</v>
      </c>
      <c r="B40" t="str">
        <f>PeMS!C41</f>
        <v>weekend</v>
      </c>
      <c r="C40" t="str">
        <f t="shared" si="0"/>
        <v>weekend</v>
      </c>
      <c r="D40">
        <f>SUMIFS('CHP WB'!$G$2:$G$460,'CHP WB'!$A$2:$A$460,'WB AM'!A40,'CHP WB'!$L$2:$L$460,1)</f>
        <v>0</v>
      </c>
      <c r="E40" t="str">
        <f>IF(B40="holiday",B40,IF(B40="weekend",B40,IF(D40&gt;parameters!$B$7,"incident","non-incident")))</f>
        <v>weekend</v>
      </c>
      <c r="F40" t="str">
        <f t="shared" si="1"/>
        <v>weekend</v>
      </c>
      <c r="G40">
        <f>SUMIFS('CHP WB'!$L$2:$L$460,'CHP WB'!$A$2:$A$460,'WB AM'!A40)</f>
        <v>0</v>
      </c>
      <c r="I40" s="27" t="s">
        <v>255</v>
      </c>
      <c r="J40" s="55">
        <v>38</v>
      </c>
    </row>
    <row r="41" spans="1:14" x14ac:dyDescent="0.25">
      <c r="A41" s="36">
        <f>PeMS!B42</f>
        <v>41679</v>
      </c>
      <c r="B41" t="str">
        <f>PeMS!C42</f>
        <v>weekend</v>
      </c>
      <c r="C41" t="str">
        <f t="shared" si="0"/>
        <v>weekend</v>
      </c>
      <c r="D41">
        <f>SUMIFS('CHP WB'!$G$2:$G$460,'CHP WB'!$A$2:$A$460,'WB AM'!A41,'CHP WB'!$L$2:$L$460,1)</f>
        <v>0</v>
      </c>
      <c r="E41" t="str">
        <f>IF(B41="holiday",B41,IF(B41="weekend",B41,IF(D41&gt;parameters!$B$7,"incident","non-incident")))</f>
        <v>weekend</v>
      </c>
      <c r="F41" t="str">
        <f t="shared" si="1"/>
        <v>weekend</v>
      </c>
      <c r="G41">
        <f>SUMIFS('CHP WB'!$L$2:$L$460,'CHP WB'!$A$2:$A$460,'WB AM'!A41)</f>
        <v>0</v>
      </c>
      <c r="I41" s="27" t="s">
        <v>258</v>
      </c>
      <c r="J41" s="55">
        <v>1</v>
      </c>
    </row>
    <row r="42" spans="1:14" x14ac:dyDescent="0.25">
      <c r="A42" s="36">
        <f>PeMS!B43</f>
        <v>41680</v>
      </c>
      <c r="B42" t="str">
        <f>PeMS!C43</f>
        <v>regular</v>
      </c>
      <c r="C42" t="str">
        <f t="shared" si="0"/>
        <v>regular</v>
      </c>
      <c r="D42">
        <f>SUMIFS('CHP WB'!$G$2:$G$460,'CHP WB'!$A$2:$A$460,'WB AM'!A42,'CHP WB'!$L$2:$L$460,1)</f>
        <v>27</v>
      </c>
      <c r="E42" t="str">
        <f>IF(B42="holiday",B42,IF(B42="weekend",B42,IF(D42&gt;parameters!$B$7,"incident","non-incident")))</f>
        <v>incident</v>
      </c>
      <c r="F42" t="str">
        <f t="shared" si="1"/>
        <v>incident</v>
      </c>
      <c r="G42">
        <f>SUMIFS('CHP WB'!$L$2:$L$460,'CHP WB'!$A$2:$A$460,'WB AM'!A42)</f>
        <v>1</v>
      </c>
      <c r="I42" s="27" t="s">
        <v>253</v>
      </c>
      <c r="J42" s="55">
        <v>4</v>
      </c>
    </row>
    <row r="43" spans="1:14" x14ac:dyDescent="0.25">
      <c r="A43" s="36">
        <f>PeMS!B44</f>
        <v>41681</v>
      </c>
      <c r="B43" t="str">
        <f>PeMS!C44</f>
        <v>regular</v>
      </c>
      <c r="C43" t="str">
        <f t="shared" si="0"/>
        <v>regular</v>
      </c>
      <c r="D43">
        <f>SUMIFS('CHP WB'!$G$2:$G$460,'CHP WB'!$A$2:$A$460,'WB AM'!A43,'CHP WB'!$L$2:$L$460,1)</f>
        <v>0</v>
      </c>
      <c r="E43" t="str">
        <f>IF(B43="holiday",B43,IF(B43="weekend",B43,IF(D43&gt;parameters!$B$7,"incident","non-incident")))</f>
        <v>non-incident</v>
      </c>
      <c r="F43" t="str">
        <f t="shared" si="1"/>
        <v>regular</v>
      </c>
      <c r="G43">
        <f>SUMIFS('CHP WB'!$L$2:$L$460,'CHP WB'!$A$2:$A$460,'WB AM'!A43)</f>
        <v>0</v>
      </c>
      <c r="I43" s="27" t="s">
        <v>252</v>
      </c>
      <c r="J43" s="55">
        <v>58</v>
      </c>
    </row>
    <row r="44" spans="1:14" x14ac:dyDescent="0.25">
      <c r="A44" s="36">
        <f>PeMS!B45</f>
        <v>41682</v>
      </c>
      <c r="B44" t="str">
        <f>PeMS!C45</f>
        <v>incident</v>
      </c>
      <c r="C44" t="str">
        <f t="shared" si="0"/>
        <v>incident</v>
      </c>
      <c r="D44">
        <f>SUMIFS('CHP WB'!$G$2:$G$460,'CHP WB'!$A$2:$A$460,'WB AM'!A44,'CHP WB'!$L$2:$L$460,1)</f>
        <v>68</v>
      </c>
      <c r="E44" t="str">
        <f>IF(B44="holiday",B44,IF(B44="weekend",B44,IF(D44&gt;parameters!$B$7,"incident","non-incident")))</f>
        <v>incident</v>
      </c>
      <c r="F44" t="str">
        <f t="shared" si="1"/>
        <v>incident</v>
      </c>
      <c r="G44">
        <f>SUMIFS('CHP WB'!$L$2:$L$460,'CHP WB'!$A$2:$A$460,'WB AM'!A44)</f>
        <v>1</v>
      </c>
      <c r="I44" s="27" t="s">
        <v>254</v>
      </c>
      <c r="J44" s="55">
        <v>43</v>
      </c>
    </row>
    <row r="45" spans="1:14" x14ac:dyDescent="0.25">
      <c r="A45" s="36">
        <f>PeMS!B46</f>
        <v>41683</v>
      </c>
      <c r="B45" t="str">
        <f>PeMS!C46</f>
        <v>regular</v>
      </c>
      <c r="C45" t="str">
        <f t="shared" si="0"/>
        <v>regular</v>
      </c>
      <c r="D45">
        <f>SUMIFS('CHP WB'!$G$2:$G$460,'CHP WB'!$A$2:$A$460,'WB AM'!A45,'CHP WB'!$L$2:$L$460,1)</f>
        <v>0</v>
      </c>
      <c r="E45" t="str">
        <f>IF(B45="holiday",B45,IF(B45="weekend",B45,IF(D45&gt;parameters!$B$7,"incident","non-incident")))</f>
        <v>non-incident</v>
      </c>
      <c r="F45" t="str">
        <f t="shared" si="1"/>
        <v>regular</v>
      </c>
      <c r="G45">
        <f>SUMIFS('CHP WB'!$L$2:$L$460,'CHP WB'!$A$2:$A$460,'WB AM'!A45)</f>
        <v>0</v>
      </c>
      <c r="I45" s="27" t="s">
        <v>289</v>
      </c>
      <c r="J45" s="55">
        <v>151</v>
      </c>
    </row>
    <row r="46" spans="1:14" x14ac:dyDescent="0.25">
      <c r="A46" s="36">
        <f>PeMS!B47</f>
        <v>41684</v>
      </c>
      <c r="B46" t="str">
        <f>PeMS!C47</f>
        <v>incident</v>
      </c>
      <c r="C46" t="str">
        <f t="shared" si="0"/>
        <v>incident</v>
      </c>
      <c r="D46">
        <f>SUMIFS('CHP WB'!$G$2:$G$460,'CHP WB'!$A$2:$A$460,'WB AM'!A46,'CHP WB'!$L$2:$L$460,1)</f>
        <v>0</v>
      </c>
      <c r="E46" t="str">
        <f>IF(B46="holiday",B46,IF(B46="weekend",B46,IF(D46&gt;parameters!$B$7,"incident","non-incident")))</f>
        <v>non-incident</v>
      </c>
      <c r="F46" t="str">
        <f t="shared" si="1"/>
        <v>incident</v>
      </c>
      <c r="G46">
        <f>SUMIFS('CHP WB'!$L$2:$L$460,'CHP WB'!$A$2:$A$460,'WB AM'!A46)</f>
        <v>0</v>
      </c>
    </row>
    <row r="47" spans="1:14" x14ac:dyDescent="0.25">
      <c r="A47" s="36">
        <f>PeMS!B48</f>
        <v>41685</v>
      </c>
      <c r="B47" t="str">
        <f>PeMS!C48</f>
        <v>weekend</v>
      </c>
      <c r="C47" t="str">
        <f t="shared" si="0"/>
        <v>weekend</v>
      </c>
      <c r="D47">
        <f>SUMIFS('CHP WB'!$G$2:$G$460,'CHP WB'!$A$2:$A$460,'WB AM'!A47,'CHP WB'!$L$2:$L$460,1)</f>
        <v>0</v>
      </c>
      <c r="E47" t="str">
        <f>IF(B47="holiday",B47,IF(B47="weekend",B47,IF(D47&gt;parameters!$B$7,"incident","non-incident")))</f>
        <v>weekend</v>
      </c>
      <c r="F47" t="str">
        <f t="shared" si="1"/>
        <v>weekend</v>
      </c>
      <c r="G47">
        <f>SUMIFS('CHP WB'!$L$2:$L$460,'CHP WB'!$A$2:$A$460,'WB AM'!A47)</f>
        <v>0</v>
      </c>
    </row>
    <row r="48" spans="1:14" x14ac:dyDescent="0.25">
      <c r="A48" s="36">
        <f>PeMS!B49</f>
        <v>41686</v>
      </c>
      <c r="B48" t="str">
        <f>PeMS!C49</f>
        <v>weekend</v>
      </c>
      <c r="C48" t="str">
        <f t="shared" si="0"/>
        <v>weekend</v>
      </c>
      <c r="D48">
        <f>SUMIFS('CHP WB'!$G$2:$G$460,'CHP WB'!$A$2:$A$460,'WB AM'!A48,'CHP WB'!$L$2:$L$460,1)</f>
        <v>0</v>
      </c>
      <c r="E48" t="str">
        <f>IF(B48="holiday",B48,IF(B48="weekend",B48,IF(D48&gt;parameters!$B$7,"incident","non-incident")))</f>
        <v>weekend</v>
      </c>
      <c r="F48" t="str">
        <f t="shared" si="1"/>
        <v>weekend</v>
      </c>
      <c r="G48">
        <f>SUMIFS('CHP WB'!$L$2:$L$460,'CHP WB'!$A$2:$A$460,'WB AM'!A48)</f>
        <v>0</v>
      </c>
      <c r="I48" s="13" t="s">
        <v>304</v>
      </c>
    </row>
    <row r="49" spans="1:11" x14ac:dyDescent="0.25">
      <c r="A49" s="36">
        <f>PeMS!B50</f>
        <v>41687</v>
      </c>
      <c r="B49" t="str">
        <f>PeMS!C50</f>
        <v>holiday</v>
      </c>
      <c r="C49" t="str">
        <f t="shared" si="0"/>
        <v>holiday</v>
      </c>
      <c r="D49">
        <f>SUMIFS('CHP WB'!$G$2:$G$460,'CHP WB'!$A$2:$A$460,'WB AM'!A49,'CHP WB'!$L$2:$L$460,1)</f>
        <v>0</v>
      </c>
      <c r="E49" t="str">
        <f>IF(B49="holiday",B49,IF(B49="weekend",B49,IF(D49&gt;parameters!$B$7,"incident","non-incident")))</f>
        <v>holiday</v>
      </c>
      <c r="F49" t="str">
        <f t="shared" si="1"/>
        <v>holiday</v>
      </c>
      <c r="G49">
        <f>SUMIFS('CHP WB'!$L$2:$L$460,'CHP WB'!$A$2:$A$460,'WB AM'!A49)</f>
        <v>0</v>
      </c>
    </row>
    <row r="50" spans="1:11" x14ac:dyDescent="0.25">
      <c r="A50" s="36">
        <f>PeMS!B51</f>
        <v>41688</v>
      </c>
      <c r="B50" t="str">
        <f>PeMS!C51</f>
        <v>regular</v>
      </c>
      <c r="C50" t="str">
        <f t="shared" si="0"/>
        <v>regular</v>
      </c>
      <c r="D50">
        <f>SUMIFS('CHP WB'!$G$2:$G$460,'CHP WB'!$A$2:$A$460,'WB AM'!A50,'CHP WB'!$L$2:$L$460,1)</f>
        <v>0</v>
      </c>
      <c r="E50" t="str">
        <f>IF(B50="holiday",B50,IF(B50="weekend",B50,IF(D50&gt;parameters!$B$7,"incident","non-incident")))</f>
        <v>non-incident</v>
      </c>
      <c r="F50" t="str">
        <f t="shared" si="1"/>
        <v>regular</v>
      </c>
      <c r="G50">
        <f>SUMIFS('CHP WB'!$L$2:$L$460,'CHP WB'!$A$2:$A$460,'WB AM'!A50)</f>
        <v>0</v>
      </c>
      <c r="I50" s="56" t="s">
        <v>292</v>
      </c>
      <c r="J50" s="56" t="s">
        <v>290</v>
      </c>
    </row>
    <row r="51" spans="1:11" x14ac:dyDescent="0.25">
      <c r="A51" s="36">
        <f>PeMS!B52</f>
        <v>41689</v>
      </c>
      <c r="B51" t="str">
        <f>PeMS!C52</f>
        <v>regular</v>
      </c>
      <c r="C51" t="str">
        <f t="shared" si="0"/>
        <v>regular</v>
      </c>
      <c r="D51">
        <f>SUMIFS('CHP WB'!$G$2:$G$460,'CHP WB'!$A$2:$A$460,'WB AM'!A51,'CHP WB'!$L$2:$L$460,1)</f>
        <v>0</v>
      </c>
      <c r="E51" t="str">
        <f>IF(B51="holiday",B51,IF(B51="weekend",B51,IF(D51&gt;parameters!$B$7,"incident","non-incident")))</f>
        <v>non-incident</v>
      </c>
      <c r="F51" t="str">
        <f t="shared" si="1"/>
        <v>regular</v>
      </c>
      <c r="G51">
        <f>SUMIFS('CHP WB'!$L$2:$L$460,'CHP WB'!$A$2:$A$460,'WB AM'!A51)</f>
        <v>0</v>
      </c>
      <c r="I51" s="56" t="s">
        <v>288</v>
      </c>
      <c r="J51" t="s">
        <v>255</v>
      </c>
      <c r="K51" t="s">
        <v>289</v>
      </c>
    </row>
    <row r="52" spans="1:11" x14ac:dyDescent="0.25">
      <c r="A52" s="36">
        <f>PeMS!B53</f>
        <v>41690</v>
      </c>
      <c r="B52" t="str">
        <f>PeMS!C53</f>
        <v>regular</v>
      </c>
      <c r="C52" t="str">
        <f t="shared" si="0"/>
        <v>regular</v>
      </c>
      <c r="D52">
        <f>SUMIFS('CHP WB'!$G$2:$G$460,'CHP WB'!$A$2:$A$460,'WB AM'!A52,'CHP WB'!$L$2:$L$460,1)</f>
        <v>0</v>
      </c>
      <c r="E52" t="str">
        <f>IF(B52="holiday",B52,IF(B52="weekend",B52,IF(D52&gt;parameters!$B$7,"incident","non-incident")))</f>
        <v>non-incident</v>
      </c>
      <c r="F52" t="str">
        <f t="shared" si="1"/>
        <v>regular</v>
      </c>
      <c r="G52">
        <f>SUMIFS('CHP WB'!$L$2:$L$460,'CHP WB'!$A$2:$A$460,'WB AM'!A52)</f>
        <v>0</v>
      </c>
      <c r="I52" s="27">
        <v>0</v>
      </c>
      <c r="J52" s="55">
        <v>9</v>
      </c>
      <c r="K52" s="55">
        <v>9</v>
      </c>
    </row>
    <row r="53" spans="1:11" x14ac:dyDescent="0.25">
      <c r="A53" s="36">
        <f>PeMS!B54</f>
        <v>41691</v>
      </c>
      <c r="B53" t="str">
        <f>PeMS!C54</f>
        <v>regular</v>
      </c>
      <c r="C53" t="str">
        <f t="shared" si="0"/>
        <v>regular</v>
      </c>
      <c r="D53">
        <f>SUMIFS('CHP WB'!$G$2:$G$460,'CHP WB'!$A$2:$A$460,'WB AM'!A53,'CHP WB'!$L$2:$L$460,1)</f>
        <v>0</v>
      </c>
      <c r="E53" t="str">
        <f>IF(B53="holiday",B53,IF(B53="weekend",B53,IF(D53&gt;parameters!$B$7,"incident","non-incident")))</f>
        <v>non-incident</v>
      </c>
      <c r="F53" t="str">
        <f t="shared" si="1"/>
        <v>regular</v>
      </c>
      <c r="G53">
        <f>SUMIFS('CHP WB'!$L$2:$L$460,'CHP WB'!$A$2:$A$460,'WB AM'!A53)</f>
        <v>0</v>
      </c>
      <c r="I53" s="27">
        <v>1</v>
      </c>
      <c r="J53" s="55">
        <v>24</v>
      </c>
      <c r="K53" s="55">
        <v>24</v>
      </c>
    </row>
    <row r="54" spans="1:11" x14ac:dyDescent="0.25">
      <c r="A54" s="36">
        <f>PeMS!B55</f>
        <v>41692</v>
      </c>
      <c r="B54" t="str">
        <f>PeMS!C55</f>
        <v>weekend</v>
      </c>
      <c r="C54" t="str">
        <f t="shared" si="0"/>
        <v>weekend</v>
      </c>
      <c r="D54">
        <f>SUMIFS('CHP WB'!$G$2:$G$460,'CHP WB'!$A$2:$A$460,'WB AM'!A54,'CHP WB'!$L$2:$L$460,1)</f>
        <v>0</v>
      </c>
      <c r="E54" t="str">
        <f>IF(B54="holiday",B54,IF(B54="weekend",B54,IF(D54&gt;parameters!$B$7,"incident","non-incident")))</f>
        <v>weekend</v>
      </c>
      <c r="F54" t="str">
        <f t="shared" si="1"/>
        <v>weekend</v>
      </c>
      <c r="G54">
        <f>SUMIFS('CHP WB'!$L$2:$L$460,'CHP WB'!$A$2:$A$460,'WB AM'!A54)</f>
        <v>0</v>
      </c>
      <c r="I54" s="27">
        <v>2</v>
      </c>
      <c r="J54" s="55">
        <v>5</v>
      </c>
      <c r="K54" s="55">
        <v>5</v>
      </c>
    </row>
    <row r="55" spans="1:11" x14ac:dyDescent="0.25">
      <c r="A55" s="36">
        <f>PeMS!B56</f>
        <v>41693</v>
      </c>
      <c r="B55" t="str">
        <f>PeMS!C56</f>
        <v>weekend</v>
      </c>
      <c r="C55" t="str">
        <f t="shared" si="0"/>
        <v>weekend</v>
      </c>
      <c r="D55">
        <f>SUMIFS('CHP WB'!$G$2:$G$460,'CHP WB'!$A$2:$A$460,'WB AM'!A55,'CHP WB'!$L$2:$L$460,1)</f>
        <v>0</v>
      </c>
      <c r="E55" t="str">
        <f>IF(B55="holiday",B55,IF(B55="weekend",B55,IF(D55&gt;parameters!$B$7,"incident","non-incident")))</f>
        <v>weekend</v>
      </c>
      <c r="F55" t="str">
        <f t="shared" si="1"/>
        <v>weekend</v>
      </c>
      <c r="G55">
        <f>SUMIFS('CHP WB'!$L$2:$L$460,'CHP WB'!$A$2:$A$460,'WB AM'!A55)</f>
        <v>0</v>
      </c>
      <c r="I55" s="27" t="s">
        <v>289</v>
      </c>
      <c r="J55" s="55">
        <v>38</v>
      </c>
      <c r="K55" s="55">
        <v>38</v>
      </c>
    </row>
    <row r="56" spans="1:11" x14ac:dyDescent="0.25">
      <c r="A56" s="36">
        <f>PeMS!B57</f>
        <v>41694</v>
      </c>
      <c r="B56" t="str">
        <f>PeMS!C57</f>
        <v>incident</v>
      </c>
      <c r="C56" t="str">
        <f t="shared" si="0"/>
        <v>incident</v>
      </c>
      <c r="D56">
        <f>SUMIFS('CHP WB'!$G$2:$G$460,'CHP WB'!$A$2:$A$460,'WB AM'!A56,'CHP WB'!$L$2:$L$460,1)</f>
        <v>0</v>
      </c>
      <c r="E56" t="str">
        <f>IF(B56="holiday",B56,IF(B56="weekend",B56,IF(D56&gt;parameters!$B$7,"incident","non-incident")))</f>
        <v>non-incident</v>
      </c>
      <c r="F56" t="str">
        <f t="shared" si="1"/>
        <v>incident</v>
      </c>
      <c r="G56">
        <f>SUMIFS('CHP WB'!$L$2:$L$460,'CHP WB'!$A$2:$A$460,'WB AM'!A56)</f>
        <v>0</v>
      </c>
    </row>
    <row r="57" spans="1:11" x14ac:dyDescent="0.25">
      <c r="A57" s="36">
        <f>PeMS!B58</f>
        <v>41695</v>
      </c>
      <c r="B57" t="str">
        <f>PeMS!C58</f>
        <v>regular</v>
      </c>
      <c r="C57" t="str">
        <f t="shared" si="0"/>
        <v>regular</v>
      </c>
      <c r="D57">
        <f>SUMIFS('CHP WB'!$G$2:$G$460,'CHP WB'!$A$2:$A$460,'WB AM'!A57,'CHP WB'!$L$2:$L$460,1)</f>
        <v>0</v>
      </c>
      <c r="E57" t="str">
        <f>IF(B57="holiday",B57,IF(B57="weekend",B57,IF(D57&gt;parameters!$B$7,"incident","non-incident")))</f>
        <v>non-incident</v>
      </c>
      <c r="F57" t="str">
        <f t="shared" si="1"/>
        <v>regular</v>
      </c>
      <c r="G57">
        <f>SUMIFS('CHP WB'!$L$2:$L$460,'CHP WB'!$A$2:$A$460,'WB AM'!A57)</f>
        <v>0</v>
      </c>
    </row>
    <row r="58" spans="1:11" x14ac:dyDescent="0.25">
      <c r="A58" s="36">
        <f>PeMS!B59</f>
        <v>41696</v>
      </c>
      <c r="B58" t="str">
        <f>PeMS!C59</f>
        <v>regular</v>
      </c>
      <c r="C58" t="str">
        <f t="shared" si="0"/>
        <v>regular</v>
      </c>
      <c r="D58">
        <f>SUMIFS('CHP WB'!$G$2:$G$460,'CHP WB'!$A$2:$A$460,'WB AM'!A58,'CHP WB'!$L$2:$L$460,1)</f>
        <v>0</v>
      </c>
      <c r="E58" t="str">
        <f>IF(B58="holiday",B58,IF(B58="weekend",B58,IF(D58&gt;parameters!$B$7,"incident","non-incident")))</f>
        <v>non-incident</v>
      </c>
      <c r="F58" t="str">
        <f t="shared" si="1"/>
        <v>regular</v>
      </c>
      <c r="G58">
        <f>SUMIFS('CHP WB'!$L$2:$L$460,'CHP WB'!$A$2:$A$460,'WB AM'!A58)</f>
        <v>0</v>
      </c>
    </row>
    <row r="59" spans="1:11" x14ac:dyDescent="0.25">
      <c r="A59" s="36">
        <f>PeMS!B60</f>
        <v>41697</v>
      </c>
      <c r="B59" t="str">
        <f>PeMS!C60</f>
        <v>regular</v>
      </c>
      <c r="C59" t="str">
        <f t="shared" si="0"/>
        <v>regular</v>
      </c>
      <c r="D59">
        <f>SUMIFS('CHP WB'!$G$2:$G$460,'CHP WB'!$A$2:$A$460,'WB AM'!A59,'CHP WB'!$L$2:$L$460,1)</f>
        <v>0</v>
      </c>
      <c r="E59" t="str">
        <f>IF(B59="holiday",B59,IF(B59="weekend",B59,IF(D59&gt;parameters!$B$7,"incident","non-incident")))</f>
        <v>non-incident</v>
      </c>
      <c r="F59" t="str">
        <f t="shared" si="1"/>
        <v>regular</v>
      </c>
      <c r="G59">
        <f>SUMIFS('CHP WB'!$L$2:$L$460,'CHP WB'!$A$2:$A$460,'WB AM'!A59)</f>
        <v>0</v>
      </c>
    </row>
    <row r="60" spans="1:11" x14ac:dyDescent="0.25">
      <c r="A60" s="36">
        <f>PeMS!B61</f>
        <v>41698</v>
      </c>
      <c r="B60" t="str">
        <f>PeMS!C61</f>
        <v>regular</v>
      </c>
      <c r="C60" t="str">
        <f t="shared" si="0"/>
        <v>regular</v>
      </c>
      <c r="D60">
        <f>SUMIFS('CHP WB'!$G$2:$G$460,'CHP WB'!$A$2:$A$460,'WB AM'!A60,'CHP WB'!$L$2:$L$460,1)</f>
        <v>265</v>
      </c>
      <c r="E60" t="str">
        <f>IF(B60="holiday",B60,IF(B60="weekend",B60,IF(D60&gt;parameters!$B$7,"incident","non-incident")))</f>
        <v>incident</v>
      </c>
      <c r="F60" t="str">
        <f t="shared" si="1"/>
        <v>incident</v>
      </c>
      <c r="G60">
        <f>SUMIFS('CHP WB'!$L$2:$L$460,'CHP WB'!$A$2:$A$460,'WB AM'!A60)</f>
        <v>2</v>
      </c>
    </row>
    <row r="61" spans="1:11" x14ac:dyDescent="0.25">
      <c r="A61" s="36">
        <f>PeMS!B62</f>
        <v>41699</v>
      </c>
      <c r="B61" t="str">
        <f>PeMS!C62</f>
        <v>weekend</v>
      </c>
      <c r="C61" t="str">
        <f t="shared" si="0"/>
        <v>weekend</v>
      </c>
      <c r="D61">
        <f>SUMIFS('CHP WB'!$G$2:$G$460,'CHP WB'!$A$2:$A$460,'WB AM'!A61,'CHP WB'!$L$2:$L$460,1)</f>
        <v>16</v>
      </c>
      <c r="E61" t="str">
        <f>IF(B61="holiday",B61,IF(B61="weekend",B61,IF(D61&gt;parameters!$B$7,"incident","non-incident")))</f>
        <v>weekend</v>
      </c>
      <c r="F61" t="str">
        <f t="shared" si="1"/>
        <v>weekend</v>
      </c>
      <c r="G61">
        <f>SUMIFS('CHP WB'!$L$2:$L$460,'CHP WB'!$A$2:$A$460,'WB AM'!A61)</f>
        <v>1</v>
      </c>
    </row>
    <row r="62" spans="1:11" x14ac:dyDescent="0.25">
      <c r="A62" s="36">
        <f>PeMS!B63</f>
        <v>41700</v>
      </c>
      <c r="B62" t="str">
        <f>PeMS!C63</f>
        <v>weekend</v>
      </c>
      <c r="C62" t="str">
        <f t="shared" si="0"/>
        <v>weekend</v>
      </c>
      <c r="D62">
        <f>SUMIFS('CHP WB'!$G$2:$G$460,'CHP WB'!$A$2:$A$460,'WB AM'!A62,'CHP WB'!$L$2:$L$460,1)</f>
        <v>0</v>
      </c>
      <c r="E62" t="str">
        <f>IF(B62="holiday",B62,IF(B62="weekend",B62,IF(D62&gt;parameters!$B$7,"incident","non-incident")))</f>
        <v>weekend</v>
      </c>
      <c r="F62" t="str">
        <f t="shared" si="1"/>
        <v>weekend</v>
      </c>
      <c r="G62">
        <f>SUMIFS('CHP WB'!$L$2:$L$460,'CHP WB'!$A$2:$A$460,'WB AM'!A62)</f>
        <v>0</v>
      </c>
    </row>
    <row r="63" spans="1:11" x14ac:dyDescent="0.25">
      <c r="A63" s="36">
        <f>PeMS!B64</f>
        <v>41701</v>
      </c>
      <c r="B63" t="str">
        <f>PeMS!C64</f>
        <v>incident</v>
      </c>
      <c r="C63" t="str">
        <f t="shared" si="0"/>
        <v>incident</v>
      </c>
      <c r="D63">
        <f>SUMIFS('CHP WB'!$G$2:$G$460,'CHP WB'!$A$2:$A$460,'WB AM'!A63,'CHP WB'!$L$2:$L$460,1)</f>
        <v>0</v>
      </c>
      <c r="E63" t="str">
        <f>IF(B63="holiday",B63,IF(B63="weekend",B63,IF(D63&gt;parameters!$B$7,"incident","non-incident")))</f>
        <v>non-incident</v>
      </c>
      <c r="F63" t="str">
        <f t="shared" si="1"/>
        <v>incident</v>
      </c>
      <c r="G63">
        <f>SUMIFS('CHP WB'!$L$2:$L$460,'CHP WB'!$A$2:$A$460,'WB AM'!A63)</f>
        <v>0</v>
      </c>
    </row>
    <row r="64" spans="1:11" x14ac:dyDescent="0.25">
      <c r="A64" s="36">
        <f>PeMS!B65</f>
        <v>41702</v>
      </c>
      <c r="B64" t="str">
        <f>PeMS!C65</f>
        <v>regular</v>
      </c>
      <c r="C64" t="str">
        <f t="shared" si="0"/>
        <v>regular</v>
      </c>
      <c r="D64">
        <f>SUMIFS('CHP WB'!$G$2:$G$460,'CHP WB'!$A$2:$A$460,'WB AM'!A64,'CHP WB'!$L$2:$L$460,1)</f>
        <v>0</v>
      </c>
      <c r="E64" t="str">
        <f>IF(B64="holiday",B64,IF(B64="weekend",B64,IF(D64&gt;parameters!$B$7,"incident","non-incident")))</f>
        <v>non-incident</v>
      </c>
      <c r="F64" t="str">
        <f t="shared" si="1"/>
        <v>regular</v>
      </c>
      <c r="G64">
        <f>SUMIFS('CHP WB'!$L$2:$L$460,'CHP WB'!$A$2:$A$460,'WB AM'!A64)</f>
        <v>0</v>
      </c>
    </row>
    <row r="65" spans="1:7" x14ac:dyDescent="0.25">
      <c r="A65" s="36">
        <f>PeMS!B66</f>
        <v>41703</v>
      </c>
      <c r="B65" t="str">
        <f>PeMS!C66</f>
        <v>regular</v>
      </c>
      <c r="C65" t="str">
        <f t="shared" si="0"/>
        <v>regular</v>
      </c>
      <c r="D65">
        <f>SUMIFS('CHP WB'!$G$2:$G$460,'CHP WB'!$A$2:$A$460,'WB AM'!A65,'CHP WB'!$L$2:$L$460,1)</f>
        <v>63</v>
      </c>
      <c r="E65" t="str">
        <f>IF(B65="holiday",B65,IF(B65="weekend",B65,IF(D65&gt;parameters!$B$7,"incident","non-incident")))</f>
        <v>incident</v>
      </c>
      <c r="F65" t="str">
        <f t="shared" si="1"/>
        <v>incident</v>
      </c>
      <c r="G65">
        <f>SUMIFS('CHP WB'!$L$2:$L$460,'CHP WB'!$A$2:$A$460,'WB AM'!A65)</f>
        <v>2</v>
      </c>
    </row>
    <row r="66" spans="1:7" x14ac:dyDescent="0.25">
      <c r="A66" s="36">
        <f>PeMS!B67</f>
        <v>41704</v>
      </c>
      <c r="B66" t="str">
        <f>PeMS!C67</f>
        <v>regular</v>
      </c>
      <c r="C66" t="str">
        <f t="shared" si="0"/>
        <v>regular</v>
      </c>
      <c r="D66">
        <f>SUMIFS('CHP WB'!$G$2:$G$460,'CHP WB'!$A$2:$A$460,'WB AM'!A66,'CHP WB'!$L$2:$L$460,1)</f>
        <v>0</v>
      </c>
      <c r="E66" t="str">
        <f>IF(B66="holiday",B66,IF(B66="weekend",B66,IF(D66&gt;parameters!$B$7,"incident","non-incident")))</f>
        <v>non-incident</v>
      </c>
      <c r="F66" t="str">
        <f t="shared" si="1"/>
        <v>regular</v>
      </c>
      <c r="G66">
        <f>SUMIFS('CHP WB'!$L$2:$L$460,'CHP WB'!$A$2:$A$460,'WB AM'!A66)</f>
        <v>0</v>
      </c>
    </row>
    <row r="67" spans="1:7" x14ac:dyDescent="0.25">
      <c r="A67" s="36">
        <f>PeMS!B68</f>
        <v>41705</v>
      </c>
      <c r="B67" t="str">
        <f>PeMS!C68</f>
        <v>regular</v>
      </c>
      <c r="C67" t="str">
        <f t="shared" ref="C67:C130" si="2">IF(B67="bad data","other",IF(B67="no data","other",B67))</f>
        <v>regular</v>
      </c>
      <c r="D67">
        <f>SUMIFS('CHP WB'!$G$2:$G$460,'CHP WB'!$A$2:$A$460,'WB AM'!A67,'CHP WB'!$L$2:$L$460,1)</f>
        <v>0</v>
      </c>
      <c r="E67" t="str">
        <f>IF(B67="holiday",B67,IF(B67="weekend",B67,IF(D67&gt;parameters!$B$7,"incident","non-incident")))</f>
        <v>non-incident</v>
      </c>
      <c r="F67" t="str">
        <f t="shared" ref="F67:F130" si="3">IF(E67="incident","incident",B67)</f>
        <v>regular</v>
      </c>
      <c r="G67">
        <f>SUMIFS('CHP WB'!$L$2:$L$460,'CHP WB'!$A$2:$A$460,'WB AM'!A67)</f>
        <v>0</v>
      </c>
    </row>
    <row r="68" spans="1:7" x14ac:dyDescent="0.25">
      <c r="A68" s="36">
        <f>PeMS!B69</f>
        <v>41706</v>
      </c>
      <c r="B68" t="str">
        <f>PeMS!C69</f>
        <v>weekend</v>
      </c>
      <c r="C68" t="str">
        <f t="shared" si="2"/>
        <v>weekend</v>
      </c>
      <c r="D68">
        <f>SUMIFS('CHP WB'!$G$2:$G$460,'CHP WB'!$A$2:$A$460,'WB AM'!A68,'CHP WB'!$L$2:$L$460,1)</f>
        <v>0</v>
      </c>
      <c r="E68" t="str">
        <f>IF(B68="holiday",B68,IF(B68="weekend",B68,IF(D68&gt;parameters!$B$7,"incident","non-incident")))</f>
        <v>weekend</v>
      </c>
      <c r="F68" t="str">
        <f t="shared" si="3"/>
        <v>weekend</v>
      </c>
      <c r="G68">
        <f>SUMIFS('CHP WB'!$L$2:$L$460,'CHP WB'!$A$2:$A$460,'WB AM'!A68)</f>
        <v>0</v>
      </c>
    </row>
    <row r="69" spans="1:7" x14ac:dyDescent="0.25">
      <c r="A69" s="36">
        <f>PeMS!B70</f>
        <v>41707</v>
      </c>
      <c r="B69" t="str">
        <f>PeMS!C70</f>
        <v>weekend</v>
      </c>
      <c r="C69" t="str">
        <f t="shared" si="2"/>
        <v>weekend</v>
      </c>
      <c r="D69">
        <f>SUMIFS('CHP WB'!$G$2:$G$460,'CHP WB'!$A$2:$A$460,'WB AM'!A69,'CHP WB'!$L$2:$L$460,1)</f>
        <v>0</v>
      </c>
      <c r="E69" t="str">
        <f>IF(B69="holiday",B69,IF(B69="weekend",B69,IF(D69&gt;parameters!$B$7,"incident","non-incident")))</f>
        <v>weekend</v>
      </c>
      <c r="F69" t="str">
        <f t="shared" si="3"/>
        <v>weekend</v>
      </c>
      <c r="G69">
        <f>SUMIFS('CHP WB'!$L$2:$L$460,'CHP WB'!$A$2:$A$460,'WB AM'!A69)</f>
        <v>0</v>
      </c>
    </row>
    <row r="70" spans="1:7" x14ac:dyDescent="0.25">
      <c r="A70" s="36">
        <f>PeMS!B71</f>
        <v>41708</v>
      </c>
      <c r="B70" t="str">
        <f>PeMS!C71</f>
        <v>regular</v>
      </c>
      <c r="C70" t="str">
        <f t="shared" si="2"/>
        <v>regular</v>
      </c>
      <c r="D70">
        <f>SUMIFS('CHP WB'!$G$2:$G$460,'CHP WB'!$A$2:$A$460,'WB AM'!A70,'CHP WB'!$L$2:$L$460,1)</f>
        <v>0</v>
      </c>
      <c r="E70" t="str">
        <f>IF(B70="holiday",B70,IF(B70="weekend",B70,IF(D70&gt;parameters!$B$7,"incident","non-incident")))</f>
        <v>non-incident</v>
      </c>
      <c r="F70" t="str">
        <f t="shared" si="3"/>
        <v>regular</v>
      </c>
      <c r="G70">
        <f>SUMIFS('CHP WB'!$L$2:$L$460,'CHP WB'!$A$2:$A$460,'WB AM'!A70)</f>
        <v>0</v>
      </c>
    </row>
    <row r="71" spans="1:7" x14ac:dyDescent="0.25">
      <c r="A71" s="36">
        <f>PeMS!B72</f>
        <v>41709</v>
      </c>
      <c r="B71" t="str">
        <f>PeMS!C72</f>
        <v>regular</v>
      </c>
      <c r="C71" t="str">
        <f t="shared" si="2"/>
        <v>regular</v>
      </c>
      <c r="D71">
        <f>SUMIFS('CHP WB'!$G$2:$G$460,'CHP WB'!$A$2:$A$460,'WB AM'!A71,'CHP WB'!$L$2:$L$460,1)</f>
        <v>15</v>
      </c>
      <c r="E71" t="str">
        <f>IF(B71="holiday",B71,IF(B71="weekend",B71,IF(D71&gt;parameters!$B$7,"incident","non-incident")))</f>
        <v>incident</v>
      </c>
      <c r="F71" t="str">
        <f t="shared" si="3"/>
        <v>incident</v>
      </c>
      <c r="G71">
        <f>SUMIFS('CHP WB'!$L$2:$L$460,'CHP WB'!$A$2:$A$460,'WB AM'!A71)</f>
        <v>1</v>
      </c>
    </row>
    <row r="72" spans="1:7" x14ac:dyDescent="0.25">
      <c r="A72" s="36">
        <f>PeMS!B73</f>
        <v>41710</v>
      </c>
      <c r="B72" t="str">
        <f>PeMS!C73</f>
        <v>regular</v>
      </c>
      <c r="C72" t="str">
        <f t="shared" si="2"/>
        <v>regular</v>
      </c>
      <c r="D72">
        <f>SUMIFS('CHP WB'!$G$2:$G$460,'CHP WB'!$A$2:$A$460,'WB AM'!A72,'CHP WB'!$L$2:$L$460,1)</f>
        <v>92</v>
      </c>
      <c r="E72" t="str">
        <f>IF(B72="holiday",B72,IF(B72="weekend",B72,IF(D72&gt;parameters!$B$7,"incident","non-incident")))</f>
        <v>incident</v>
      </c>
      <c r="F72" t="str">
        <f t="shared" si="3"/>
        <v>incident</v>
      </c>
      <c r="G72">
        <f>SUMIFS('CHP WB'!$L$2:$L$460,'CHP WB'!$A$2:$A$460,'WB AM'!A72)</f>
        <v>1</v>
      </c>
    </row>
    <row r="73" spans="1:7" x14ac:dyDescent="0.25">
      <c r="A73" s="36">
        <f>PeMS!B74</f>
        <v>41711</v>
      </c>
      <c r="B73" t="str">
        <f>PeMS!C74</f>
        <v>regular</v>
      </c>
      <c r="C73" t="str">
        <f t="shared" si="2"/>
        <v>regular</v>
      </c>
      <c r="D73">
        <f>SUMIFS('CHP WB'!$G$2:$G$460,'CHP WB'!$A$2:$A$460,'WB AM'!A73,'CHP WB'!$L$2:$L$460,1)</f>
        <v>0</v>
      </c>
      <c r="E73" t="str">
        <f>IF(B73="holiday",B73,IF(B73="weekend",B73,IF(D73&gt;parameters!$B$7,"incident","non-incident")))</f>
        <v>non-incident</v>
      </c>
      <c r="F73" t="str">
        <f t="shared" si="3"/>
        <v>regular</v>
      </c>
      <c r="G73">
        <f>SUMIFS('CHP WB'!$L$2:$L$460,'CHP WB'!$A$2:$A$460,'WB AM'!A73)</f>
        <v>0</v>
      </c>
    </row>
    <row r="74" spans="1:7" x14ac:dyDescent="0.25">
      <c r="A74" s="36">
        <f>PeMS!B75</f>
        <v>41712</v>
      </c>
      <c r="B74" t="str">
        <f>PeMS!C75</f>
        <v>regular</v>
      </c>
      <c r="C74" t="str">
        <f t="shared" si="2"/>
        <v>regular</v>
      </c>
      <c r="D74">
        <f>SUMIFS('CHP WB'!$G$2:$G$460,'CHP WB'!$A$2:$A$460,'WB AM'!A74,'CHP WB'!$L$2:$L$460,1)</f>
        <v>0</v>
      </c>
      <c r="E74" t="str">
        <f>IF(B74="holiday",B74,IF(B74="weekend",B74,IF(D74&gt;parameters!$B$7,"incident","non-incident")))</f>
        <v>non-incident</v>
      </c>
      <c r="F74" t="str">
        <f t="shared" si="3"/>
        <v>regular</v>
      </c>
      <c r="G74">
        <f>SUMIFS('CHP WB'!$L$2:$L$460,'CHP WB'!$A$2:$A$460,'WB AM'!A74)</f>
        <v>0</v>
      </c>
    </row>
    <row r="75" spans="1:7" x14ac:dyDescent="0.25">
      <c r="A75" s="36">
        <f>PeMS!B76</f>
        <v>41713</v>
      </c>
      <c r="B75" t="str">
        <f>PeMS!C76</f>
        <v>weekend</v>
      </c>
      <c r="C75" t="str">
        <f t="shared" si="2"/>
        <v>weekend</v>
      </c>
      <c r="D75">
        <f>SUMIFS('CHP WB'!$G$2:$G$460,'CHP WB'!$A$2:$A$460,'WB AM'!A75,'CHP WB'!$L$2:$L$460,1)</f>
        <v>0</v>
      </c>
      <c r="E75" t="str">
        <f>IF(B75="holiday",B75,IF(B75="weekend",B75,IF(D75&gt;parameters!$B$7,"incident","non-incident")))</f>
        <v>weekend</v>
      </c>
      <c r="F75" t="str">
        <f t="shared" si="3"/>
        <v>weekend</v>
      </c>
      <c r="G75">
        <f>SUMIFS('CHP WB'!$L$2:$L$460,'CHP WB'!$A$2:$A$460,'WB AM'!A75)</f>
        <v>0</v>
      </c>
    </row>
    <row r="76" spans="1:7" x14ac:dyDescent="0.25">
      <c r="A76" s="36">
        <f>PeMS!B77</f>
        <v>41714</v>
      </c>
      <c r="B76" t="str">
        <f>PeMS!C77</f>
        <v>weekend</v>
      </c>
      <c r="C76" t="str">
        <f t="shared" si="2"/>
        <v>weekend</v>
      </c>
      <c r="D76">
        <f>SUMIFS('CHP WB'!$G$2:$G$460,'CHP WB'!$A$2:$A$460,'WB AM'!A76,'CHP WB'!$L$2:$L$460,1)</f>
        <v>0</v>
      </c>
      <c r="E76" t="str">
        <f>IF(B76="holiday",B76,IF(B76="weekend",B76,IF(D76&gt;parameters!$B$7,"incident","non-incident")))</f>
        <v>weekend</v>
      </c>
      <c r="F76" t="str">
        <f t="shared" si="3"/>
        <v>weekend</v>
      </c>
      <c r="G76">
        <f>SUMIFS('CHP WB'!$L$2:$L$460,'CHP WB'!$A$2:$A$460,'WB AM'!A76)</f>
        <v>0</v>
      </c>
    </row>
    <row r="77" spans="1:7" x14ac:dyDescent="0.25">
      <c r="A77" s="36">
        <f>PeMS!B78</f>
        <v>41715</v>
      </c>
      <c r="B77" t="str">
        <f>PeMS!C78</f>
        <v>regular</v>
      </c>
      <c r="C77" t="str">
        <f t="shared" si="2"/>
        <v>regular</v>
      </c>
      <c r="D77">
        <f>SUMIFS('CHP WB'!$G$2:$G$460,'CHP WB'!$A$2:$A$460,'WB AM'!A77,'CHP WB'!$L$2:$L$460,1)</f>
        <v>0</v>
      </c>
      <c r="E77" t="str">
        <f>IF(B77="holiday",B77,IF(B77="weekend",B77,IF(D77&gt;parameters!$B$7,"incident","non-incident")))</f>
        <v>non-incident</v>
      </c>
      <c r="F77" t="str">
        <f t="shared" si="3"/>
        <v>regular</v>
      </c>
      <c r="G77">
        <f>SUMIFS('CHP WB'!$L$2:$L$460,'CHP WB'!$A$2:$A$460,'WB AM'!A77)</f>
        <v>0</v>
      </c>
    </row>
    <row r="78" spans="1:7" x14ac:dyDescent="0.25">
      <c r="A78" s="36">
        <f>PeMS!B79</f>
        <v>41716</v>
      </c>
      <c r="B78" t="str">
        <f>PeMS!C79</f>
        <v>regular</v>
      </c>
      <c r="C78" t="str">
        <f t="shared" si="2"/>
        <v>regular</v>
      </c>
      <c r="D78">
        <f>SUMIFS('CHP WB'!$G$2:$G$460,'CHP WB'!$A$2:$A$460,'WB AM'!A78,'CHP WB'!$L$2:$L$460,1)</f>
        <v>0</v>
      </c>
      <c r="E78" t="str">
        <f>IF(B78="holiday",B78,IF(B78="weekend",B78,IF(D78&gt;parameters!$B$7,"incident","non-incident")))</f>
        <v>non-incident</v>
      </c>
      <c r="F78" t="str">
        <f t="shared" si="3"/>
        <v>regular</v>
      </c>
      <c r="G78">
        <f>SUMIFS('CHP WB'!$L$2:$L$460,'CHP WB'!$A$2:$A$460,'WB AM'!A78)</f>
        <v>0</v>
      </c>
    </row>
    <row r="79" spans="1:7" x14ac:dyDescent="0.25">
      <c r="A79" s="36">
        <f>PeMS!B80</f>
        <v>41717</v>
      </c>
      <c r="B79" t="str">
        <f>PeMS!C80</f>
        <v>regular</v>
      </c>
      <c r="C79" t="str">
        <f t="shared" si="2"/>
        <v>regular</v>
      </c>
      <c r="D79">
        <f>SUMIFS('CHP WB'!$G$2:$G$460,'CHP WB'!$A$2:$A$460,'WB AM'!A79,'CHP WB'!$L$2:$L$460,1)</f>
        <v>0</v>
      </c>
      <c r="E79" t="str">
        <f>IF(B79="holiday",B79,IF(B79="weekend",B79,IF(D79&gt;parameters!$B$7,"incident","non-incident")))</f>
        <v>non-incident</v>
      </c>
      <c r="F79" t="str">
        <f t="shared" si="3"/>
        <v>regular</v>
      </c>
      <c r="G79">
        <f>SUMIFS('CHP WB'!$L$2:$L$460,'CHP WB'!$A$2:$A$460,'WB AM'!A79)</f>
        <v>0</v>
      </c>
    </row>
    <row r="80" spans="1:7" x14ac:dyDescent="0.25">
      <c r="A80" s="36">
        <f>PeMS!B81</f>
        <v>41718</v>
      </c>
      <c r="B80" t="str">
        <f>PeMS!C81</f>
        <v>regular</v>
      </c>
      <c r="C80" t="str">
        <f t="shared" si="2"/>
        <v>regular</v>
      </c>
      <c r="D80">
        <f>SUMIFS('CHP WB'!$G$2:$G$460,'CHP WB'!$A$2:$A$460,'WB AM'!A80,'CHP WB'!$L$2:$L$460,1)</f>
        <v>0</v>
      </c>
      <c r="E80" t="str">
        <f>IF(B80="holiday",B80,IF(B80="weekend",B80,IF(D80&gt;parameters!$B$7,"incident","non-incident")))</f>
        <v>non-incident</v>
      </c>
      <c r="F80" t="str">
        <f t="shared" si="3"/>
        <v>regular</v>
      </c>
      <c r="G80">
        <f>SUMIFS('CHP WB'!$L$2:$L$460,'CHP WB'!$A$2:$A$460,'WB AM'!A80)</f>
        <v>0</v>
      </c>
    </row>
    <row r="81" spans="1:7" x14ac:dyDescent="0.25">
      <c r="A81" s="36">
        <f>PeMS!B82</f>
        <v>41719</v>
      </c>
      <c r="B81" t="str">
        <f>PeMS!C82</f>
        <v>regular</v>
      </c>
      <c r="C81" t="str">
        <f t="shared" si="2"/>
        <v>regular</v>
      </c>
      <c r="D81">
        <f>SUMIFS('CHP WB'!$G$2:$G$460,'CHP WB'!$A$2:$A$460,'WB AM'!A81,'CHP WB'!$L$2:$L$460,1)</f>
        <v>0</v>
      </c>
      <c r="E81" t="str">
        <f>IF(B81="holiday",B81,IF(B81="weekend",B81,IF(D81&gt;parameters!$B$7,"incident","non-incident")))</f>
        <v>non-incident</v>
      </c>
      <c r="F81" t="str">
        <f t="shared" si="3"/>
        <v>regular</v>
      </c>
      <c r="G81">
        <f>SUMIFS('CHP WB'!$L$2:$L$460,'CHP WB'!$A$2:$A$460,'WB AM'!A81)</f>
        <v>0</v>
      </c>
    </row>
    <row r="82" spans="1:7" x14ac:dyDescent="0.25">
      <c r="A82" s="36">
        <f>PeMS!B83</f>
        <v>41720</v>
      </c>
      <c r="B82" t="str">
        <f>PeMS!C83</f>
        <v>weekend</v>
      </c>
      <c r="C82" t="str">
        <f t="shared" si="2"/>
        <v>weekend</v>
      </c>
      <c r="D82">
        <f>SUMIFS('CHP WB'!$G$2:$G$460,'CHP WB'!$A$2:$A$460,'WB AM'!A82,'CHP WB'!$L$2:$L$460,1)</f>
        <v>0</v>
      </c>
      <c r="E82" t="str">
        <f>IF(B82="holiday",B82,IF(B82="weekend",B82,IF(D82&gt;parameters!$B$7,"incident","non-incident")))</f>
        <v>weekend</v>
      </c>
      <c r="F82" t="str">
        <f t="shared" si="3"/>
        <v>weekend</v>
      </c>
      <c r="G82">
        <f>SUMIFS('CHP WB'!$L$2:$L$460,'CHP WB'!$A$2:$A$460,'WB AM'!A82)</f>
        <v>0</v>
      </c>
    </row>
    <row r="83" spans="1:7" x14ac:dyDescent="0.25">
      <c r="A83" s="36">
        <f>PeMS!B84</f>
        <v>41721</v>
      </c>
      <c r="B83" t="str">
        <f>PeMS!C84</f>
        <v>weekend</v>
      </c>
      <c r="C83" t="str">
        <f t="shared" si="2"/>
        <v>weekend</v>
      </c>
      <c r="D83">
        <f>SUMIFS('CHP WB'!$G$2:$G$460,'CHP WB'!$A$2:$A$460,'WB AM'!A83,'CHP WB'!$L$2:$L$460,1)</f>
        <v>0</v>
      </c>
      <c r="E83" t="str">
        <f>IF(B83="holiday",B83,IF(B83="weekend",B83,IF(D83&gt;parameters!$B$7,"incident","non-incident")))</f>
        <v>weekend</v>
      </c>
      <c r="F83" t="str">
        <f t="shared" si="3"/>
        <v>weekend</v>
      </c>
      <c r="G83">
        <f>SUMIFS('CHP WB'!$L$2:$L$460,'CHP WB'!$A$2:$A$460,'WB AM'!A83)</f>
        <v>0</v>
      </c>
    </row>
    <row r="84" spans="1:7" x14ac:dyDescent="0.25">
      <c r="A84" s="36">
        <f>PeMS!B85</f>
        <v>41722</v>
      </c>
      <c r="B84" t="str">
        <f>PeMS!C85</f>
        <v>regular</v>
      </c>
      <c r="C84" t="str">
        <f t="shared" si="2"/>
        <v>regular</v>
      </c>
      <c r="D84">
        <f>SUMIFS('CHP WB'!$G$2:$G$460,'CHP WB'!$A$2:$A$460,'WB AM'!A84,'CHP WB'!$L$2:$L$460,1)</f>
        <v>0</v>
      </c>
      <c r="E84" t="str">
        <f>IF(B84="holiday",B84,IF(B84="weekend",B84,IF(D84&gt;parameters!$B$7,"incident","non-incident")))</f>
        <v>non-incident</v>
      </c>
      <c r="F84" t="str">
        <f t="shared" si="3"/>
        <v>regular</v>
      </c>
      <c r="G84">
        <f>SUMIFS('CHP WB'!$L$2:$L$460,'CHP WB'!$A$2:$A$460,'WB AM'!A84)</f>
        <v>0</v>
      </c>
    </row>
    <row r="85" spans="1:7" x14ac:dyDescent="0.25">
      <c r="A85" s="36">
        <f>PeMS!B86</f>
        <v>41723</v>
      </c>
      <c r="B85" t="str">
        <f>PeMS!C86</f>
        <v>regular</v>
      </c>
      <c r="C85" t="str">
        <f t="shared" si="2"/>
        <v>regular</v>
      </c>
      <c r="D85">
        <f>SUMIFS('CHP WB'!$G$2:$G$460,'CHP WB'!$A$2:$A$460,'WB AM'!A85,'CHP WB'!$L$2:$L$460,1)</f>
        <v>0</v>
      </c>
      <c r="E85" t="str">
        <f>IF(B85="holiday",B85,IF(B85="weekend",B85,IF(D85&gt;parameters!$B$7,"incident","non-incident")))</f>
        <v>non-incident</v>
      </c>
      <c r="F85" t="str">
        <f t="shared" si="3"/>
        <v>regular</v>
      </c>
      <c r="G85">
        <f>SUMIFS('CHP WB'!$L$2:$L$460,'CHP WB'!$A$2:$A$460,'WB AM'!A85)</f>
        <v>0</v>
      </c>
    </row>
    <row r="86" spans="1:7" x14ac:dyDescent="0.25">
      <c r="A86" s="36">
        <f>PeMS!B87</f>
        <v>41724</v>
      </c>
      <c r="B86" t="str">
        <f>PeMS!C87</f>
        <v>regular</v>
      </c>
      <c r="C86" t="str">
        <f t="shared" si="2"/>
        <v>regular</v>
      </c>
      <c r="D86">
        <f>SUMIFS('CHP WB'!$G$2:$G$460,'CHP WB'!$A$2:$A$460,'WB AM'!A86,'CHP WB'!$L$2:$L$460,1)</f>
        <v>1235</v>
      </c>
      <c r="E86" t="str">
        <f>IF(B86="holiday",B86,IF(B86="weekend",B86,IF(D86&gt;parameters!$B$7,"incident","non-incident")))</f>
        <v>incident</v>
      </c>
      <c r="F86" t="str">
        <f t="shared" si="3"/>
        <v>incident</v>
      </c>
      <c r="G86">
        <f>SUMIFS('CHP WB'!$L$2:$L$460,'CHP WB'!$A$2:$A$460,'WB AM'!A86)</f>
        <v>1</v>
      </c>
    </row>
    <row r="87" spans="1:7" x14ac:dyDescent="0.25">
      <c r="A87" s="36">
        <f>PeMS!B88</f>
        <v>41725</v>
      </c>
      <c r="B87" t="str">
        <f>PeMS!C88</f>
        <v>regular</v>
      </c>
      <c r="C87" t="str">
        <f t="shared" si="2"/>
        <v>regular</v>
      </c>
      <c r="D87">
        <f>SUMIFS('CHP WB'!$G$2:$G$460,'CHP WB'!$A$2:$A$460,'WB AM'!A87,'CHP WB'!$L$2:$L$460,1)</f>
        <v>16</v>
      </c>
      <c r="E87" t="str">
        <f>IF(B87="holiday",B87,IF(B87="weekend",B87,IF(D87&gt;parameters!$B$7,"incident","non-incident")))</f>
        <v>incident</v>
      </c>
      <c r="F87" t="str">
        <f t="shared" si="3"/>
        <v>incident</v>
      </c>
      <c r="G87">
        <f>SUMIFS('CHP WB'!$L$2:$L$460,'CHP WB'!$A$2:$A$460,'WB AM'!A87)</f>
        <v>1</v>
      </c>
    </row>
    <row r="88" spans="1:7" x14ac:dyDescent="0.25">
      <c r="A88" s="36">
        <f>PeMS!B89</f>
        <v>41726</v>
      </c>
      <c r="B88" t="str">
        <f>PeMS!C89</f>
        <v>regular</v>
      </c>
      <c r="C88" t="str">
        <f t="shared" si="2"/>
        <v>regular</v>
      </c>
      <c r="D88">
        <f>SUMIFS('CHP WB'!$G$2:$G$460,'CHP WB'!$A$2:$A$460,'WB AM'!A88,'CHP WB'!$L$2:$L$460,1)</f>
        <v>0</v>
      </c>
      <c r="E88" t="str">
        <f>IF(B88="holiday",B88,IF(B88="weekend",B88,IF(D88&gt;parameters!$B$7,"incident","non-incident")))</f>
        <v>non-incident</v>
      </c>
      <c r="F88" t="str">
        <f t="shared" si="3"/>
        <v>regular</v>
      </c>
      <c r="G88">
        <f>SUMIFS('CHP WB'!$L$2:$L$460,'CHP WB'!$A$2:$A$460,'WB AM'!A88)</f>
        <v>0</v>
      </c>
    </row>
    <row r="89" spans="1:7" x14ac:dyDescent="0.25">
      <c r="A89" s="36">
        <f>PeMS!B90</f>
        <v>41727</v>
      </c>
      <c r="B89" t="str">
        <f>PeMS!C90</f>
        <v>weekend</v>
      </c>
      <c r="C89" t="str">
        <f t="shared" si="2"/>
        <v>weekend</v>
      </c>
      <c r="D89">
        <f>SUMIFS('CHP WB'!$G$2:$G$460,'CHP WB'!$A$2:$A$460,'WB AM'!A89,'CHP WB'!$L$2:$L$460,1)</f>
        <v>0</v>
      </c>
      <c r="E89" t="str">
        <f>IF(B89="holiday",B89,IF(B89="weekend",B89,IF(D89&gt;parameters!$B$7,"incident","non-incident")))</f>
        <v>weekend</v>
      </c>
      <c r="F89" t="str">
        <f t="shared" si="3"/>
        <v>weekend</v>
      </c>
      <c r="G89">
        <f>SUMIFS('CHP WB'!$L$2:$L$460,'CHP WB'!$A$2:$A$460,'WB AM'!A89)</f>
        <v>0</v>
      </c>
    </row>
    <row r="90" spans="1:7" x14ac:dyDescent="0.25">
      <c r="A90" s="36">
        <f>PeMS!B91</f>
        <v>41728</v>
      </c>
      <c r="B90" t="str">
        <f>PeMS!C91</f>
        <v>weekend</v>
      </c>
      <c r="C90" t="str">
        <f t="shared" si="2"/>
        <v>weekend</v>
      </c>
      <c r="D90">
        <f>SUMIFS('CHP WB'!$G$2:$G$460,'CHP WB'!$A$2:$A$460,'WB AM'!A90,'CHP WB'!$L$2:$L$460,1)</f>
        <v>0</v>
      </c>
      <c r="E90" t="str">
        <f>IF(B90="holiday",B90,IF(B90="weekend",B90,IF(D90&gt;parameters!$B$7,"incident","non-incident")))</f>
        <v>weekend</v>
      </c>
      <c r="F90" t="str">
        <f t="shared" si="3"/>
        <v>weekend</v>
      </c>
      <c r="G90">
        <f>SUMIFS('CHP WB'!$L$2:$L$460,'CHP WB'!$A$2:$A$460,'WB AM'!A90)</f>
        <v>0</v>
      </c>
    </row>
    <row r="91" spans="1:7" x14ac:dyDescent="0.25">
      <c r="A91" s="36">
        <f>PeMS!B92</f>
        <v>41729</v>
      </c>
      <c r="B91" t="str">
        <f>PeMS!C92</f>
        <v>holiday</v>
      </c>
      <c r="C91" t="str">
        <f t="shared" si="2"/>
        <v>holiday</v>
      </c>
      <c r="D91">
        <f>SUMIFS('CHP WB'!$G$2:$G$460,'CHP WB'!$A$2:$A$460,'WB AM'!A91,'CHP WB'!$L$2:$L$460,1)</f>
        <v>15</v>
      </c>
      <c r="E91" t="str">
        <f>IF(B91="holiday",B91,IF(B91="weekend",B91,IF(D91&gt;parameters!$B$7,"incident","non-incident")))</f>
        <v>holiday</v>
      </c>
      <c r="F91" t="str">
        <f t="shared" si="3"/>
        <v>holiday</v>
      </c>
      <c r="G91">
        <f>SUMIFS('CHP WB'!$L$2:$L$460,'CHP WB'!$A$2:$A$460,'WB AM'!A91)</f>
        <v>1</v>
      </c>
    </row>
    <row r="92" spans="1:7" x14ac:dyDescent="0.25">
      <c r="A92" s="36">
        <f>PeMS!B93</f>
        <v>41730</v>
      </c>
      <c r="B92" t="str">
        <f>PeMS!C93</f>
        <v>regular</v>
      </c>
      <c r="C92" t="str">
        <f t="shared" si="2"/>
        <v>regular</v>
      </c>
      <c r="D92">
        <f>SUMIFS('CHP WB'!$G$2:$G$460,'CHP WB'!$A$2:$A$460,'WB AM'!A92,'CHP WB'!$L$2:$L$460,1)</f>
        <v>1489</v>
      </c>
      <c r="E92" t="str">
        <f>IF(B92="holiday",B92,IF(B92="weekend",B92,IF(D92&gt;parameters!$B$7,"incident","non-incident")))</f>
        <v>incident</v>
      </c>
      <c r="F92" t="str">
        <f t="shared" si="3"/>
        <v>incident</v>
      </c>
      <c r="G92">
        <f>SUMIFS('CHP WB'!$L$2:$L$460,'CHP WB'!$A$2:$A$460,'WB AM'!A92)</f>
        <v>2</v>
      </c>
    </row>
    <row r="93" spans="1:7" x14ac:dyDescent="0.25">
      <c r="A93" s="36">
        <f>PeMS!B94</f>
        <v>41731</v>
      </c>
      <c r="B93" t="str">
        <f>PeMS!C94</f>
        <v>regular</v>
      </c>
      <c r="C93" t="str">
        <f t="shared" si="2"/>
        <v>regular</v>
      </c>
      <c r="D93">
        <f>SUMIFS('CHP WB'!$G$2:$G$460,'CHP WB'!$A$2:$A$460,'WB AM'!A93,'CHP WB'!$L$2:$L$460,1)</f>
        <v>170</v>
      </c>
      <c r="E93" t="str">
        <f>IF(B93="holiday",B93,IF(B93="weekend",B93,IF(D93&gt;parameters!$B$7,"incident","non-incident")))</f>
        <v>incident</v>
      </c>
      <c r="F93" t="str">
        <f t="shared" si="3"/>
        <v>incident</v>
      </c>
      <c r="G93">
        <f>SUMIFS('CHP WB'!$L$2:$L$460,'CHP WB'!$A$2:$A$460,'WB AM'!A93)</f>
        <v>1</v>
      </c>
    </row>
    <row r="94" spans="1:7" x14ac:dyDescent="0.25">
      <c r="A94" s="36">
        <f>PeMS!B95</f>
        <v>41732</v>
      </c>
      <c r="B94" t="str">
        <f>PeMS!C95</f>
        <v>other</v>
      </c>
      <c r="C94" t="str">
        <f t="shared" si="2"/>
        <v>other</v>
      </c>
      <c r="D94">
        <f>SUMIFS('CHP WB'!$G$2:$G$460,'CHP WB'!$A$2:$A$460,'WB AM'!A94,'CHP WB'!$L$2:$L$460,1)</f>
        <v>0</v>
      </c>
      <c r="E94" t="str">
        <f>IF(B94="holiday",B94,IF(B94="weekend",B94,IF(D94&gt;parameters!$B$7,"incident","non-incident")))</f>
        <v>non-incident</v>
      </c>
      <c r="F94" t="str">
        <f t="shared" si="3"/>
        <v>other</v>
      </c>
      <c r="G94">
        <f>SUMIFS('CHP WB'!$L$2:$L$460,'CHP WB'!$A$2:$A$460,'WB AM'!A94)</f>
        <v>0</v>
      </c>
    </row>
    <row r="95" spans="1:7" x14ac:dyDescent="0.25">
      <c r="A95" s="36">
        <f>PeMS!B96</f>
        <v>41733</v>
      </c>
      <c r="B95" t="str">
        <f>PeMS!C96</f>
        <v>regular</v>
      </c>
      <c r="C95" t="str">
        <f t="shared" si="2"/>
        <v>regular</v>
      </c>
      <c r="D95">
        <f>SUMIFS('CHP WB'!$G$2:$G$460,'CHP WB'!$A$2:$A$460,'WB AM'!A95,'CHP WB'!$L$2:$L$460,1)</f>
        <v>0</v>
      </c>
      <c r="E95" t="str">
        <f>IF(B95="holiday",B95,IF(B95="weekend",B95,IF(D95&gt;parameters!$B$7,"incident","non-incident")))</f>
        <v>non-incident</v>
      </c>
      <c r="F95" t="str">
        <f t="shared" si="3"/>
        <v>regular</v>
      </c>
      <c r="G95">
        <f>SUMIFS('CHP WB'!$L$2:$L$460,'CHP WB'!$A$2:$A$460,'WB AM'!A95)</f>
        <v>0</v>
      </c>
    </row>
    <row r="96" spans="1:7" x14ac:dyDescent="0.25">
      <c r="A96" s="36">
        <f>PeMS!B97</f>
        <v>41734</v>
      </c>
      <c r="B96" t="str">
        <f>PeMS!C97</f>
        <v>weekend</v>
      </c>
      <c r="C96" t="str">
        <f t="shared" si="2"/>
        <v>weekend</v>
      </c>
      <c r="D96">
        <f>SUMIFS('CHP WB'!$G$2:$G$460,'CHP WB'!$A$2:$A$460,'WB AM'!A96,'CHP WB'!$L$2:$L$460,1)</f>
        <v>0</v>
      </c>
      <c r="E96" t="str">
        <f>IF(B96="holiday",B96,IF(B96="weekend",B96,IF(D96&gt;parameters!$B$7,"incident","non-incident")))</f>
        <v>weekend</v>
      </c>
      <c r="F96" t="str">
        <f t="shared" si="3"/>
        <v>weekend</v>
      </c>
      <c r="G96">
        <f>SUMIFS('CHP WB'!$L$2:$L$460,'CHP WB'!$A$2:$A$460,'WB AM'!A96)</f>
        <v>0</v>
      </c>
    </row>
    <row r="97" spans="1:7" x14ac:dyDescent="0.25">
      <c r="A97" s="36">
        <f>PeMS!B98</f>
        <v>41735</v>
      </c>
      <c r="B97" t="str">
        <f>PeMS!C98</f>
        <v>weekend</v>
      </c>
      <c r="C97" t="str">
        <f t="shared" si="2"/>
        <v>weekend</v>
      </c>
      <c r="D97">
        <f>SUMIFS('CHP WB'!$G$2:$G$460,'CHP WB'!$A$2:$A$460,'WB AM'!A97,'CHP WB'!$L$2:$L$460,1)</f>
        <v>0</v>
      </c>
      <c r="E97" t="str">
        <f>IF(B97="holiday",B97,IF(B97="weekend",B97,IF(D97&gt;parameters!$B$7,"incident","non-incident")))</f>
        <v>weekend</v>
      </c>
      <c r="F97" t="str">
        <f t="shared" si="3"/>
        <v>weekend</v>
      </c>
      <c r="G97">
        <f>SUMIFS('CHP WB'!$L$2:$L$460,'CHP WB'!$A$2:$A$460,'WB AM'!A97)</f>
        <v>0</v>
      </c>
    </row>
    <row r="98" spans="1:7" x14ac:dyDescent="0.25">
      <c r="A98" s="36">
        <f>PeMS!B99</f>
        <v>41736</v>
      </c>
      <c r="B98" t="str">
        <f>PeMS!C99</f>
        <v>incident</v>
      </c>
      <c r="C98" t="str">
        <f t="shared" si="2"/>
        <v>incident</v>
      </c>
      <c r="D98">
        <f>SUMIFS('CHP WB'!$G$2:$G$460,'CHP WB'!$A$2:$A$460,'WB AM'!A98,'CHP WB'!$L$2:$L$460,1)</f>
        <v>46</v>
      </c>
      <c r="E98" t="str">
        <f>IF(B98="holiday",B98,IF(B98="weekend",B98,IF(D98&gt;parameters!$B$7,"incident","non-incident")))</f>
        <v>incident</v>
      </c>
      <c r="F98" t="str">
        <f t="shared" si="3"/>
        <v>incident</v>
      </c>
      <c r="G98">
        <f>SUMIFS('CHP WB'!$L$2:$L$460,'CHP WB'!$A$2:$A$460,'WB AM'!A98)</f>
        <v>2</v>
      </c>
    </row>
    <row r="99" spans="1:7" x14ac:dyDescent="0.25">
      <c r="A99" s="36">
        <f>PeMS!B100</f>
        <v>41737</v>
      </c>
      <c r="B99" t="str">
        <f>PeMS!C100</f>
        <v>regular</v>
      </c>
      <c r="C99" t="str">
        <f t="shared" si="2"/>
        <v>regular</v>
      </c>
      <c r="D99">
        <f>SUMIFS('CHP WB'!$G$2:$G$460,'CHP WB'!$A$2:$A$460,'WB AM'!A99,'CHP WB'!$L$2:$L$460,1)</f>
        <v>0</v>
      </c>
      <c r="E99" t="str">
        <f>IF(B99="holiday",B99,IF(B99="weekend",B99,IF(D99&gt;parameters!$B$7,"incident","non-incident")))</f>
        <v>non-incident</v>
      </c>
      <c r="F99" t="str">
        <f t="shared" si="3"/>
        <v>regular</v>
      </c>
      <c r="G99">
        <f>SUMIFS('CHP WB'!$L$2:$L$460,'CHP WB'!$A$2:$A$460,'WB AM'!A99)</f>
        <v>0</v>
      </c>
    </row>
    <row r="100" spans="1:7" x14ac:dyDescent="0.25">
      <c r="A100" s="36">
        <f>PeMS!B101</f>
        <v>41738</v>
      </c>
      <c r="B100" t="str">
        <f>PeMS!C101</f>
        <v>regular</v>
      </c>
      <c r="C100" t="str">
        <f t="shared" si="2"/>
        <v>regular</v>
      </c>
      <c r="D100">
        <f>SUMIFS('CHP WB'!$G$2:$G$460,'CHP WB'!$A$2:$A$460,'WB AM'!A100,'CHP WB'!$L$2:$L$460,1)</f>
        <v>29</v>
      </c>
      <c r="E100" t="str">
        <f>IF(B100="holiday",B100,IF(B100="weekend",B100,IF(D100&gt;parameters!$B$7,"incident","non-incident")))</f>
        <v>incident</v>
      </c>
      <c r="F100" t="str">
        <f t="shared" si="3"/>
        <v>incident</v>
      </c>
      <c r="G100">
        <f>SUMIFS('CHP WB'!$L$2:$L$460,'CHP WB'!$A$2:$A$460,'WB AM'!A100)</f>
        <v>1</v>
      </c>
    </row>
    <row r="101" spans="1:7" x14ac:dyDescent="0.25">
      <c r="A101" s="36">
        <f>PeMS!B102</f>
        <v>41739</v>
      </c>
      <c r="B101" t="str">
        <f>PeMS!C102</f>
        <v>regular</v>
      </c>
      <c r="C101" t="str">
        <f t="shared" si="2"/>
        <v>regular</v>
      </c>
      <c r="D101">
        <f>SUMIFS('CHP WB'!$G$2:$G$460,'CHP WB'!$A$2:$A$460,'WB AM'!A101,'CHP WB'!$L$2:$L$460,1)</f>
        <v>90</v>
      </c>
      <c r="E101" t="str">
        <f>IF(B101="holiday",B101,IF(B101="weekend",B101,IF(D101&gt;parameters!$B$7,"incident","non-incident")))</f>
        <v>incident</v>
      </c>
      <c r="F101" t="str">
        <f t="shared" si="3"/>
        <v>incident</v>
      </c>
      <c r="G101">
        <f>SUMIFS('CHP WB'!$L$2:$L$460,'CHP WB'!$A$2:$A$460,'WB AM'!A101)</f>
        <v>1</v>
      </c>
    </row>
    <row r="102" spans="1:7" x14ac:dyDescent="0.25">
      <c r="A102" s="36">
        <f>PeMS!B103</f>
        <v>41740</v>
      </c>
      <c r="B102" t="str">
        <f>PeMS!C103</f>
        <v>regular</v>
      </c>
      <c r="C102" t="str">
        <f t="shared" si="2"/>
        <v>regular</v>
      </c>
      <c r="D102">
        <f>SUMIFS('CHP WB'!$G$2:$G$460,'CHP WB'!$A$2:$A$460,'WB AM'!A102,'CHP WB'!$L$2:$L$460,1)</f>
        <v>364</v>
      </c>
      <c r="E102" t="str">
        <f>IF(B102="holiday",B102,IF(B102="weekend",B102,IF(D102&gt;parameters!$B$7,"incident","non-incident")))</f>
        <v>incident</v>
      </c>
      <c r="F102" t="str">
        <f t="shared" si="3"/>
        <v>incident</v>
      </c>
      <c r="G102">
        <f>SUMIFS('CHP WB'!$L$2:$L$460,'CHP WB'!$A$2:$A$460,'WB AM'!A102)</f>
        <v>1</v>
      </c>
    </row>
    <row r="103" spans="1:7" x14ac:dyDescent="0.25">
      <c r="A103" s="36">
        <f>PeMS!B104</f>
        <v>41741</v>
      </c>
      <c r="B103" t="str">
        <f>PeMS!C104</f>
        <v>weekend</v>
      </c>
      <c r="C103" t="str">
        <f t="shared" si="2"/>
        <v>weekend</v>
      </c>
      <c r="D103">
        <f>SUMIFS('CHP WB'!$G$2:$G$460,'CHP WB'!$A$2:$A$460,'WB AM'!A103,'CHP WB'!$L$2:$L$460,1)</f>
        <v>0</v>
      </c>
      <c r="E103" t="str">
        <f>IF(B103="holiday",B103,IF(B103="weekend",B103,IF(D103&gt;parameters!$B$7,"incident","non-incident")))</f>
        <v>weekend</v>
      </c>
      <c r="F103" t="str">
        <f t="shared" si="3"/>
        <v>weekend</v>
      </c>
      <c r="G103">
        <f>SUMIFS('CHP WB'!$L$2:$L$460,'CHP WB'!$A$2:$A$460,'WB AM'!A103)</f>
        <v>0</v>
      </c>
    </row>
    <row r="104" spans="1:7" x14ac:dyDescent="0.25">
      <c r="A104" s="36">
        <f>PeMS!B105</f>
        <v>41742</v>
      </c>
      <c r="B104" t="str">
        <f>PeMS!C105</f>
        <v>weekend</v>
      </c>
      <c r="C104" t="str">
        <f t="shared" si="2"/>
        <v>weekend</v>
      </c>
      <c r="D104">
        <f>SUMIFS('CHP WB'!$G$2:$G$460,'CHP WB'!$A$2:$A$460,'WB AM'!A104,'CHP WB'!$L$2:$L$460,1)</f>
        <v>0</v>
      </c>
      <c r="E104" t="str">
        <f>IF(B104="holiday",B104,IF(B104="weekend",B104,IF(D104&gt;parameters!$B$7,"incident","non-incident")))</f>
        <v>weekend</v>
      </c>
      <c r="F104" t="str">
        <f t="shared" si="3"/>
        <v>weekend</v>
      </c>
      <c r="G104">
        <f>SUMIFS('CHP WB'!$L$2:$L$460,'CHP WB'!$A$2:$A$460,'WB AM'!A104)</f>
        <v>0</v>
      </c>
    </row>
    <row r="105" spans="1:7" x14ac:dyDescent="0.25">
      <c r="A105" s="36">
        <f>PeMS!B106</f>
        <v>41743</v>
      </c>
      <c r="B105" t="str">
        <f>PeMS!C106</f>
        <v>regular</v>
      </c>
      <c r="C105" t="str">
        <f t="shared" si="2"/>
        <v>regular</v>
      </c>
      <c r="D105">
        <f>SUMIFS('CHP WB'!$G$2:$G$460,'CHP WB'!$A$2:$A$460,'WB AM'!A105,'CHP WB'!$L$2:$L$460,1)</f>
        <v>30</v>
      </c>
      <c r="E105" t="str">
        <f>IF(B105="holiday",B105,IF(B105="weekend",B105,IF(D105&gt;parameters!$B$7,"incident","non-incident")))</f>
        <v>incident</v>
      </c>
      <c r="F105" t="str">
        <f t="shared" si="3"/>
        <v>incident</v>
      </c>
      <c r="G105">
        <f>SUMIFS('CHP WB'!$L$2:$L$460,'CHP WB'!$A$2:$A$460,'WB AM'!A105)</f>
        <v>1</v>
      </c>
    </row>
    <row r="106" spans="1:7" x14ac:dyDescent="0.25">
      <c r="A106" s="36">
        <f>PeMS!B107</f>
        <v>41744</v>
      </c>
      <c r="B106" t="str">
        <f>PeMS!C107</f>
        <v>regular</v>
      </c>
      <c r="C106" t="str">
        <f t="shared" si="2"/>
        <v>regular</v>
      </c>
      <c r="D106">
        <f>SUMIFS('CHP WB'!$G$2:$G$460,'CHP WB'!$A$2:$A$460,'WB AM'!A106,'CHP WB'!$L$2:$L$460,1)</f>
        <v>0</v>
      </c>
      <c r="E106" t="str">
        <f>IF(B106="holiday",B106,IF(B106="weekend",B106,IF(D106&gt;parameters!$B$7,"incident","non-incident")))</f>
        <v>non-incident</v>
      </c>
      <c r="F106" t="str">
        <f t="shared" si="3"/>
        <v>regular</v>
      </c>
      <c r="G106">
        <f>SUMIFS('CHP WB'!$L$2:$L$460,'CHP WB'!$A$2:$A$460,'WB AM'!A106)</f>
        <v>0</v>
      </c>
    </row>
    <row r="107" spans="1:7" x14ac:dyDescent="0.25">
      <c r="A107" s="36">
        <f>PeMS!B108</f>
        <v>41745</v>
      </c>
      <c r="B107" t="str">
        <f>PeMS!C108</f>
        <v>regular</v>
      </c>
      <c r="C107" t="str">
        <f t="shared" si="2"/>
        <v>regular</v>
      </c>
      <c r="D107">
        <f>SUMIFS('CHP WB'!$G$2:$G$460,'CHP WB'!$A$2:$A$460,'WB AM'!A107,'CHP WB'!$L$2:$L$460,1)</f>
        <v>197</v>
      </c>
      <c r="E107" t="str">
        <f>IF(B107="holiday",B107,IF(B107="weekend",B107,IF(D107&gt;parameters!$B$7,"incident","non-incident")))</f>
        <v>incident</v>
      </c>
      <c r="F107" t="str">
        <f t="shared" si="3"/>
        <v>incident</v>
      </c>
      <c r="G107">
        <f>SUMIFS('CHP WB'!$L$2:$L$460,'CHP WB'!$A$2:$A$460,'WB AM'!A107)</f>
        <v>2</v>
      </c>
    </row>
    <row r="108" spans="1:7" x14ac:dyDescent="0.25">
      <c r="A108" s="36">
        <f>PeMS!B109</f>
        <v>41746</v>
      </c>
      <c r="B108" t="str">
        <f>PeMS!C109</f>
        <v>incident</v>
      </c>
      <c r="C108" t="str">
        <f t="shared" si="2"/>
        <v>incident</v>
      </c>
      <c r="D108">
        <f>SUMIFS('CHP WB'!$G$2:$G$460,'CHP WB'!$A$2:$A$460,'WB AM'!A108,'CHP WB'!$L$2:$L$460,1)</f>
        <v>0</v>
      </c>
      <c r="E108" t="str">
        <f>IF(B108="holiday",B108,IF(B108="weekend",B108,IF(D108&gt;parameters!$B$7,"incident","non-incident")))</f>
        <v>non-incident</v>
      </c>
      <c r="F108" t="str">
        <f t="shared" si="3"/>
        <v>incident</v>
      </c>
      <c r="G108">
        <f>SUMIFS('CHP WB'!$L$2:$L$460,'CHP WB'!$A$2:$A$460,'WB AM'!A108)</f>
        <v>0</v>
      </c>
    </row>
    <row r="109" spans="1:7" x14ac:dyDescent="0.25">
      <c r="A109" s="36">
        <f>PeMS!B110</f>
        <v>41747</v>
      </c>
      <c r="B109" t="str">
        <f>PeMS!C110</f>
        <v>holiday</v>
      </c>
      <c r="C109" t="str">
        <f t="shared" si="2"/>
        <v>holiday</v>
      </c>
      <c r="D109">
        <f>SUMIFS('CHP WB'!$G$2:$G$460,'CHP WB'!$A$2:$A$460,'WB AM'!A109,'CHP WB'!$L$2:$L$460,1)</f>
        <v>0</v>
      </c>
      <c r="E109" t="str">
        <f>IF(B109="holiday",B109,IF(B109="weekend",B109,IF(D109&gt;parameters!$B$7,"incident","non-incident")))</f>
        <v>holiday</v>
      </c>
      <c r="F109" t="str">
        <f t="shared" si="3"/>
        <v>holiday</v>
      </c>
      <c r="G109">
        <f>SUMIFS('CHP WB'!$L$2:$L$460,'CHP WB'!$A$2:$A$460,'WB AM'!A109)</f>
        <v>0</v>
      </c>
    </row>
    <row r="110" spans="1:7" x14ac:dyDescent="0.25">
      <c r="A110" s="36">
        <f>PeMS!B111</f>
        <v>41748</v>
      </c>
      <c r="B110" t="str">
        <f>PeMS!C111</f>
        <v>weekend</v>
      </c>
      <c r="C110" t="str">
        <f t="shared" si="2"/>
        <v>weekend</v>
      </c>
      <c r="D110">
        <f>SUMIFS('CHP WB'!$G$2:$G$460,'CHP WB'!$A$2:$A$460,'WB AM'!A110,'CHP WB'!$L$2:$L$460,1)</f>
        <v>0</v>
      </c>
      <c r="E110" t="str">
        <f>IF(B110="holiday",B110,IF(B110="weekend",B110,IF(D110&gt;parameters!$B$7,"incident","non-incident")))</f>
        <v>weekend</v>
      </c>
      <c r="F110" t="str">
        <f t="shared" si="3"/>
        <v>weekend</v>
      </c>
      <c r="G110">
        <f>SUMIFS('CHP WB'!$L$2:$L$460,'CHP WB'!$A$2:$A$460,'WB AM'!A110)</f>
        <v>0</v>
      </c>
    </row>
    <row r="111" spans="1:7" x14ac:dyDescent="0.25">
      <c r="A111" s="36">
        <f>PeMS!B112</f>
        <v>41749</v>
      </c>
      <c r="B111" t="str">
        <f>PeMS!C112</f>
        <v>weekend</v>
      </c>
      <c r="C111" t="str">
        <f t="shared" si="2"/>
        <v>weekend</v>
      </c>
      <c r="D111">
        <f>SUMIFS('CHP WB'!$G$2:$G$460,'CHP WB'!$A$2:$A$460,'WB AM'!A111,'CHP WB'!$L$2:$L$460,1)</f>
        <v>0</v>
      </c>
      <c r="E111" t="str">
        <f>IF(B111="holiday",B111,IF(B111="weekend",B111,IF(D111&gt;parameters!$B$7,"incident","non-incident")))</f>
        <v>weekend</v>
      </c>
      <c r="F111" t="str">
        <f t="shared" si="3"/>
        <v>weekend</v>
      </c>
      <c r="G111">
        <f>SUMIFS('CHP WB'!$L$2:$L$460,'CHP WB'!$A$2:$A$460,'WB AM'!A111)</f>
        <v>0</v>
      </c>
    </row>
    <row r="112" spans="1:7" x14ac:dyDescent="0.25">
      <c r="A112" s="36">
        <f>PeMS!B113</f>
        <v>41750</v>
      </c>
      <c r="B112" t="str">
        <f>PeMS!C113</f>
        <v>holiday</v>
      </c>
      <c r="C112" t="str">
        <f t="shared" si="2"/>
        <v>holiday</v>
      </c>
      <c r="D112">
        <f>SUMIFS('CHP WB'!$G$2:$G$460,'CHP WB'!$A$2:$A$460,'WB AM'!A112,'CHP WB'!$L$2:$L$460,1)</f>
        <v>0</v>
      </c>
      <c r="E112" t="str">
        <f>IF(B112="holiday",B112,IF(B112="weekend",B112,IF(D112&gt;parameters!$B$7,"incident","non-incident")))</f>
        <v>holiday</v>
      </c>
      <c r="F112" t="str">
        <f t="shared" si="3"/>
        <v>holiday</v>
      </c>
      <c r="G112">
        <f>SUMIFS('CHP WB'!$L$2:$L$460,'CHP WB'!$A$2:$A$460,'WB AM'!A112)</f>
        <v>0</v>
      </c>
    </row>
    <row r="113" spans="1:7" x14ac:dyDescent="0.25">
      <c r="A113" s="36">
        <f>PeMS!B114</f>
        <v>41751</v>
      </c>
      <c r="B113" t="str">
        <f>PeMS!C114</f>
        <v>incident</v>
      </c>
      <c r="C113" t="str">
        <f t="shared" si="2"/>
        <v>incident</v>
      </c>
      <c r="D113">
        <f>SUMIFS('CHP WB'!$G$2:$G$460,'CHP WB'!$A$2:$A$460,'WB AM'!A113,'CHP WB'!$L$2:$L$460,1)</f>
        <v>69</v>
      </c>
      <c r="E113" t="str">
        <f>IF(B113="holiday",B113,IF(B113="weekend",B113,IF(D113&gt;parameters!$B$7,"incident","non-incident")))</f>
        <v>incident</v>
      </c>
      <c r="F113" t="str">
        <f t="shared" si="3"/>
        <v>incident</v>
      </c>
      <c r="G113">
        <f>SUMIFS('CHP WB'!$L$2:$L$460,'CHP WB'!$A$2:$A$460,'WB AM'!A113)</f>
        <v>1</v>
      </c>
    </row>
    <row r="114" spans="1:7" x14ac:dyDescent="0.25">
      <c r="A114" s="36">
        <f>PeMS!B115</f>
        <v>41752</v>
      </c>
      <c r="B114" t="str">
        <f>PeMS!C115</f>
        <v>incident</v>
      </c>
      <c r="C114" t="str">
        <f t="shared" si="2"/>
        <v>incident</v>
      </c>
      <c r="D114">
        <f>SUMIFS('CHP WB'!$G$2:$G$460,'CHP WB'!$A$2:$A$460,'WB AM'!A114,'CHP WB'!$L$2:$L$460,1)</f>
        <v>0</v>
      </c>
      <c r="E114" t="str">
        <f>IF(B114="holiday",B114,IF(B114="weekend",B114,IF(D114&gt;parameters!$B$7,"incident","non-incident")))</f>
        <v>non-incident</v>
      </c>
      <c r="F114" t="str">
        <f t="shared" si="3"/>
        <v>incident</v>
      </c>
      <c r="G114">
        <f>SUMIFS('CHP WB'!$L$2:$L$460,'CHP WB'!$A$2:$A$460,'WB AM'!A114)</f>
        <v>0</v>
      </c>
    </row>
    <row r="115" spans="1:7" x14ac:dyDescent="0.25">
      <c r="A115" s="36">
        <f>PeMS!B116</f>
        <v>41753</v>
      </c>
      <c r="B115" t="str">
        <f>PeMS!C116</f>
        <v>regular</v>
      </c>
      <c r="C115" t="str">
        <f t="shared" si="2"/>
        <v>regular</v>
      </c>
      <c r="D115">
        <f>SUMIFS('CHP WB'!$G$2:$G$460,'CHP WB'!$A$2:$A$460,'WB AM'!A115,'CHP WB'!$L$2:$L$460,1)</f>
        <v>0</v>
      </c>
      <c r="E115" t="str">
        <f>IF(B115="holiday",B115,IF(B115="weekend",B115,IF(D115&gt;parameters!$B$7,"incident","non-incident")))</f>
        <v>non-incident</v>
      </c>
      <c r="F115" t="str">
        <f t="shared" si="3"/>
        <v>regular</v>
      </c>
      <c r="G115">
        <f>SUMIFS('CHP WB'!$L$2:$L$460,'CHP WB'!$A$2:$A$460,'WB AM'!A115)</f>
        <v>0</v>
      </c>
    </row>
    <row r="116" spans="1:7" x14ac:dyDescent="0.25">
      <c r="A116" s="36">
        <f>PeMS!B117</f>
        <v>41754</v>
      </c>
      <c r="B116" t="str">
        <f>PeMS!C117</f>
        <v>other</v>
      </c>
      <c r="C116" t="str">
        <f t="shared" si="2"/>
        <v>other</v>
      </c>
      <c r="D116">
        <f>SUMIFS('CHP WB'!$G$2:$G$460,'CHP WB'!$A$2:$A$460,'WB AM'!A116,'CHP WB'!$L$2:$L$460,1)</f>
        <v>0</v>
      </c>
      <c r="E116" t="str">
        <f>IF(B116="holiday",B116,IF(B116="weekend",B116,IF(D116&gt;parameters!$B$7,"incident","non-incident")))</f>
        <v>non-incident</v>
      </c>
      <c r="F116" t="str">
        <f t="shared" si="3"/>
        <v>other</v>
      </c>
      <c r="G116">
        <f>SUMIFS('CHP WB'!$L$2:$L$460,'CHP WB'!$A$2:$A$460,'WB AM'!A116)</f>
        <v>0</v>
      </c>
    </row>
    <row r="117" spans="1:7" x14ac:dyDescent="0.25">
      <c r="A117" s="36">
        <f>PeMS!B118</f>
        <v>41755</v>
      </c>
      <c r="B117" t="str">
        <f>PeMS!C118</f>
        <v>weekend</v>
      </c>
      <c r="C117" t="str">
        <f t="shared" si="2"/>
        <v>weekend</v>
      </c>
      <c r="D117">
        <f>SUMIFS('CHP WB'!$G$2:$G$460,'CHP WB'!$A$2:$A$460,'WB AM'!A117,'CHP WB'!$L$2:$L$460,1)</f>
        <v>0</v>
      </c>
      <c r="E117" t="str">
        <f>IF(B117="holiday",B117,IF(B117="weekend",B117,IF(D117&gt;parameters!$B$7,"incident","non-incident")))</f>
        <v>weekend</v>
      </c>
      <c r="F117" t="str">
        <f t="shared" si="3"/>
        <v>weekend</v>
      </c>
      <c r="G117">
        <f>SUMIFS('CHP WB'!$L$2:$L$460,'CHP WB'!$A$2:$A$460,'WB AM'!A117)</f>
        <v>0</v>
      </c>
    </row>
    <row r="118" spans="1:7" x14ac:dyDescent="0.25">
      <c r="A118" s="36">
        <f>PeMS!B119</f>
        <v>41756</v>
      </c>
      <c r="B118" t="str">
        <f>PeMS!C119</f>
        <v>weekend</v>
      </c>
      <c r="C118" t="str">
        <f t="shared" si="2"/>
        <v>weekend</v>
      </c>
      <c r="D118">
        <f>SUMIFS('CHP WB'!$G$2:$G$460,'CHP WB'!$A$2:$A$460,'WB AM'!A118,'CHP WB'!$L$2:$L$460,1)</f>
        <v>0</v>
      </c>
      <c r="E118" t="str">
        <f>IF(B118="holiday",B118,IF(B118="weekend",B118,IF(D118&gt;parameters!$B$7,"incident","non-incident")))</f>
        <v>weekend</v>
      </c>
      <c r="F118" t="str">
        <f t="shared" si="3"/>
        <v>weekend</v>
      </c>
      <c r="G118">
        <f>SUMIFS('CHP WB'!$L$2:$L$460,'CHP WB'!$A$2:$A$460,'WB AM'!A118)</f>
        <v>0</v>
      </c>
    </row>
    <row r="119" spans="1:7" x14ac:dyDescent="0.25">
      <c r="A119" s="36">
        <f>PeMS!B120</f>
        <v>41757</v>
      </c>
      <c r="B119" t="str">
        <f>PeMS!C120</f>
        <v>incident</v>
      </c>
      <c r="C119" t="str">
        <f t="shared" si="2"/>
        <v>incident</v>
      </c>
      <c r="D119">
        <f>SUMIFS('CHP WB'!$G$2:$G$460,'CHP WB'!$A$2:$A$460,'WB AM'!A119,'CHP WB'!$L$2:$L$460,1)</f>
        <v>0</v>
      </c>
      <c r="E119" t="str">
        <f>IF(B119="holiday",B119,IF(B119="weekend",B119,IF(D119&gt;parameters!$B$7,"incident","non-incident")))</f>
        <v>non-incident</v>
      </c>
      <c r="F119" t="str">
        <f t="shared" si="3"/>
        <v>incident</v>
      </c>
      <c r="G119">
        <f>SUMIFS('CHP WB'!$L$2:$L$460,'CHP WB'!$A$2:$A$460,'WB AM'!A119)</f>
        <v>0</v>
      </c>
    </row>
    <row r="120" spans="1:7" x14ac:dyDescent="0.25">
      <c r="A120" s="36">
        <f>PeMS!B121</f>
        <v>41758</v>
      </c>
      <c r="B120" t="str">
        <f>PeMS!C121</f>
        <v>regular</v>
      </c>
      <c r="C120" t="str">
        <f t="shared" si="2"/>
        <v>regular</v>
      </c>
      <c r="D120">
        <f>SUMIFS('CHP WB'!$G$2:$G$460,'CHP WB'!$A$2:$A$460,'WB AM'!A120,'CHP WB'!$L$2:$L$460,1)</f>
        <v>0</v>
      </c>
      <c r="E120" t="str">
        <f>IF(B120="holiday",B120,IF(B120="weekend",B120,IF(D120&gt;parameters!$B$7,"incident","non-incident")))</f>
        <v>non-incident</v>
      </c>
      <c r="F120" t="str">
        <f t="shared" si="3"/>
        <v>regular</v>
      </c>
      <c r="G120">
        <f>SUMIFS('CHP WB'!$L$2:$L$460,'CHP WB'!$A$2:$A$460,'WB AM'!A120)</f>
        <v>0</v>
      </c>
    </row>
    <row r="121" spans="1:7" x14ac:dyDescent="0.25">
      <c r="A121" s="36">
        <f>PeMS!B122</f>
        <v>41759</v>
      </c>
      <c r="B121" t="str">
        <f>PeMS!C122</f>
        <v>regular</v>
      </c>
      <c r="C121" t="str">
        <f t="shared" si="2"/>
        <v>regular</v>
      </c>
      <c r="D121">
        <f>SUMIFS('CHP WB'!$G$2:$G$460,'CHP WB'!$A$2:$A$460,'WB AM'!A121,'CHP WB'!$L$2:$L$460,1)</f>
        <v>21</v>
      </c>
      <c r="E121" t="str">
        <f>IF(B121="holiday",B121,IF(B121="weekend",B121,IF(D121&gt;parameters!$B$7,"incident","non-incident")))</f>
        <v>incident</v>
      </c>
      <c r="F121" t="str">
        <f t="shared" si="3"/>
        <v>incident</v>
      </c>
      <c r="G121">
        <f>SUMIFS('CHP WB'!$L$2:$L$460,'CHP WB'!$A$2:$A$460,'WB AM'!A121)</f>
        <v>1</v>
      </c>
    </row>
    <row r="122" spans="1:7" x14ac:dyDescent="0.25">
      <c r="A122" s="36">
        <f>PeMS!B123</f>
        <v>41760</v>
      </c>
      <c r="B122" t="str">
        <f>PeMS!C123</f>
        <v>regular</v>
      </c>
      <c r="C122" t="str">
        <f t="shared" si="2"/>
        <v>regular</v>
      </c>
      <c r="D122">
        <f>SUMIFS('CHP WB'!$G$2:$G$460,'CHP WB'!$A$2:$A$460,'WB AM'!A122,'CHP WB'!$L$2:$L$460,1)</f>
        <v>0</v>
      </c>
      <c r="E122" t="str">
        <f>IF(B122="holiday",B122,IF(B122="weekend",B122,IF(D122&gt;parameters!$B$7,"incident","non-incident")))</f>
        <v>non-incident</v>
      </c>
      <c r="F122" t="str">
        <f t="shared" si="3"/>
        <v>regular</v>
      </c>
      <c r="G122">
        <f>SUMIFS('CHP WB'!$L$2:$L$460,'CHP WB'!$A$2:$A$460,'WB AM'!A122)</f>
        <v>0</v>
      </c>
    </row>
    <row r="123" spans="1:7" x14ac:dyDescent="0.25">
      <c r="A123" s="36">
        <f>PeMS!B124</f>
        <v>41761</v>
      </c>
      <c r="B123" t="str">
        <f>PeMS!C124</f>
        <v>regular</v>
      </c>
      <c r="C123" t="str">
        <f t="shared" si="2"/>
        <v>regular</v>
      </c>
      <c r="D123">
        <f>SUMIFS('CHP WB'!$G$2:$G$460,'CHP WB'!$A$2:$A$460,'WB AM'!A123,'CHP WB'!$L$2:$L$460,1)</f>
        <v>0</v>
      </c>
      <c r="E123" t="str">
        <f>IF(B123="holiday",B123,IF(B123="weekend",B123,IF(D123&gt;parameters!$B$7,"incident","non-incident")))</f>
        <v>non-incident</v>
      </c>
      <c r="F123" t="str">
        <f t="shared" si="3"/>
        <v>regular</v>
      </c>
      <c r="G123">
        <f>SUMIFS('CHP WB'!$L$2:$L$460,'CHP WB'!$A$2:$A$460,'WB AM'!A123)</f>
        <v>0</v>
      </c>
    </row>
    <row r="124" spans="1:7" x14ac:dyDescent="0.25">
      <c r="A124" s="36">
        <f>PeMS!B125</f>
        <v>41762</v>
      </c>
      <c r="B124" t="str">
        <f>PeMS!C125</f>
        <v>weekend</v>
      </c>
      <c r="C124" t="str">
        <f t="shared" si="2"/>
        <v>weekend</v>
      </c>
      <c r="D124">
        <f>SUMIFS('CHP WB'!$G$2:$G$460,'CHP WB'!$A$2:$A$460,'WB AM'!A124,'CHP WB'!$L$2:$L$460,1)</f>
        <v>0</v>
      </c>
      <c r="E124" t="str">
        <f>IF(B124="holiday",B124,IF(B124="weekend",B124,IF(D124&gt;parameters!$B$7,"incident","non-incident")))</f>
        <v>weekend</v>
      </c>
      <c r="F124" t="str">
        <f t="shared" si="3"/>
        <v>weekend</v>
      </c>
      <c r="G124">
        <f>SUMIFS('CHP WB'!$L$2:$L$460,'CHP WB'!$A$2:$A$460,'WB AM'!A124)</f>
        <v>0</v>
      </c>
    </row>
    <row r="125" spans="1:7" x14ac:dyDescent="0.25">
      <c r="A125" s="36">
        <f>PeMS!B126</f>
        <v>41763</v>
      </c>
      <c r="B125" t="str">
        <f>PeMS!C126</f>
        <v>weekend</v>
      </c>
      <c r="C125" t="str">
        <f t="shared" si="2"/>
        <v>weekend</v>
      </c>
      <c r="D125">
        <f>SUMIFS('CHP WB'!$G$2:$G$460,'CHP WB'!$A$2:$A$460,'WB AM'!A125,'CHP WB'!$L$2:$L$460,1)</f>
        <v>0</v>
      </c>
      <c r="E125" t="str">
        <f>IF(B125="holiday",B125,IF(B125="weekend",B125,IF(D125&gt;parameters!$B$7,"incident","non-incident")))</f>
        <v>weekend</v>
      </c>
      <c r="F125" t="str">
        <f t="shared" si="3"/>
        <v>weekend</v>
      </c>
      <c r="G125">
        <f>SUMIFS('CHP WB'!$L$2:$L$460,'CHP WB'!$A$2:$A$460,'WB AM'!A125)</f>
        <v>0</v>
      </c>
    </row>
    <row r="126" spans="1:7" x14ac:dyDescent="0.25">
      <c r="A126" s="36">
        <f>PeMS!B127</f>
        <v>41764</v>
      </c>
      <c r="B126" t="str">
        <f>PeMS!C127</f>
        <v>regular</v>
      </c>
      <c r="C126" t="str">
        <f t="shared" si="2"/>
        <v>regular</v>
      </c>
      <c r="D126">
        <f>SUMIFS('CHP WB'!$G$2:$G$460,'CHP WB'!$A$2:$A$460,'WB AM'!A126,'CHP WB'!$L$2:$L$460,1)</f>
        <v>0</v>
      </c>
      <c r="E126" t="str">
        <f>IF(B126="holiday",B126,IF(B126="weekend",B126,IF(D126&gt;parameters!$B$7,"incident","non-incident")))</f>
        <v>non-incident</v>
      </c>
      <c r="F126" t="str">
        <f t="shared" si="3"/>
        <v>regular</v>
      </c>
      <c r="G126">
        <f>SUMIFS('CHP WB'!$L$2:$L$460,'CHP WB'!$A$2:$A$460,'WB AM'!A126)</f>
        <v>0</v>
      </c>
    </row>
    <row r="127" spans="1:7" x14ac:dyDescent="0.25">
      <c r="A127" s="36">
        <f>PeMS!B128</f>
        <v>41765</v>
      </c>
      <c r="B127" t="str">
        <f>PeMS!C128</f>
        <v>other</v>
      </c>
      <c r="C127" t="str">
        <f t="shared" si="2"/>
        <v>other</v>
      </c>
      <c r="D127">
        <f>SUMIFS('CHP WB'!$G$2:$G$460,'CHP WB'!$A$2:$A$460,'WB AM'!A127,'CHP WB'!$L$2:$L$460,1)</f>
        <v>0</v>
      </c>
      <c r="E127" t="str">
        <f>IF(B127="holiday",B127,IF(B127="weekend",B127,IF(D127&gt;parameters!$B$7,"incident","non-incident")))</f>
        <v>non-incident</v>
      </c>
      <c r="F127" t="str">
        <f t="shared" si="3"/>
        <v>other</v>
      </c>
      <c r="G127">
        <f>SUMIFS('CHP WB'!$L$2:$L$460,'CHP WB'!$A$2:$A$460,'WB AM'!A127)</f>
        <v>0</v>
      </c>
    </row>
    <row r="128" spans="1:7" x14ac:dyDescent="0.25">
      <c r="A128" s="36">
        <f>PeMS!B129</f>
        <v>41766</v>
      </c>
      <c r="B128" t="str">
        <f>PeMS!C129</f>
        <v>regular</v>
      </c>
      <c r="C128" t="str">
        <f t="shared" si="2"/>
        <v>regular</v>
      </c>
      <c r="D128">
        <f>SUMIFS('CHP WB'!$G$2:$G$460,'CHP WB'!$A$2:$A$460,'WB AM'!A128,'CHP WB'!$L$2:$L$460,1)</f>
        <v>0</v>
      </c>
      <c r="E128" t="str">
        <f>IF(B128="holiday",B128,IF(B128="weekend",B128,IF(D128&gt;parameters!$B$7,"incident","non-incident")))</f>
        <v>non-incident</v>
      </c>
      <c r="F128" t="str">
        <f t="shared" si="3"/>
        <v>regular</v>
      </c>
      <c r="G128">
        <f>SUMIFS('CHP WB'!$L$2:$L$460,'CHP WB'!$A$2:$A$460,'WB AM'!A128)</f>
        <v>0</v>
      </c>
    </row>
    <row r="129" spans="1:7" x14ac:dyDescent="0.25">
      <c r="A129" s="36">
        <f>PeMS!B130</f>
        <v>41767</v>
      </c>
      <c r="B129" t="str">
        <f>PeMS!C130</f>
        <v>regular</v>
      </c>
      <c r="C129" t="str">
        <f t="shared" si="2"/>
        <v>regular</v>
      </c>
      <c r="D129">
        <f>SUMIFS('CHP WB'!$G$2:$G$460,'CHP WB'!$A$2:$A$460,'WB AM'!A129,'CHP WB'!$L$2:$L$460,1)</f>
        <v>0</v>
      </c>
      <c r="E129" t="str">
        <f>IF(B129="holiday",B129,IF(B129="weekend",B129,IF(D129&gt;parameters!$B$7,"incident","non-incident")))</f>
        <v>non-incident</v>
      </c>
      <c r="F129" t="str">
        <f t="shared" si="3"/>
        <v>regular</v>
      </c>
      <c r="G129">
        <f>SUMIFS('CHP WB'!$L$2:$L$460,'CHP WB'!$A$2:$A$460,'WB AM'!A129)</f>
        <v>0</v>
      </c>
    </row>
    <row r="130" spans="1:7" x14ac:dyDescent="0.25">
      <c r="A130" s="36">
        <f>PeMS!B131</f>
        <v>41768</v>
      </c>
      <c r="B130" t="str">
        <f>PeMS!C131</f>
        <v>regular</v>
      </c>
      <c r="C130" t="str">
        <f t="shared" si="2"/>
        <v>regular</v>
      </c>
      <c r="D130">
        <f>SUMIFS('CHP WB'!$G$2:$G$460,'CHP WB'!$A$2:$A$460,'WB AM'!A130,'CHP WB'!$L$2:$L$460,1)</f>
        <v>76</v>
      </c>
      <c r="E130" t="str">
        <f>IF(B130="holiday",B130,IF(B130="weekend",B130,IF(D130&gt;parameters!$B$7,"incident","non-incident")))</f>
        <v>incident</v>
      </c>
      <c r="F130" t="str">
        <f t="shared" si="3"/>
        <v>incident</v>
      </c>
      <c r="G130">
        <f>SUMIFS('CHP WB'!$L$2:$L$460,'CHP WB'!$A$2:$A$460,'WB AM'!A130)</f>
        <v>1</v>
      </c>
    </row>
    <row r="131" spans="1:7" x14ac:dyDescent="0.25">
      <c r="A131" s="36">
        <f>PeMS!B132</f>
        <v>41769</v>
      </c>
      <c r="B131" t="str">
        <f>PeMS!C132</f>
        <v>weekend</v>
      </c>
      <c r="C131" t="str">
        <f t="shared" ref="C131:C152" si="4">IF(B131="bad data","other",IF(B131="no data","other",B131))</f>
        <v>weekend</v>
      </c>
      <c r="D131">
        <f>SUMIFS('CHP WB'!$G$2:$G$460,'CHP WB'!$A$2:$A$460,'WB AM'!A131,'CHP WB'!$L$2:$L$460,1)</f>
        <v>0</v>
      </c>
      <c r="E131" t="str">
        <f>IF(B131="holiday",B131,IF(B131="weekend",B131,IF(D131&gt;parameters!$B$7,"incident","non-incident")))</f>
        <v>weekend</v>
      </c>
      <c r="F131" t="str">
        <f t="shared" ref="F131:F152" si="5">IF(E131="incident","incident",B131)</f>
        <v>weekend</v>
      </c>
      <c r="G131">
        <f>SUMIFS('CHP WB'!$L$2:$L$460,'CHP WB'!$A$2:$A$460,'WB AM'!A131)</f>
        <v>0</v>
      </c>
    </row>
    <row r="132" spans="1:7" x14ac:dyDescent="0.25">
      <c r="A132" s="36">
        <f>PeMS!B133</f>
        <v>41770</v>
      </c>
      <c r="B132" t="str">
        <f>PeMS!C133</f>
        <v>weekend</v>
      </c>
      <c r="C132" t="str">
        <f t="shared" si="4"/>
        <v>weekend</v>
      </c>
      <c r="D132">
        <f>SUMIFS('CHP WB'!$G$2:$G$460,'CHP WB'!$A$2:$A$460,'WB AM'!A132,'CHP WB'!$L$2:$L$460,1)</f>
        <v>0</v>
      </c>
      <c r="E132" t="str">
        <f>IF(B132="holiday",B132,IF(B132="weekend",B132,IF(D132&gt;parameters!$B$7,"incident","non-incident")))</f>
        <v>weekend</v>
      </c>
      <c r="F132" t="str">
        <f t="shared" si="5"/>
        <v>weekend</v>
      </c>
      <c r="G132">
        <f>SUMIFS('CHP WB'!$L$2:$L$460,'CHP WB'!$A$2:$A$460,'WB AM'!A132)</f>
        <v>0</v>
      </c>
    </row>
    <row r="133" spans="1:7" x14ac:dyDescent="0.25">
      <c r="A133" s="36">
        <f>PeMS!B134</f>
        <v>41771</v>
      </c>
      <c r="B133" t="str">
        <f>PeMS!C134</f>
        <v>incident</v>
      </c>
      <c r="C133" t="str">
        <f t="shared" si="4"/>
        <v>incident</v>
      </c>
      <c r="D133">
        <f>SUMIFS('CHP WB'!$G$2:$G$460,'CHP WB'!$A$2:$A$460,'WB AM'!A133,'CHP WB'!$L$2:$L$460,1)</f>
        <v>0</v>
      </c>
      <c r="E133" t="str">
        <f>IF(B133="holiday",B133,IF(B133="weekend",B133,IF(D133&gt;parameters!$B$7,"incident","non-incident")))</f>
        <v>non-incident</v>
      </c>
      <c r="F133" t="str">
        <f t="shared" si="5"/>
        <v>incident</v>
      </c>
      <c r="G133">
        <f>SUMIFS('CHP WB'!$L$2:$L$460,'CHP WB'!$A$2:$A$460,'WB AM'!A133)</f>
        <v>0</v>
      </c>
    </row>
    <row r="134" spans="1:7" x14ac:dyDescent="0.25">
      <c r="A134" s="36">
        <f>PeMS!B135</f>
        <v>41772</v>
      </c>
      <c r="B134" t="str">
        <f>PeMS!C135</f>
        <v>regular</v>
      </c>
      <c r="C134" t="str">
        <f t="shared" si="4"/>
        <v>regular</v>
      </c>
      <c r="D134">
        <f>SUMIFS('CHP WB'!$G$2:$G$460,'CHP WB'!$A$2:$A$460,'WB AM'!A134,'CHP WB'!$L$2:$L$460,1)</f>
        <v>0</v>
      </c>
      <c r="E134" t="str">
        <f>IF(B134="holiday",B134,IF(B134="weekend",B134,IF(D134&gt;parameters!$B$7,"incident","non-incident")))</f>
        <v>non-incident</v>
      </c>
      <c r="F134" t="str">
        <f t="shared" si="5"/>
        <v>regular</v>
      </c>
      <c r="G134">
        <f>SUMIFS('CHP WB'!$L$2:$L$460,'CHP WB'!$A$2:$A$460,'WB AM'!A134)</f>
        <v>0</v>
      </c>
    </row>
    <row r="135" spans="1:7" x14ac:dyDescent="0.25">
      <c r="A135" s="36">
        <f>PeMS!B136</f>
        <v>41773</v>
      </c>
      <c r="B135" t="str">
        <f>PeMS!C136</f>
        <v>regular</v>
      </c>
      <c r="C135" t="str">
        <f t="shared" si="4"/>
        <v>regular</v>
      </c>
      <c r="D135">
        <f>SUMIFS('CHP WB'!$G$2:$G$460,'CHP WB'!$A$2:$A$460,'WB AM'!A135,'CHP WB'!$L$2:$L$460,1)</f>
        <v>26</v>
      </c>
      <c r="E135" t="str">
        <f>IF(B135="holiday",B135,IF(B135="weekend",B135,IF(D135&gt;parameters!$B$7,"incident","non-incident")))</f>
        <v>incident</v>
      </c>
      <c r="F135" t="str">
        <f t="shared" si="5"/>
        <v>incident</v>
      </c>
      <c r="G135">
        <f>SUMIFS('CHP WB'!$L$2:$L$460,'CHP WB'!$A$2:$A$460,'WB AM'!A135)</f>
        <v>1</v>
      </c>
    </row>
    <row r="136" spans="1:7" x14ac:dyDescent="0.25">
      <c r="A136" s="36">
        <f>PeMS!B137</f>
        <v>41774</v>
      </c>
      <c r="B136" t="str">
        <f>PeMS!C137</f>
        <v>regular</v>
      </c>
      <c r="C136" t="str">
        <f t="shared" si="4"/>
        <v>regular</v>
      </c>
      <c r="D136">
        <f>SUMIFS('CHP WB'!$G$2:$G$460,'CHP WB'!$A$2:$A$460,'WB AM'!A136,'CHP WB'!$L$2:$L$460,1)</f>
        <v>0</v>
      </c>
      <c r="E136" t="str">
        <f>IF(B136="holiday",B136,IF(B136="weekend",B136,IF(D136&gt;parameters!$B$7,"incident","non-incident")))</f>
        <v>non-incident</v>
      </c>
      <c r="F136" t="str">
        <f t="shared" si="5"/>
        <v>regular</v>
      </c>
      <c r="G136">
        <f>SUMIFS('CHP WB'!$L$2:$L$460,'CHP WB'!$A$2:$A$460,'WB AM'!A136)</f>
        <v>0</v>
      </c>
    </row>
    <row r="137" spans="1:7" x14ac:dyDescent="0.25">
      <c r="A137" s="36">
        <f>PeMS!B138</f>
        <v>41775</v>
      </c>
      <c r="B137" t="str">
        <f>PeMS!C138</f>
        <v>regular</v>
      </c>
      <c r="C137" t="str">
        <f t="shared" si="4"/>
        <v>regular</v>
      </c>
      <c r="D137">
        <f>SUMIFS('CHP WB'!$G$2:$G$460,'CHP WB'!$A$2:$A$460,'WB AM'!A137,'CHP WB'!$L$2:$L$460,1)</f>
        <v>0</v>
      </c>
      <c r="E137" t="str">
        <f>IF(B137="holiday",B137,IF(B137="weekend",B137,IF(D137&gt;parameters!$B$7,"incident","non-incident")))</f>
        <v>non-incident</v>
      </c>
      <c r="F137" t="str">
        <f t="shared" si="5"/>
        <v>regular</v>
      </c>
      <c r="G137">
        <f>SUMIFS('CHP WB'!$L$2:$L$460,'CHP WB'!$A$2:$A$460,'WB AM'!A137)</f>
        <v>0</v>
      </c>
    </row>
    <row r="138" spans="1:7" x14ac:dyDescent="0.25">
      <c r="A138" s="36">
        <f>PeMS!B139</f>
        <v>41776</v>
      </c>
      <c r="B138" t="str">
        <f>PeMS!C139</f>
        <v>weekend</v>
      </c>
      <c r="C138" t="str">
        <f t="shared" si="4"/>
        <v>weekend</v>
      </c>
      <c r="D138">
        <f>SUMIFS('CHP WB'!$G$2:$G$460,'CHP WB'!$A$2:$A$460,'WB AM'!A138,'CHP WB'!$L$2:$L$460,1)</f>
        <v>0</v>
      </c>
      <c r="E138" t="str">
        <f>IF(B138="holiday",B138,IF(B138="weekend",B138,IF(D138&gt;parameters!$B$7,"incident","non-incident")))</f>
        <v>weekend</v>
      </c>
      <c r="F138" t="str">
        <f t="shared" si="5"/>
        <v>weekend</v>
      </c>
      <c r="G138">
        <f>SUMIFS('CHP WB'!$L$2:$L$460,'CHP WB'!$A$2:$A$460,'WB AM'!A138)</f>
        <v>0</v>
      </c>
    </row>
    <row r="139" spans="1:7" x14ac:dyDescent="0.25">
      <c r="A139" s="36">
        <f>PeMS!B140</f>
        <v>41777</v>
      </c>
      <c r="B139" t="str">
        <f>PeMS!C140</f>
        <v>weekend</v>
      </c>
      <c r="C139" t="str">
        <f t="shared" si="4"/>
        <v>weekend</v>
      </c>
      <c r="D139">
        <f>SUMIFS('CHP WB'!$G$2:$G$460,'CHP WB'!$A$2:$A$460,'WB AM'!A139,'CHP WB'!$L$2:$L$460,1)</f>
        <v>0</v>
      </c>
      <c r="E139" t="str">
        <f>IF(B139="holiday",B139,IF(B139="weekend",B139,IF(D139&gt;parameters!$B$7,"incident","non-incident")))</f>
        <v>weekend</v>
      </c>
      <c r="F139" t="str">
        <f t="shared" si="5"/>
        <v>weekend</v>
      </c>
      <c r="G139">
        <f>SUMIFS('CHP WB'!$L$2:$L$460,'CHP WB'!$A$2:$A$460,'WB AM'!A139)</f>
        <v>0</v>
      </c>
    </row>
    <row r="140" spans="1:7" x14ac:dyDescent="0.25">
      <c r="A140" s="36">
        <f>PeMS!B141</f>
        <v>41778</v>
      </c>
      <c r="B140" t="str">
        <f>PeMS!C141</f>
        <v>regular</v>
      </c>
      <c r="C140" t="str">
        <f t="shared" si="4"/>
        <v>regular</v>
      </c>
      <c r="D140">
        <f>SUMIFS('CHP WB'!$G$2:$G$460,'CHP WB'!$A$2:$A$460,'WB AM'!A140,'CHP WB'!$L$2:$L$460,1)</f>
        <v>0</v>
      </c>
      <c r="E140" t="str">
        <f>IF(B140="holiday",B140,IF(B140="weekend",B140,IF(D140&gt;parameters!$B$7,"incident","non-incident")))</f>
        <v>non-incident</v>
      </c>
      <c r="F140" t="str">
        <f t="shared" si="5"/>
        <v>regular</v>
      </c>
      <c r="G140">
        <f>SUMIFS('CHP WB'!$L$2:$L$460,'CHP WB'!$A$2:$A$460,'WB AM'!A140)</f>
        <v>0</v>
      </c>
    </row>
    <row r="141" spans="1:7" x14ac:dyDescent="0.25">
      <c r="A141" s="36">
        <f>PeMS!B142</f>
        <v>41779</v>
      </c>
      <c r="B141" t="str">
        <f>PeMS!C142</f>
        <v>regular</v>
      </c>
      <c r="C141" t="str">
        <f t="shared" si="4"/>
        <v>regular</v>
      </c>
      <c r="D141">
        <f>SUMIFS('CHP WB'!$G$2:$G$460,'CHP WB'!$A$2:$A$460,'WB AM'!A141,'CHP WB'!$L$2:$L$460,1)</f>
        <v>0</v>
      </c>
      <c r="E141" t="str">
        <f>IF(B141="holiday",B141,IF(B141="weekend",B141,IF(D141&gt;parameters!$B$7,"incident","non-incident")))</f>
        <v>non-incident</v>
      </c>
      <c r="F141" t="str">
        <f t="shared" si="5"/>
        <v>regular</v>
      </c>
      <c r="G141">
        <f>SUMIFS('CHP WB'!$L$2:$L$460,'CHP WB'!$A$2:$A$460,'WB AM'!A141)</f>
        <v>0</v>
      </c>
    </row>
    <row r="142" spans="1:7" x14ac:dyDescent="0.25">
      <c r="A142" s="36">
        <f>PeMS!B143</f>
        <v>41780</v>
      </c>
      <c r="B142" t="str">
        <f>PeMS!C143</f>
        <v>NO DATA</v>
      </c>
      <c r="C142" t="str">
        <f t="shared" si="4"/>
        <v>other</v>
      </c>
      <c r="D142">
        <f>SUMIFS('CHP WB'!$G$2:$G$460,'CHP WB'!$A$2:$A$460,'WB AM'!A142,'CHP WB'!$L$2:$L$460,1)</f>
        <v>18</v>
      </c>
      <c r="E142" t="str">
        <f>IF(B142="holiday",B142,IF(B142="weekend",B142,IF(D142&gt;parameters!$B$7,"incident","non-incident")))</f>
        <v>incident</v>
      </c>
      <c r="F142" t="str">
        <f t="shared" si="5"/>
        <v>incident</v>
      </c>
      <c r="G142">
        <f>SUMIFS('CHP WB'!$L$2:$L$460,'CHP WB'!$A$2:$A$460,'WB AM'!A142)</f>
        <v>1</v>
      </c>
    </row>
    <row r="143" spans="1:7" x14ac:dyDescent="0.25">
      <c r="A143" s="36">
        <f>PeMS!B144</f>
        <v>41781</v>
      </c>
      <c r="B143" t="str">
        <f>PeMS!C144</f>
        <v>NO DATA</v>
      </c>
      <c r="C143" t="str">
        <f t="shared" si="4"/>
        <v>other</v>
      </c>
      <c r="D143">
        <f>SUMIFS('CHP WB'!$G$2:$G$460,'CHP WB'!$A$2:$A$460,'WB AM'!A143,'CHP WB'!$L$2:$L$460,1)</f>
        <v>0</v>
      </c>
      <c r="E143" t="str">
        <f>IF(B143="holiday",B143,IF(B143="weekend",B143,IF(D143&gt;parameters!$B$7,"incident","non-incident")))</f>
        <v>non-incident</v>
      </c>
      <c r="F143" t="str">
        <f t="shared" si="5"/>
        <v>NO DATA</v>
      </c>
      <c r="G143">
        <f>SUMIFS('CHP WB'!$L$2:$L$460,'CHP WB'!$A$2:$A$460,'WB AM'!A143)</f>
        <v>0</v>
      </c>
    </row>
    <row r="144" spans="1:7" x14ac:dyDescent="0.25">
      <c r="A144" s="36">
        <f>PeMS!B145</f>
        <v>41782</v>
      </c>
      <c r="B144" t="str">
        <f>PeMS!C145</f>
        <v>regular</v>
      </c>
      <c r="C144" t="str">
        <f t="shared" si="4"/>
        <v>regular</v>
      </c>
      <c r="D144">
        <f>SUMIFS('CHP WB'!$G$2:$G$460,'CHP WB'!$A$2:$A$460,'WB AM'!A144,'CHP WB'!$L$2:$L$460,1)</f>
        <v>0</v>
      </c>
      <c r="E144" t="str">
        <f>IF(B144="holiday",B144,IF(B144="weekend",B144,IF(D144&gt;parameters!$B$7,"incident","non-incident")))</f>
        <v>non-incident</v>
      </c>
      <c r="F144" t="str">
        <f t="shared" si="5"/>
        <v>regular</v>
      </c>
      <c r="G144">
        <f>SUMIFS('CHP WB'!$L$2:$L$460,'CHP WB'!$A$2:$A$460,'WB AM'!A144)</f>
        <v>0</v>
      </c>
    </row>
    <row r="145" spans="1:7" x14ac:dyDescent="0.25">
      <c r="A145" s="36">
        <f>PeMS!B146</f>
        <v>41783</v>
      </c>
      <c r="B145" t="str">
        <f>PeMS!C146</f>
        <v>weekend</v>
      </c>
      <c r="C145" t="str">
        <f t="shared" si="4"/>
        <v>weekend</v>
      </c>
      <c r="D145">
        <f>SUMIFS('CHP WB'!$G$2:$G$460,'CHP WB'!$A$2:$A$460,'WB AM'!A145,'CHP WB'!$L$2:$L$460,1)</f>
        <v>63</v>
      </c>
      <c r="E145" t="str">
        <f>IF(B145="holiday",B145,IF(B145="weekend",B145,IF(D145&gt;parameters!$B$7,"incident","non-incident")))</f>
        <v>weekend</v>
      </c>
      <c r="F145" t="str">
        <f t="shared" si="5"/>
        <v>weekend</v>
      </c>
      <c r="G145">
        <f>SUMIFS('CHP WB'!$L$2:$L$460,'CHP WB'!$A$2:$A$460,'WB AM'!A145)</f>
        <v>2</v>
      </c>
    </row>
    <row r="146" spans="1:7" x14ac:dyDescent="0.25">
      <c r="A146" s="36">
        <f>PeMS!B147</f>
        <v>41784</v>
      </c>
      <c r="B146" t="str">
        <f>PeMS!C147</f>
        <v>weekend</v>
      </c>
      <c r="C146" t="str">
        <f t="shared" si="4"/>
        <v>weekend</v>
      </c>
      <c r="D146">
        <f>SUMIFS('CHP WB'!$G$2:$G$460,'CHP WB'!$A$2:$A$460,'WB AM'!A146,'CHP WB'!$L$2:$L$460,1)</f>
        <v>0</v>
      </c>
      <c r="E146" t="str">
        <f>IF(B146="holiday",B146,IF(B146="weekend",B146,IF(D146&gt;parameters!$B$7,"incident","non-incident")))</f>
        <v>weekend</v>
      </c>
      <c r="F146" t="str">
        <f t="shared" si="5"/>
        <v>weekend</v>
      </c>
      <c r="G146">
        <f>SUMIFS('CHP WB'!$L$2:$L$460,'CHP WB'!$A$2:$A$460,'WB AM'!A146)</f>
        <v>0</v>
      </c>
    </row>
    <row r="147" spans="1:7" x14ac:dyDescent="0.25">
      <c r="A147" s="36">
        <f>PeMS!B148</f>
        <v>41785</v>
      </c>
      <c r="B147" t="str">
        <f>PeMS!C148</f>
        <v>holiday</v>
      </c>
      <c r="C147" t="str">
        <f t="shared" si="4"/>
        <v>holiday</v>
      </c>
      <c r="D147">
        <f>SUMIFS('CHP WB'!$G$2:$G$460,'CHP WB'!$A$2:$A$460,'WB AM'!A147,'CHP WB'!$L$2:$L$460,1)</f>
        <v>0</v>
      </c>
      <c r="E147" t="str">
        <f>IF(B147="holiday",B147,IF(B147="weekend",B147,IF(D147&gt;parameters!$B$7,"incident","non-incident")))</f>
        <v>holiday</v>
      </c>
      <c r="F147" t="str">
        <f t="shared" si="5"/>
        <v>holiday</v>
      </c>
      <c r="G147">
        <f>SUMIFS('CHP WB'!$L$2:$L$460,'CHP WB'!$A$2:$A$460,'WB AM'!A147)</f>
        <v>0</v>
      </c>
    </row>
    <row r="148" spans="1:7" x14ac:dyDescent="0.25">
      <c r="A148" s="36">
        <f>PeMS!B149</f>
        <v>41786</v>
      </c>
      <c r="B148" t="str">
        <f>PeMS!C149</f>
        <v>regular</v>
      </c>
      <c r="C148" t="str">
        <f t="shared" si="4"/>
        <v>regular</v>
      </c>
      <c r="D148">
        <f>SUMIFS('CHP WB'!$G$2:$G$460,'CHP WB'!$A$2:$A$460,'WB AM'!A148,'CHP WB'!$L$2:$L$460,1)</f>
        <v>0</v>
      </c>
      <c r="E148" t="str">
        <f>IF(B148="holiday",B148,IF(B148="weekend",B148,IF(D148&gt;parameters!$B$7,"incident","non-incident")))</f>
        <v>non-incident</v>
      </c>
      <c r="F148" t="str">
        <f t="shared" si="5"/>
        <v>regular</v>
      </c>
      <c r="G148">
        <f>SUMIFS('CHP WB'!$L$2:$L$460,'CHP WB'!$A$2:$A$460,'WB AM'!A148)</f>
        <v>0</v>
      </c>
    </row>
    <row r="149" spans="1:7" x14ac:dyDescent="0.25">
      <c r="A149" s="36">
        <f>PeMS!B150</f>
        <v>41787</v>
      </c>
      <c r="B149" t="str">
        <f>PeMS!C150</f>
        <v>regular</v>
      </c>
      <c r="C149" t="str">
        <f t="shared" si="4"/>
        <v>regular</v>
      </c>
      <c r="D149">
        <f>SUMIFS('CHP WB'!$G$2:$G$460,'CHP WB'!$A$2:$A$460,'WB AM'!A149,'CHP WB'!$L$2:$L$460,1)</f>
        <v>0</v>
      </c>
      <c r="E149" t="str">
        <f>IF(B149="holiday",B149,IF(B149="weekend",B149,IF(D149&gt;parameters!$B$7,"incident","non-incident")))</f>
        <v>non-incident</v>
      </c>
      <c r="F149" t="str">
        <f t="shared" si="5"/>
        <v>regular</v>
      </c>
      <c r="G149">
        <f>SUMIFS('CHP WB'!$L$2:$L$460,'CHP WB'!$A$2:$A$460,'WB AM'!A149)</f>
        <v>0</v>
      </c>
    </row>
    <row r="150" spans="1:7" x14ac:dyDescent="0.25">
      <c r="A150" s="36">
        <f>PeMS!B151</f>
        <v>41788</v>
      </c>
      <c r="B150" t="str">
        <f>PeMS!C151</f>
        <v>other</v>
      </c>
      <c r="C150" t="str">
        <f t="shared" si="4"/>
        <v>other</v>
      </c>
      <c r="D150">
        <f>SUMIFS('CHP WB'!$G$2:$G$460,'CHP WB'!$A$2:$A$460,'WB AM'!A150,'CHP WB'!$L$2:$L$460,1)</f>
        <v>0</v>
      </c>
      <c r="E150" t="str">
        <f>IF(B150="holiday",B150,IF(B150="weekend",B150,IF(D150&gt;parameters!$B$7,"incident","non-incident")))</f>
        <v>non-incident</v>
      </c>
      <c r="F150" t="str">
        <f t="shared" si="5"/>
        <v>other</v>
      </c>
      <c r="G150">
        <f>SUMIFS('CHP WB'!$L$2:$L$460,'CHP WB'!$A$2:$A$460,'WB AM'!A150)</f>
        <v>0</v>
      </c>
    </row>
    <row r="151" spans="1:7" x14ac:dyDescent="0.25">
      <c r="A151" s="36">
        <f>PeMS!B152</f>
        <v>41789</v>
      </c>
      <c r="B151" t="str">
        <f>PeMS!C152</f>
        <v>regular</v>
      </c>
      <c r="C151" t="str">
        <f t="shared" si="4"/>
        <v>regular</v>
      </c>
      <c r="D151">
        <f>SUMIFS('CHP WB'!$G$2:$G$460,'CHP WB'!$A$2:$A$460,'WB AM'!A151,'CHP WB'!$L$2:$L$460,1)</f>
        <v>0</v>
      </c>
      <c r="E151" t="str">
        <f>IF(B151="holiday",B151,IF(B151="weekend",B151,IF(D151&gt;parameters!$B$7,"incident","non-incident")))</f>
        <v>non-incident</v>
      </c>
      <c r="F151" t="str">
        <f t="shared" si="5"/>
        <v>regular</v>
      </c>
      <c r="G151">
        <f>SUMIFS('CHP WB'!$L$2:$L$460,'CHP WB'!$A$2:$A$460,'WB AM'!A151)</f>
        <v>0</v>
      </c>
    </row>
    <row r="152" spans="1:7" x14ac:dyDescent="0.25">
      <c r="A152" s="36">
        <f>PeMS!B153</f>
        <v>41790</v>
      </c>
      <c r="B152" t="str">
        <f>PeMS!C153</f>
        <v>weekend</v>
      </c>
      <c r="C152" t="str">
        <f t="shared" si="4"/>
        <v>weekend</v>
      </c>
      <c r="D152">
        <f>SUMIFS('CHP WB'!$G$2:$G$460,'CHP WB'!$A$2:$A$460,'WB AM'!A152,'CHP WB'!$L$2:$L$460,1)</f>
        <v>0</v>
      </c>
      <c r="E152" t="str">
        <f>IF(B152="holiday",B152,IF(B152="weekend",B152,IF(D152&gt;parameters!$B$7,"incident","non-incident")))</f>
        <v>weekend</v>
      </c>
      <c r="F152" t="str">
        <f t="shared" si="5"/>
        <v>weekend</v>
      </c>
      <c r="G152">
        <f>SUMIFS('CHP WB'!$L$2:$L$460,'CHP WB'!$A$2:$A$460,'WB AM'!A152)</f>
        <v>0</v>
      </c>
    </row>
    <row r="153" spans="1:7" x14ac:dyDescent="0.25">
      <c r="A153" s="36"/>
    </row>
    <row r="154" spans="1:7" x14ac:dyDescent="0.25">
      <c r="A154" s="36"/>
    </row>
    <row r="155" spans="1:7" x14ac:dyDescent="0.25">
      <c r="A155" s="36"/>
    </row>
    <row r="156" spans="1:7" x14ac:dyDescent="0.25">
      <c r="A156" s="36"/>
    </row>
    <row r="157" spans="1:7" x14ac:dyDescent="0.25">
      <c r="A157" s="36"/>
    </row>
    <row r="158" spans="1:7" x14ac:dyDescent="0.25">
      <c r="A158" s="36"/>
    </row>
    <row r="159" spans="1:7" x14ac:dyDescent="0.25">
      <c r="A159" s="36"/>
    </row>
    <row r="160" spans="1:7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</sheetData>
  <pageMargins left="0.7" right="0.7" top="0.75" bottom="0.75" header="0.3" footer="0.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topLeftCell="B1" workbookViewId="0">
      <pane ySplit="1" topLeftCell="A36" activePane="bottomLeft" state="frozen"/>
      <selection activeCell="A153" sqref="A153:B153"/>
      <selection pane="bottomLeft" activeCell="G1" sqref="G1"/>
    </sheetView>
  </sheetViews>
  <sheetFormatPr defaultRowHeight="15" x14ac:dyDescent="0.25"/>
  <cols>
    <col min="1" max="1" width="9.7109375" bestFit="1" customWidth="1"/>
    <col min="3" max="3" width="9.28515625" customWidth="1"/>
    <col min="4" max="4" width="12.28515625" bestFit="1" customWidth="1"/>
    <col min="5" max="5" width="12.42578125" bestFit="1" customWidth="1"/>
    <col min="6" max="6" width="12.140625" bestFit="1" customWidth="1"/>
    <col min="7" max="7" width="17" bestFit="1" customWidth="1"/>
    <col min="9" max="9" width="25.28515625" customWidth="1"/>
    <col min="10" max="10" width="16.28515625" customWidth="1"/>
    <col min="11" max="11" width="11.28515625" customWidth="1"/>
    <col min="12" max="12" width="9.140625" customWidth="1"/>
    <col min="13" max="13" width="5.85546875" customWidth="1"/>
    <col min="14" max="14" width="7.28515625" customWidth="1"/>
    <col min="15" max="15" width="9.28515625" customWidth="1"/>
    <col min="16" max="16" width="11.28515625" bestFit="1" customWidth="1"/>
  </cols>
  <sheetData>
    <row r="1" spans="1:7" x14ac:dyDescent="0.25">
      <c r="A1" s="41" t="s">
        <v>268</v>
      </c>
      <c r="B1" s="41" t="s">
        <v>281</v>
      </c>
      <c r="C1" s="41" t="s">
        <v>293</v>
      </c>
      <c r="D1" s="41" t="s">
        <v>282</v>
      </c>
      <c r="E1" s="41" t="s">
        <v>283</v>
      </c>
      <c r="F1" s="41" t="s">
        <v>284</v>
      </c>
      <c r="G1" s="41" t="s">
        <v>310</v>
      </c>
    </row>
    <row r="2" spans="1:7" x14ac:dyDescent="0.25">
      <c r="A2" s="36">
        <f>PeMS!B3</f>
        <v>41640</v>
      </c>
      <c r="B2" t="str">
        <f>PeMS!D3</f>
        <v>holiday</v>
      </c>
      <c r="C2" t="str">
        <f>IF(B2="bad data","other",IF(B2="no data","other",B2))</f>
        <v>holiday</v>
      </c>
      <c r="D2">
        <f>SUMIFS('CHP WB'!$G$2:$G$460,'CHP WB'!$A$2:$A$460,'WB PM'!A2,'CHP WB'!$M$2:$M$460,1)</f>
        <v>0</v>
      </c>
      <c r="E2" t="str">
        <f>IF(B2="holiday",B2,IF(B2="weekend",B2,IF(D2&gt;parameters!$B$7,"incident","non-incident")))</f>
        <v>holiday</v>
      </c>
      <c r="F2" t="str">
        <f>IF(E2="incident","incident",B2)</f>
        <v>holiday</v>
      </c>
      <c r="G2">
        <f>SUMIFS('CHP WB'!$M$2:$M$460,'CHP WB'!$A$2:$A$460,'WB PM'!A2)</f>
        <v>0</v>
      </c>
    </row>
    <row r="3" spans="1:7" x14ac:dyDescent="0.25">
      <c r="A3" s="36">
        <f>PeMS!B4</f>
        <v>41641</v>
      </c>
      <c r="B3" t="str">
        <f>PeMS!D4</f>
        <v>regular</v>
      </c>
      <c r="C3" t="str">
        <f t="shared" ref="C3:C66" si="0">IF(B3="bad data","other",IF(B3="no data","other",B3))</f>
        <v>regular</v>
      </c>
      <c r="D3">
        <f>SUMIFS('CHP WB'!$G$2:$G$460,'CHP WB'!$A$2:$A$460,'WB PM'!A3,'CHP WB'!$M$2:$M$460,1)</f>
        <v>83</v>
      </c>
      <c r="E3" t="str">
        <f>IF(B3="holiday",B3,IF(B3="weekend",B3,IF(D3&gt;parameters!$B$7,"incident","non-incident")))</f>
        <v>incident</v>
      </c>
      <c r="F3" t="str">
        <f t="shared" ref="F3:F4" si="1">IF(E3="incident","incident",B3)</f>
        <v>incident</v>
      </c>
      <c r="G3">
        <f>SUMIFS('CHP WB'!$M$2:$M$460,'CHP WB'!$A$2:$A$460,'WB PM'!A3)</f>
        <v>1</v>
      </c>
    </row>
    <row r="4" spans="1:7" x14ac:dyDescent="0.25">
      <c r="A4" s="36">
        <f>PeMS!B5</f>
        <v>41642</v>
      </c>
      <c r="B4" t="str">
        <f>PeMS!D5</f>
        <v>regular</v>
      </c>
      <c r="C4" t="str">
        <f t="shared" si="0"/>
        <v>regular</v>
      </c>
      <c r="D4">
        <f>SUMIFS('CHP WB'!$G$2:$G$460,'CHP WB'!$A$2:$A$460,'WB PM'!A4,'CHP WB'!$M$2:$M$460,1)</f>
        <v>0</v>
      </c>
      <c r="E4" t="str">
        <f>IF(B4="holiday",B4,IF(B4="weekend",B4,IF(D4&gt;parameters!$B$7,"incident","non-incident")))</f>
        <v>non-incident</v>
      </c>
      <c r="F4" t="str">
        <f t="shared" si="1"/>
        <v>regular</v>
      </c>
      <c r="G4">
        <f>SUMIFS('CHP WB'!$M$2:$M$460,'CHP WB'!$A$2:$A$460,'WB PM'!A4)</f>
        <v>0</v>
      </c>
    </row>
    <row r="5" spans="1:7" x14ac:dyDescent="0.25">
      <c r="A5" s="36">
        <f>PeMS!B6</f>
        <v>41643</v>
      </c>
      <c r="B5" t="str">
        <f>PeMS!D6</f>
        <v>weekend</v>
      </c>
      <c r="C5" t="str">
        <f t="shared" si="0"/>
        <v>weekend</v>
      </c>
      <c r="D5">
        <f>SUMIFS('CHP WB'!$G$2:$G$460,'CHP WB'!$A$2:$A$460,'WB PM'!A5,'CHP WB'!$M$2:$M$460,1)</f>
        <v>0</v>
      </c>
      <c r="E5" t="str">
        <f>IF(B5="holiday",B5,IF(B5="weekend",B5,IF(D5&gt;parameters!$B$7,"incident","non-incident")))</f>
        <v>weekend</v>
      </c>
      <c r="F5" t="str">
        <f t="shared" ref="F5:F68" si="2">IF(E5="incident","incident",B5)</f>
        <v>weekend</v>
      </c>
      <c r="G5">
        <f>SUMIFS('CHP WB'!$M$2:$M$460,'CHP WB'!$A$2:$A$460,'WB PM'!A5)</f>
        <v>0</v>
      </c>
    </row>
    <row r="6" spans="1:7" x14ac:dyDescent="0.25">
      <c r="A6" s="36">
        <f>PeMS!B7</f>
        <v>41644</v>
      </c>
      <c r="B6" t="str">
        <f>PeMS!D7</f>
        <v>weekend</v>
      </c>
      <c r="C6" t="str">
        <f t="shared" si="0"/>
        <v>weekend</v>
      </c>
      <c r="D6">
        <f>SUMIFS('CHP WB'!$G$2:$G$460,'CHP WB'!$A$2:$A$460,'WB PM'!A6,'CHP WB'!$M$2:$M$460,1)</f>
        <v>0</v>
      </c>
      <c r="E6" t="str">
        <f>IF(B6="holiday",B6,IF(B6="weekend",B6,IF(D6&gt;parameters!$B$7,"incident","non-incident")))</f>
        <v>weekend</v>
      </c>
      <c r="F6" t="str">
        <f t="shared" si="2"/>
        <v>weekend</v>
      </c>
      <c r="G6">
        <f>SUMIFS('CHP WB'!$M$2:$M$460,'CHP WB'!$A$2:$A$460,'WB PM'!A6)</f>
        <v>0</v>
      </c>
    </row>
    <row r="7" spans="1:7" x14ac:dyDescent="0.25">
      <c r="A7" s="36">
        <f>PeMS!B8</f>
        <v>41645</v>
      </c>
      <c r="B7" t="str">
        <f>PeMS!D8</f>
        <v>regular</v>
      </c>
      <c r="C7" t="str">
        <f t="shared" si="0"/>
        <v>regular</v>
      </c>
      <c r="D7">
        <f>SUMIFS('CHP WB'!$G$2:$G$460,'CHP WB'!$A$2:$A$460,'WB PM'!A7,'CHP WB'!$M$2:$M$460,1)</f>
        <v>0</v>
      </c>
      <c r="E7" t="str">
        <f>IF(B7="holiday",B7,IF(B7="weekend",B7,IF(D7&gt;parameters!$B$7,"incident","non-incident")))</f>
        <v>non-incident</v>
      </c>
      <c r="F7" t="str">
        <f t="shared" si="2"/>
        <v>regular</v>
      </c>
      <c r="G7">
        <f>SUMIFS('CHP WB'!$M$2:$M$460,'CHP WB'!$A$2:$A$460,'WB PM'!A7)</f>
        <v>0</v>
      </c>
    </row>
    <row r="8" spans="1:7" x14ac:dyDescent="0.25">
      <c r="A8" s="36">
        <f>PeMS!B9</f>
        <v>41646</v>
      </c>
      <c r="B8" t="str">
        <f>PeMS!D9</f>
        <v>regular</v>
      </c>
      <c r="C8" t="str">
        <f t="shared" si="0"/>
        <v>regular</v>
      </c>
      <c r="D8">
        <f>SUMIFS('CHP WB'!$G$2:$G$460,'CHP WB'!$A$2:$A$460,'WB PM'!A8,'CHP WB'!$M$2:$M$460,1)</f>
        <v>0</v>
      </c>
      <c r="E8" t="str">
        <f>IF(B8="holiday",B8,IF(B8="weekend",B8,IF(D8&gt;parameters!$B$7,"incident","non-incident")))</f>
        <v>non-incident</v>
      </c>
      <c r="F8" t="str">
        <f t="shared" si="2"/>
        <v>regular</v>
      </c>
      <c r="G8">
        <f>SUMIFS('CHP WB'!$M$2:$M$460,'CHP WB'!$A$2:$A$460,'WB PM'!A8)</f>
        <v>0</v>
      </c>
    </row>
    <row r="9" spans="1:7" x14ac:dyDescent="0.25">
      <c r="A9" s="36">
        <f>PeMS!B10</f>
        <v>41647</v>
      </c>
      <c r="B9" t="str">
        <f>PeMS!D10</f>
        <v>regular</v>
      </c>
      <c r="C9" t="str">
        <f t="shared" si="0"/>
        <v>regular</v>
      </c>
      <c r="D9">
        <f>SUMIFS('CHP WB'!$G$2:$G$460,'CHP WB'!$A$2:$A$460,'WB PM'!A9,'CHP WB'!$M$2:$M$460,1)</f>
        <v>0</v>
      </c>
      <c r="E9" t="str">
        <f>IF(B9="holiday",B9,IF(B9="weekend",B9,IF(D9&gt;parameters!$B$7,"incident","non-incident")))</f>
        <v>non-incident</v>
      </c>
      <c r="F9" t="str">
        <f t="shared" si="2"/>
        <v>regular</v>
      </c>
      <c r="G9">
        <f>SUMIFS('CHP WB'!$M$2:$M$460,'CHP WB'!$A$2:$A$460,'WB PM'!A9)</f>
        <v>0</v>
      </c>
    </row>
    <row r="10" spans="1:7" x14ac:dyDescent="0.25">
      <c r="A10" s="36">
        <f>PeMS!B11</f>
        <v>41648</v>
      </c>
      <c r="B10" t="str">
        <f>PeMS!D11</f>
        <v>regular</v>
      </c>
      <c r="C10" t="str">
        <f t="shared" si="0"/>
        <v>regular</v>
      </c>
      <c r="D10">
        <f>SUMIFS('CHP WB'!$G$2:$G$460,'CHP WB'!$A$2:$A$460,'WB PM'!A10,'CHP WB'!$M$2:$M$460,1)</f>
        <v>0</v>
      </c>
      <c r="E10" t="str">
        <f>IF(B10="holiday",B10,IF(B10="weekend",B10,IF(D10&gt;parameters!$B$7,"incident","non-incident")))</f>
        <v>non-incident</v>
      </c>
      <c r="F10" t="str">
        <f t="shared" si="2"/>
        <v>regular</v>
      </c>
      <c r="G10">
        <f>SUMIFS('CHP WB'!$M$2:$M$460,'CHP WB'!$A$2:$A$460,'WB PM'!A10)</f>
        <v>0</v>
      </c>
    </row>
    <row r="11" spans="1:7" x14ac:dyDescent="0.25">
      <c r="A11" s="36">
        <f>PeMS!B12</f>
        <v>41649</v>
      </c>
      <c r="B11" t="str">
        <f>PeMS!D12</f>
        <v>regular</v>
      </c>
      <c r="C11" t="str">
        <f t="shared" si="0"/>
        <v>regular</v>
      </c>
      <c r="D11">
        <f>SUMIFS('CHP WB'!$G$2:$G$460,'CHP WB'!$A$2:$A$460,'WB PM'!A11,'CHP WB'!$M$2:$M$460,1)</f>
        <v>0</v>
      </c>
      <c r="E11" t="str">
        <f>IF(B11="holiday",B11,IF(B11="weekend",B11,IF(D11&gt;parameters!$B$7,"incident","non-incident")))</f>
        <v>non-incident</v>
      </c>
      <c r="F11" t="str">
        <f t="shared" si="2"/>
        <v>regular</v>
      </c>
      <c r="G11">
        <f>SUMIFS('CHP WB'!$M$2:$M$460,'CHP WB'!$A$2:$A$460,'WB PM'!A11)</f>
        <v>0</v>
      </c>
    </row>
    <row r="12" spans="1:7" x14ac:dyDescent="0.25">
      <c r="A12" s="36">
        <f>PeMS!B13</f>
        <v>41650</v>
      </c>
      <c r="B12" t="str">
        <f>PeMS!D13</f>
        <v>weekend</v>
      </c>
      <c r="C12" t="str">
        <f t="shared" si="0"/>
        <v>weekend</v>
      </c>
      <c r="D12">
        <f>SUMIFS('CHP WB'!$G$2:$G$460,'CHP WB'!$A$2:$A$460,'WB PM'!A12,'CHP WB'!$M$2:$M$460,1)</f>
        <v>26</v>
      </c>
      <c r="E12" t="str">
        <f>IF(B12="holiday",B12,IF(B12="weekend",B12,IF(D12&gt;parameters!$B$7,"incident","non-incident")))</f>
        <v>weekend</v>
      </c>
      <c r="F12" t="str">
        <f t="shared" si="2"/>
        <v>weekend</v>
      </c>
      <c r="G12">
        <f>SUMIFS('CHP WB'!$M$2:$M$460,'CHP WB'!$A$2:$A$460,'WB PM'!A12)</f>
        <v>1</v>
      </c>
    </row>
    <row r="13" spans="1:7" x14ac:dyDescent="0.25">
      <c r="A13" s="36">
        <f>PeMS!B14</f>
        <v>41651</v>
      </c>
      <c r="B13" t="str">
        <f>PeMS!D14</f>
        <v>weekend</v>
      </c>
      <c r="C13" t="str">
        <f t="shared" si="0"/>
        <v>weekend</v>
      </c>
      <c r="D13">
        <f>SUMIFS('CHP WB'!$G$2:$G$460,'CHP WB'!$A$2:$A$460,'WB PM'!A13,'CHP WB'!$M$2:$M$460,1)</f>
        <v>0</v>
      </c>
      <c r="E13" t="str">
        <f>IF(B13="holiday",B13,IF(B13="weekend",B13,IF(D13&gt;parameters!$B$7,"incident","non-incident")))</f>
        <v>weekend</v>
      </c>
      <c r="F13" t="str">
        <f t="shared" si="2"/>
        <v>weekend</v>
      </c>
      <c r="G13">
        <f>SUMIFS('CHP WB'!$M$2:$M$460,'CHP WB'!$A$2:$A$460,'WB PM'!A13)</f>
        <v>0</v>
      </c>
    </row>
    <row r="14" spans="1:7" x14ac:dyDescent="0.25">
      <c r="A14" s="36">
        <f>PeMS!B15</f>
        <v>41652</v>
      </c>
      <c r="B14" t="str">
        <f>PeMS!D15</f>
        <v>regular</v>
      </c>
      <c r="C14" t="str">
        <f t="shared" si="0"/>
        <v>regular</v>
      </c>
      <c r="D14">
        <f>SUMIFS('CHP WB'!$G$2:$G$460,'CHP WB'!$A$2:$A$460,'WB PM'!A14,'CHP WB'!$M$2:$M$460,1)</f>
        <v>0</v>
      </c>
      <c r="E14" t="str">
        <f>IF(B14="holiday",B14,IF(B14="weekend",B14,IF(D14&gt;parameters!$B$7,"incident","non-incident")))</f>
        <v>non-incident</v>
      </c>
      <c r="F14" t="str">
        <f t="shared" si="2"/>
        <v>regular</v>
      </c>
      <c r="G14">
        <f>SUMIFS('CHP WB'!$M$2:$M$460,'CHP WB'!$A$2:$A$460,'WB PM'!A14)</f>
        <v>0</v>
      </c>
    </row>
    <row r="15" spans="1:7" x14ac:dyDescent="0.25">
      <c r="A15" s="36">
        <f>PeMS!B16</f>
        <v>41653</v>
      </c>
      <c r="B15" t="str">
        <f>PeMS!D16</f>
        <v>regular</v>
      </c>
      <c r="C15" t="str">
        <f t="shared" si="0"/>
        <v>regular</v>
      </c>
      <c r="D15">
        <f>SUMIFS('CHP WB'!$G$2:$G$460,'CHP WB'!$A$2:$A$460,'WB PM'!A15,'CHP WB'!$M$2:$M$460,1)</f>
        <v>102</v>
      </c>
      <c r="E15" t="str">
        <f>IF(B15="holiday",B15,IF(B15="weekend",B15,IF(D15&gt;parameters!$B$7,"incident","non-incident")))</f>
        <v>incident</v>
      </c>
      <c r="F15" t="str">
        <f t="shared" si="2"/>
        <v>incident</v>
      </c>
      <c r="G15">
        <f>SUMIFS('CHP WB'!$M$2:$M$460,'CHP WB'!$A$2:$A$460,'WB PM'!A15)</f>
        <v>1</v>
      </c>
    </row>
    <row r="16" spans="1:7" x14ac:dyDescent="0.25">
      <c r="A16" s="36">
        <f>PeMS!B17</f>
        <v>41654</v>
      </c>
      <c r="B16" t="str">
        <f>PeMS!D17</f>
        <v>regular</v>
      </c>
      <c r="C16" t="str">
        <f t="shared" si="0"/>
        <v>regular</v>
      </c>
      <c r="D16">
        <f>SUMIFS('CHP WB'!$G$2:$G$460,'CHP WB'!$A$2:$A$460,'WB PM'!A16,'CHP WB'!$M$2:$M$460,1)</f>
        <v>0</v>
      </c>
      <c r="E16" t="str">
        <f>IF(B16="holiday",B16,IF(B16="weekend",B16,IF(D16&gt;parameters!$B$7,"incident","non-incident")))</f>
        <v>non-incident</v>
      </c>
      <c r="F16" t="str">
        <f t="shared" si="2"/>
        <v>regular</v>
      </c>
      <c r="G16">
        <f>SUMIFS('CHP WB'!$M$2:$M$460,'CHP WB'!$A$2:$A$460,'WB PM'!A16)</f>
        <v>0</v>
      </c>
    </row>
    <row r="17" spans="1:14" x14ac:dyDescent="0.25">
      <c r="A17" s="36">
        <f>PeMS!B18</f>
        <v>41655</v>
      </c>
      <c r="B17" t="str">
        <f>PeMS!D18</f>
        <v>regular</v>
      </c>
      <c r="C17" t="str">
        <f t="shared" si="0"/>
        <v>regular</v>
      </c>
      <c r="D17">
        <f>SUMIFS('CHP WB'!$G$2:$G$460,'CHP WB'!$A$2:$A$460,'WB PM'!A17,'CHP WB'!$M$2:$M$460,1)</f>
        <v>78</v>
      </c>
      <c r="E17" t="str">
        <f>IF(B17="holiday",B17,IF(B17="weekend",B17,IF(D17&gt;parameters!$B$7,"incident","non-incident")))</f>
        <v>incident</v>
      </c>
      <c r="F17" t="str">
        <f t="shared" si="2"/>
        <v>incident</v>
      </c>
      <c r="G17">
        <f>SUMIFS('CHP WB'!$M$2:$M$460,'CHP WB'!$A$2:$A$460,'WB PM'!A17)</f>
        <v>1</v>
      </c>
    </row>
    <row r="18" spans="1:14" x14ac:dyDescent="0.25">
      <c r="A18" s="36">
        <f>PeMS!B19</f>
        <v>41656</v>
      </c>
      <c r="B18" t="str">
        <f>PeMS!D19</f>
        <v>regular</v>
      </c>
      <c r="C18" t="str">
        <f t="shared" si="0"/>
        <v>regular</v>
      </c>
      <c r="D18">
        <f>SUMIFS('CHP WB'!$G$2:$G$460,'CHP WB'!$A$2:$A$460,'WB PM'!A18,'CHP WB'!$M$2:$M$460,1)</f>
        <v>25</v>
      </c>
      <c r="E18" t="str">
        <f>IF(B18="holiday",B18,IF(B18="weekend",B18,IF(D18&gt;parameters!$B$7,"incident","non-incident")))</f>
        <v>incident</v>
      </c>
      <c r="F18" t="str">
        <f t="shared" si="2"/>
        <v>incident</v>
      </c>
      <c r="G18">
        <f>SUMIFS('CHP WB'!$M$2:$M$460,'CHP WB'!$A$2:$A$460,'WB PM'!A18)</f>
        <v>1</v>
      </c>
    </row>
    <row r="19" spans="1:14" x14ac:dyDescent="0.25">
      <c r="A19" s="36">
        <f>PeMS!B20</f>
        <v>41657</v>
      </c>
      <c r="B19" t="str">
        <f>PeMS!D20</f>
        <v>weekend</v>
      </c>
      <c r="C19" t="str">
        <f t="shared" si="0"/>
        <v>weekend</v>
      </c>
      <c r="D19">
        <f>SUMIFS('CHP WB'!$G$2:$G$460,'CHP WB'!$A$2:$A$460,'WB PM'!A19,'CHP WB'!$M$2:$M$460,1)</f>
        <v>0</v>
      </c>
      <c r="E19" t="str">
        <f>IF(B19="holiday",B19,IF(B19="weekend",B19,IF(D19&gt;parameters!$B$7,"incident","non-incident")))</f>
        <v>weekend</v>
      </c>
      <c r="F19" t="str">
        <f t="shared" si="2"/>
        <v>weekend</v>
      </c>
      <c r="G19">
        <f>SUMIFS('CHP WB'!$M$2:$M$460,'CHP WB'!$A$2:$A$460,'WB PM'!A19)</f>
        <v>0</v>
      </c>
    </row>
    <row r="20" spans="1:14" x14ac:dyDescent="0.25">
      <c r="A20" s="36">
        <f>PeMS!B21</f>
        <v>41658</v>
      </c>
      <c r="B20" t="str">
        <f>PeMS!D21</f>
        <v>weekend</v>
      </c>
      <c r="C20" t="str">
        <f t="shared" si="0"/>
        <v>weekend</v>
      </c>
      <c r="D20">
        <f>SUMIFS('CHP WB'!$G$2:$G$460,'CHP WB'!$A$2:$A$460,'WB PM'!A20,'CHP WB'!$M$2:$M$460,1)</f>
        <v>0</v>
      </c>
      <c r="E20" t="str">
        <f>IF(B20="holiday",B20,IF(B20="weekend",B20,IF(D20&gt;parameters!$B$7,"incident","non-incident")))</f>
        <v>weekend</v>
      </c>
      <c r="F20" t="str">
        <f t="shared" si="2"/>
        <v>weekend</v>
      </c>
      <c r="G20">
        <f>SUMIFS('CHP WB'!$M$2:$M$460,'CHP WB'!$A$2:$A$460,'WB PM'!A20)</f>
        <v>0</v>
      </c>
    </row>
    <row r="21" spans="1:14" x14ac:dyDescent="0.25">
      <c r="A21" s="36">
        <f>PeMS!B22</f>
        <v>41659</v>
      </c>
      <c r="B21" t="str">
        <f>PeMS!D22</f>
        <v>holiday</v>
      </c>
      <c r="C21" t="str">
        <f t="shared" si="0"/>
        <v>holiday</v>
      </c>
      <c r="D21">
        <f>SUMIFS('CHP WB'!$G$2:$G$460,'CHP WB'!$A$2:$A$460,'WB PM'!A21,'CHP WB'!$M$2:$M$460,1)</f>
        <v>0</v>
      </c>
      <c r="E21" t="str">
        <f>IF(B21="holiday",B21,IF(B21="weekend",B21,IF(D21&gt;parameters!$B$7,"incident","non-incident")))</f>
        <v>holiday</v>
      </c>
      <c r="F21" t="str">
        <f t="shared" si="2"/>
        <v>holiday</v>
      </c>
      <c r="G21">
        <f>SUMIFS('CHP WB'!$M$2:$M$460,'CHP WB'!$A$2:$A$460,'WB PM'!A21)</f>
        <v>0</v>
      </c>
    </row>
    <row r="22" spans="1:14" x14ac:dyDescent="0.25">
      <c r="A22" s="36">
        <f>PeMS!B23</f>
        <v>41660</v>
      </c>
      <c r="B22" t="str">
        <f>PeMS!D23</f>
        <v>regular</v>
      </c>
      <c r="C22" t="str">
        <f t="shared" si="0"/>
        <v>regular</v>
      </c>
      <c r="D22">
        <f>SUMIFS('CHP WB'!$G$2:$G$460,'CHP WB'!$A$2:$A$460,'WB PM'!A22,'CHP WB'!$M$2:$M$460,1)</f>
        <v>0</v>
      </c>
      <c r="E22" t="str">
        <f>IF(B22="holiday",B22,IF(B22="weekend",B22,IF(D22&gt;parameters!$B$7,"incident","non-incident")))</f>
        <v>non-incident</v>
      </c>
      <c r="F22" t="str">
        <f t="shared" si="2"/>
        <v>regular</v>
      </c>
      <c r="G22">
        <f>SUMIFS('CHP WB'!$M$2:$M$460,'CHP WB'!$A$2:$A$460,'WB PM'!A22)</f>
        <v>0</v>
      </c>
    </row>
    <row r="23" spans="1:14" x14ac:dyDescent="0.25">
      <c r="A23" s="36">
        <f>PeMS!B24</f>
        <v>41661</v>
      </c>
      <c r="B23" t="str">
        <f>PeMS!D24</f>
        <v>regular</v>
      </c>
      <c r="C23" t="str">
        <f t="shared" si="0"/>
        <v>regular</v>
      </c>
      <c r="D23">
        <f>SUMIFS('CHP WB'!$G$2:$G$460,'CHP WB'!$A$2:$A$460,'WB PM'!A23,'CHP WB'!$M$2:$M$460,1)</f>
        <v>43</v>
      </c>
      <c r="E23" t="str">
        <f>IF(B23="holiday",B23,IF(B23="weekend",B23,IF(D23&gt;parameters!$B$7,"incident","non-incident")))</f>
        <v>incident</v>
      </c>
      <c r="F23" t="str">
        <f t="shared" si="2"/>
        <v>incident</v>
      </c>
      <c r="G23">
        <f>SUMIFS('CHP WB'!$M$2:$M$460,'CHP WB'!$A$2:$A$460,'WB PM'!A23)</f>
        <v>1</v>
      </c>
    </row>
    <row r="24" spans="1:14" x14ac:dyDescent="0.25">
      <c r="A24" s="36">
        <f>PeMS!B25</f>
        <v>41662</v>
      </c>
      <c r="B24" t="str">
        <f>PeMS!D25</f>
        <v>incident</v>
      </c>
      <c r="C24" t="str">
        <f t="shared" si="0"/>
        <v>incident</v>
      </c>
      <c r="D24">
        <f>SUMIFS('CHP WB'!$G$2:$G$460,'CHP WB'!$A$2:$A$460,'WB PM'!A24,'CHP WB'!$M$2:$M$460,1)</f>
        <v>17</v>
      </c>
      <c r="E24" t="str">
        <f>IF(B24="holiday",B24,IF(B24="weekend",B24,IF(D24&gt;parameters!$B$7,"incident","non-incident")))</f>
        <v>incident</v>
      </c>
      <c r="F24" t="str">
        <f t="shared" si="2"/>
        <v>incident</v>
      </c>
      <c r="G24">
        <f>SUMIFS('CHP WB'!$M$2:$M$460,'CHP WB'!$A$2:$A$460,'WB PM'!A24)</f>
        <v>1</v>
      </c>
    </row>
    <row r="25" spans="1:14" x14ac:dyDescent="0.25">
      <c r="A25" s="36">
        <f>PeMS!B26</f>
        <v>41663</v>
      </c>
      <c r="B25" t="str">
        <f>PeMS!D26</f>
        <v>incident</v>
      </c>
      <c r="C25" t="str">
        <f t="shared" si="0"/>
        <v>incident</v>
      </c>
      <c r="D25">
        <f>SUMIFS('CHP WB'!$G$2:$G$460,'CHP WB'!$A$2:$A$460,'WB PM'!A25,'CHP WB'!$M$2:$M$460,1)</f>
        <v>38</v>
      </c>
      <c r="E25" t="str">
        <f>IF(B25="holiday",B25,IF(B25="weekend",B25,IF(D25&gt;parameters!$B$7,"incident","non-incident")))</f>
        <v>incident</v>
      </c>
      <c r="F25" t="str">
        <f t="shared" si="2"/>
        <v>incident</v>
      </c>
      <c r="G25">
        <f>SUMIFS('CHP WB'!$M$2:$M$460,'CHP WB'!$A$2:$A$460,'WB PM'!A25)</f>
        <v>1</v>
      </c>
    </row>
    <row r="26" spans="1:14" x14ac:dyDescent="0.25">
      <c r="A26" s="36">
        <f>PeMS!B27</f>
        <v>41664</v>
      </c>
      <c r="B26" t="str">
        <f>PeMS!D27</f>
        <v>weekend</v>
      </c>
      <c r="C26" t="str">
        <f t="shared" si="0"/>
        <v>weekend</v>
      </c>
      <c r="D26">
        <f>SUMIFS('CHP WB'!$G$2:$G$460,'CHP WB'!$A$2:$A$460,'WB PM'!A26,'CHP WB'!$M$2:$M$460,1)</f>
        <v>15</v>
      </c>
      <c r="E26" t="str">
        <f>IF(B26="holiday",B26,IF(B26="weekend",B26,IF(D26&gt;parameters!$B$7,"incident","non-incident")))</f>
        <v>weekend</v>
      </c>
      <c r="F26" t="str">
        <f t="shared" si="2"/>
        <v>weekend</v>
      </c>
      <c r="G26">
        <f>SUMIFS('CHP WB'!$M$2:$M$460,'CHP WB'!$A$2:$A$460,'WB PM'!A26)</f>
        <v>1</v>
      </c>
      <c r="I26" s="41" t="s">
        <v>301</v>
      </c>
    </row>
    <row r="27" spans="1:14" x14ac:dyDescent="0.25">
      <c r="A27" s="36">
        <f>PeMS!B28</f>
        <v>41665</v>
      </c>
      <c r="B27" t="str">
        <f>PeMS!D28</f>
        <v>weekend</v>
      </c>
      <c r="C27" t="str">
        <f t="shared" si="0"/>
        <v>weekend</v>
      </c>
      <c r="D27">
        <f>SUMIFS('CHP WB'!$G$2:$G$460,'CHP WB'!$A$2:$A$460,'WB PM'!A27,'CHP WB'!$M$2:$M$460,1)</f>
        <v>0</v>
      </c>
      <c r="E27" t="str">
        <f>IF(B27="holiday",B27,IF(B27="weekend",B27,IF(D27&gt;parameters!$B$7,"incident","non-incident")))</f>
        <v>weekend</v>
      </c>
      <c r="F27" t="str">
        <f t="shared" si="2"/>
        <v>weekend</v>
      </c>
      <c r="G27">
        <f>SUMIFS('CHP WB'!$M$2:$M$460,'CHP WB'!$A$2:$A$460,'WB PM'!A27)</f>
        <v>0</v>
      </c>
    </row>
    <row r="28" spans="1:14" x14ac:dyDescent="0.25">
      <c r="A28" s="36">
        <f>PeMS!B29</f>
        <v>41666</v>
      </c>
      <c r="B28" t="str">
        <f>PeMS!D29</f>
        <v>regular</v>
      </c>
      <c r="C28" t="str">
        <f t="shared" si="0"/>
        <v>regular</v>
      </c>
      <c r="D28">
        <f>SUMIFS('CHP WB'!$G$2:$G$460,'CHP WB'!$A$2:$A$460,'WB PM'!A28,'CHP WB'!$M$2:$M$460,1)</f>
        <v>0</v>
      </c>
      <c r="E28" t="str">
        <f>IF(B28="holiday",B28,IF(B28="weekend",B28,IF(D28&gt;parameters!$B$7,"incident","non-incident")))</f>
        <v>non-incident</v>
      </c>
      <c r="F28" t="str">
        <f t="shared" si="2"/>
        <v>regular</v>
      </c>
      <c r="G28">
        <f>SUMIFS('CHP WB'!$M$2:$M$460,'CHP WB'!$A$2:$A$460,'WB PM'!A28)</f>
        <v>0</v>
      </c>
      <c r="I28" s="56" t="s">
        <v>309</v>
      </c>
      <c r="J28" s="56" t="s">
        <v>290</v>
      </c>
    </row>
    <row r="29" spans="1:14" x14ac:dyDescent="0.25">
      <c r="A29" s="36">
        <f>PeMS!B30</f>
        <v>41667</v>
      </c>
      <c r="B29" t="str">
        <f>PeMS!D30</f>
        <v>other</v>
      </c>
      <c r="C29" t="str">
        <f t="shared" si="0"/>
        <v>other</v>
      </c>
      <c r="D29">
        <f>SUMIFS('CHP WB'!$G$2:$G$460,'CHP WB'!$A$2:$A$460,'WB PM'!A29,'CHP WB'!$M$2:$M$460,1)</f>
        <v>76</v>
      </c>
      <c r="E29" t="str">
        <f>IF(B29="holiday",B29,IF(B29="weekend",B29,IF(D29&gt;parameters!$B$7,"incident","non-incident")))</f>
        <v>incident</v>
      </c>
      <c r="F29" t="str">
        <f t="shared" si="2"/>
        <v>incident</v>
      </c>
      <c r="G29">
        <f>SUMIFS('CHP WB'!$M$2:$M$460,'CHP WB'!$A$2:$A$460,'WB PM'!A29)</f>
        <v>1</v>
      </c>
      <c r="I29" s="56" t="s">
        <v>288</v>
      </c>
      <c r="J29" t="s">
        <v>251</v>
      </c>
      <c r="K29" t="s">
        <v>255</v>
      </c>
      <c r="L29" t="s">
        <v>291</v>
      </c>
      <c r="M29" t="s">
        <v>254</v>
      </c>
      <c r="N29" t="s">
        <v>289</v>
      </c>
    </row>
    <row r="30" spans="1:14" x14ac:dyDescent="0.25">
      <c r="A30" s="36">
        <f>PeMS!B31</f>
        <v>41668</v>
      </c>
      <c r="B30" t="str">
        <f>PeMS!D31</f>
        <v>regular</v>
      </c>
      <c r="C30" t="str">
        <f t="shared" si="0"/>
        <v>regular</v>
      </c>
      <c r="D30">
        <f>SUMIFS('CHP WB'!$G$2:$G$460,'CHP WB'!$A$2:$A$460,'WB PM'!A30,'CHP WB'!$M$2:$M$460,1)</f>
        <v>0</v>
      </c>
      <c r="E30" t="str">
        <f>IF(B30="holiday",B30,IF(B30="weekend",B30,IF(D30&gt;parameters!$B$7,"incident","non-incident")))</f>
        <v>non-incident</v>
      </c>
      <c r="F30" t="str">
        <f t="shared" si="2"/>
        <v>regular</v>
      </c>
      <c r="G30">
        <f>SUMIFS('CHP WB'!$M$2:$M$460,'CHP WB'!$A$2:$A$460,'WB PM'!A30)</f>
        <v>0</v>
      </c>
      <c r="I30" s="27" t="s">
        <v>251</v>
      </c>
      <c r="J30" s="55">
        <v>7</v>
      </c>
      <c r="K30" s="55"/>
      <c r="L30" s="55"/>
      <c r="M30" s="55"/>
      <c r="N30" s="55">
        <v>7</v>
      </c>
    </row>
    <row r="31" spans="1:14" x14ac:dyDescent="0.25">
      <c r="A31" s="36">
        <f>PeMS!B32</f>
        <v>41669</v>
      </c>
      <c r="B31" t="str">
        <f>PeMS!D32</f>
        <v>regular</v>
      </c>
      <c r="C31" t="str">
        <f t="shared" si="0"/>
        <v>regular</v>
      </c>
      <c r="D31">
        <f>SUMIFS('CHP WB'!$G$2:$G$460,'CHP WB'!$A$2:$A$460,'WB PM'!A31,'CHP WB'!$M$2:$M$460,1)</f>
        <v>42</v>
      </c>
      <c r="E31" t="str">
        <f>IF(B31="holiday",B31,IF(B31="weekend",B31,IF(D31&gt;parameters!$B$7,"incident","non-incident")))</f>
        <v>incident</v>
      </c>
      <c r="F31" t="str">
        <f t="shared" si="2"/>
        <v>incident</v>
      </c>
      <c r="G31">
        <f>SUMIFS('CHP WB'!$M$2:$M$460,'CHP WB'!$A$2:$A$460,'WB PM'!A31)</f>
        <v>1</v>
      </c>
      <c r="I31" s="27" t="s">
        <v>255</v>
      </c>
      <c r="J31" s="55"/>
      <c r="K31" s="55">
        <v>9</v>
      </c>
      <c r="L31" s="55">
        <v>3</v>
      </c>
      <c r="M31" s="55"/>
      <c r="N31" s="55">
        <v>12</v>
      </c>
    </row>
    <row r="32" spans="1:14" x14ac:dyDescent="0.25">
      <c r="A32" s="36">
        <f>PeMS!B33</f>
        <v>41670</v>
      </c>
      <c r="B32" t="str">
        <f>PeMS!D33</f>
        <v>regular</v>
      </c>
      <c r="C32" t="str">
        <f t="shared" si="0"/>
        <v>regular</v>
      </c>
      <c r="D32">
        <f>SUMIFS('CHP WB'!$G$2:$G$460,'CHP WB'!$A$2:$A$460,'WB PM'!A32,'CHP WB'!$M$2:$M$460,1)</f>
        <v>0</v>
      </c>
      <c r="E32" t="str">
        <f>IF(B32="holiday",B32,IF(B32="weekend",B32,IF(D32&gt;parameters!$B$7,"incident","non-incident")))</f>
        <v>non-incident</v>
      </c>
      <c r="F32" t="str">
        <f t="shared" si="2"/>
        <v>regular</v>
      </c>
      <c r="G32">
        <f>SUMIFS('CHP WB'!$M$2:$M$460,'CHP WB'!$A$2:$A$460,'WB PM'!A32)</f>
        <v>0</v>
      </c>
      <c r="I32" s="27" t="s">
        <v>253</v>
      </c>
      <c r="J32" s="55"/>
      <c r="K32" s="55">
        <v>3</v>
      </c>
      <c r="L32" s="55">
        <v>5</v>
      </c>
      <c r="M32" s="55"/>
      <c r="N32" s="55">
        <v>8</v>
      </c>
    </row>
    <row r="33" spans="1:14" x14ac:dyDescent="0.25">
      <c r="A33" s="36">
        <f>PeMS!B34</f>
        <v>41671</v>
      </c>
      <c r="B33" t="str">
        <f>PeMS!D34</f>
        <v>weekend</v>
      </c>
      <c r="C33" t="str">
        <f t="shared" si="0"/>
        <v>weekend</v>
      </c>
      <c r="D33">
        <f>SUMIFS('CHP WB'!$G$2:$G$460,'CHP WB'!$A$2:$A$460,'WB PM'!A33,'CHP WB'!$M$2:$M$460,1)</f>
        <v>0</v>
      </c>
      <c r="E33" t="str">
        <f>IF(B33="holiday",B33,IF(B33="weekend",B33,IF(D33&gt;parameters!$B$7,"incident","non-incident")))</f>
        <v>weekend</v>
      </c>
      <c r="F33" t="str">
        <f t="shared" si="2"/>
        <v>weekend</v>
      </c>
      <c r="G33">
        <f>SUMIFS('CHP WB'!$M$2:$M$460,'CHP WB'!$A$2:$A$460,'WB PM'!A33)</f>
        <v>0</v>
      </c>
      <c r="I33" s="27" t="s">
        <v>252</v>
      </c>
      <c r="J33" s="55"/>
      <c r="K33" s="55">
        <v>26</v>
      </c>
      <c r="L33" s="55">
        <v>55</v>
      </c>
      <c r="M33" s="55"/>
      <c r="N33" s="55">
        <v>81</v>
      </c>
    </row>
    <row r="34" spans="1:14" x14ac:dyDescent="0.25">
      <c r="A34" s="36">
        <f>PeMS!B35</f>
        <v>41672</v>
      </c>
      <c r="B34" t="str">
        <f>PeMS!D35</f>
        <v>weekend</v>
      </c>
      <c r="C34" t="str">
        <f t="shared" si="0"/>
        <v>weekend</v>
      </c>
      <c r="D34">
        <f>SUMIFS('CHP WB'!$G$2:$G$460,'CHP WB'!$A$2:$A$460,'WB PM'!A34,'CHP WB'!$M$2:$M$460,1)</f>
        <v>0</v>
      </c>
      <c r="E34" t="str">
        <f>IF(B34="holiday",B34,IF(B34="weekend",B34,IF(D34&gt;parameters!$B$7,"incident","non-incident")))</f>
        <v>weekend</v>
      </c>
      <c r="F34" t="str">
        <f t="shared" si="2"/>
        <v>weekend</v>
      </c>
      <c r="G34">
        <f>SUMIFS('CHP WB'!$M$2:$M$460,'CHP WB'!$A$2:$A$460,'WB PM'!A34)</f>
        <v>0</v>
      </c>
      <c r="I34" s="27" t="s">
        <v>254</v>
      </c>
      <c r="J34" s="55"/>
      <c r="K34" s="55"/>
      <c r="L34" s="55"/>
      <c r="M34" s="55">
        <v>43</v>
      </c>
      <c r="N34" s="55">
        <v>43</v>
      </c>
    </row>
    <row r="35" spans="1:14" x14ac:dyDescent="0.25">
      <c r="A35" s="36">
        <f>PeMS!B36</f>
        <v>41673</v>
      </c>
      <c r="B35" t="str">
        <f>PeMS!D36</f>
        <v>regular</v>
      </c>
      <c r="C35" t="str">
        <f t="shared" si="0"/>
        <v>regular</v>
      </c>
      <c r="D35">
        <f>SUMIFS('CHP WB'!$G$2:$G$460,'CHP WB'!$A$2:$A$460,'WB PM'!A35,'CHP WB'!$M$2:$M$460,1)</f>
        <v>0</v>
      </c>
      <c r="E35" t="str">
        <f>IF(B35="holiday",B35,IF(B35="weekend",B35,IF(D35&gt;parameters!$B$7,"incident","non-incident")))</f>
        <v>non-incident</v>
      </c>
      <c r="F35" t="str">
        <f t="shared" si="2"/>
        <v>regular</v>
      </c>
      <c r="G35">
        <f>SUMIFS('CHP WB'!$M$2:$M$460,'CHP WB'!$A$2:$A$460,'WB PM'!A35)</f>
        <v>0</v>
      </c>
      <c r="I35" s="27" t="s">
        <v>289</v>
      </c>
      <c r="J35" s="55">
        <v>7</v>
      </c>
      <c r="K35" s="55">
        <v>38</v>
      </c>
      <c r="L35" s="55">
        <v>63</v>
      </c>
      <c r="M35" s="55">
        <v>43</v>
      </c>
      <c r="N35" s="55">
        <v>151</v>
      </c>
    </row>
    <row r="36" spans="1:14" x14ac:dyDescent="0.25">
      <c r="A36" s="36">
        <f>PeMS!B37</f>
        <v>41674</v>
      </c>
      <c r="B36" t="str">
        <f>PeMS!D37</f>
        <v>regular</v>
      </c>
      <c r="C36" t="str">
        <f t="shared" si="0"/>
        <v>regular</v>
      </c>
      <c r="D36">
        <f>SUMIFS('CHP WB'!$G$2:$G$460,'CHP WB'!$A$2:$A$460,'WB PM'!A36,'CHP WB'!$M$2:$M$460,1)</f>
        <v>0</v>
      </c>
      <c r="E36" t="str">
        <f>IF(B36="holiday",B36,IF(B36="weekend",B36,IF(D36&gt;parameters!$B$7,"incident","non-incident")))</f>
        <v>non-incident</v>
      </c>
      <c r="F36" t="str">
        <f t="shared" si="2"/>
        <v>regular</v>
      </c>
      <c r="G36">
        <f>SUMIFS('CHP WB'!$M$2:$M$460,'CHP WB'!$A$2:$A$460,'WB PM'!A36)</f>
        <v>0</v>
      </c>
    </row>
    <row r="37" spans="1:14" x14ac:dyDescent="0.25">
      <c r="A37" s="36">
        <f>PeMS!B38</f>
        <v>41675</v>
      </c>
      <c r="B37" t="str">
        <f>PeMS!D38</f>
        <v>regular</v>
      </c>
      <c r="C37" t="str">
        <f t="shared" si="0"/>
        <v>regular</v>
      </c>
      <c r="D37">
        <f>SUMIFS('CHP WB'!$G$2:$G$460,'CHP WB'!$A$2:$A$460,'WB PM'!A37,'CHP WB'!$M$2:$M$460,1)</f>
        <v>42</v>
      </c>
      <c r="E37" t="str">
        <f>IF(B37="holiday",B37,IF(B37="weekend",B37,IF(D37&gt;parameters!$B$7,"incident","non-incident")))</f>
        <v>incident</v>
      </c>
      <c r="F37" t="str">
        <f t="shared" si="2"/>
        <v>incident</v>
      </c>
      <c r="G37">
        <f>SUMIFS('CHP WB'!$M$2:$M$460,'CHP WB'!$A$2:$A$460,'WB PM'!A37)</f>
        <v>1</v>
      </c>
    </row>
    <row r="38" spans="1:14" x14ac:dyDescent="0.25">
      <c r="A38" s="36">
        <f>PeMS!B39</f>
        <v>41676</v>
      </c>
      <c r="B38" t="str">
        <f>PeMS!D39</f>
        <v>regular</v>
      </c>
      <c r="C38" t="str">
        <f t="shared" si="0"/>
        <v>regular</v>
      </c>
      <c r="D38">
        <f>SUMIFS('CHP WB'!$G$2:$G$460,'CHP WB'!$A$2:$A$460,'WB PM'!A38,'CHP WB'!$M$2:$M$460,1)</f>
        <v>0</v>
      </c>
      <c r="E38" t="str">
        <f>IF(B38="holiday",B38,IF(B38="weekend",B38,IF(D38&gt;parameters!$B$7,"incident","non-incident")))</f>
        <v>non-incident</v>
      </c>
      <c r="F38" t="str">
        <f t="shared" si="2"/>
        <v>regular</v>
      </c>
      <c r="G38">
        <f>SUMIFS('CHP WB'!$M$2:$M$460,'CHP WB'!$A$2:$A$460,'WB PM'!A38)</f>
        <v>1</v>
      </c>
      <c r="I38" s="13" t="s">
        <v>302</v>
      </c>
    </row>
    <row r="39" spans="1:14" x14ac:dyDescent="0.25">
      <c r="A39" s="36">
        <f>PeMS!B40</f>
        <v>41677</v>
      </c>
      <c r="B39" t="str">
        <f>PeMS!D40</f>
        <v>incident</v>
      </c>
      <c r="C39" t="str">
        <f t="shared" si="0"/>
        <v>incident</v>
      </c>
      <c r="D39">
        <f>SUMIFS('CHP WB'!$G$2:$G$460,'CHP WB'!$A$2:$A$460,'WB PM'!A39,'CHP WB'!$M$2:$M$460,1)</f>
        <v>336</v>
      </c>
      <c r="E39" t="str">
        <f>IF(B39="holiday",B39,IF(B39="weekend",B39,IF(D39&gt;parameters!$B$7,"incident","non-incident")))</f>
        <v>incident</v>
      </c>
      <c r="F39" t="str">
        <f t="shared" si="2"/>
        <v>incident</v>
      </c>
      <c r="G39">
        <f>SUMIFS('CHP WB'!$M$2:$M$460,'CHP WB'!$A$2:$A$460,'WB PM'!A39)</f>
        <v>4</v>
      </c>
    </row>
    <row r="40" spans="1:14" x14ac:dyDescent="0.25">
      <c r="A40" s="36">
        <f>PeMS!B41</f>
        <v>41678</v>
      </c>
      <c r="B40" t="str">
        <f>PeMS!D41</f>
        <v>weekend</v>
      </c>
      <c r="C40" t="str">
        <f t="shared" si="0"/>
        <v>weekend</v>
      </c>
      <c r="D40">
        <f>SUMIFS('CHP WB'!$G$2:$G$460,'CHP WB'!$A$2:$A$460,'WB PM'!A40,'CHP WB'!$M$2:$M$460,1)</f>
        <v>0</v>
      </c>
      <c r="E40" t="str">
        <f>IF(B40="holiday",B40,IF(B40="weekend",B40,IF(D40&gt;parameters!$B$7,"incident","non-incident")))</f>
        <v>weekend</v>
      </c>
      <c r="F40" t="str">
        <f t="shared" si="2"/>
        <v>weekend</v>
      </c>
      <c r="G40">
        <f>SUMIFS('CHP WB'!$M$2:$M$460,'CHP WB'!$A$2:$A$460,'WB PM'!A40)</f>
        <v>0</v>
      </c>
      <c r="I40" s="56" t="s">
        <v>288</v>
      </c>
      <c r="J40" t="s">
        <v>303</v>
      </c>
    </row>
    <row r="41" spans="1:14" x14ac:dyDescent="0.25">
      <c r="A41" s="36">
        <f>PeMS!B42</f>
        <v>41679</v>
      </c>
      <c r="B41" t="str">
        <f>PeMS!D42</f>
        <v>weekend</v>
      </c>
      <c r="C41" t="str">
        <f t="shared" si="0"/>
        <v>weekend</v>
      </c>
      <c r="D41">
        <f>SUMIFS('CHP WB'!$G$2:$G$460,'CHP WB'!$A$2:$A$460,'WB PM'!A41,'CHP WB'!$M$2:$M$460,1)</f>
        <v>0</v>
      </c>
      <c r="E41" t="str">
        <f>IF(B41="holiday",B41,IF(B41="weekend",B41,IF(D41&gt;parameters!$B$7,"incident","non-incident")))</f>
        <v>weekend</v>
      </c>
      <c r="F41" t="str">
        <f t="shared" si="2"/>
        <v>weekend</v>
      </c>
      <c r="G41">
        <f>SUMIFS('CHP WB'!$M$2:$M$460,'CHP WB'!$A$2:$A$460,'WB PM'!A41)</f>
        <v>0</v>
      </c>
      <c r="I41" s="27" t="s">
        <v>251</v>
      </c>
      <c r="J41" s="55">
        <v>7</v>
      </c>
    </row>
    <row r="42" spans="1:14" x14ac:dyDescent="0.25">
      <c r="A42" s="36">
        <f>PeMS!B43</f>
        <v>41680</v>
      </c>
      <c r="B42" t="str">
        <f>PeMS!D43</f>
        <v>regular</v>
      </c>
      <c r="C42" t="str">
        <f t="shared" si="0"/>
        <v>regular</v>
      </c>
      <c r="D42">
        <f>SUMIFS('CHP WB'!$G$2:$G$460,'CHP WB'!$A$2:$A$460,'WB PM'!A42,'CHP WB'!$M$2:$M$460,1)</f>
        <v>49</v>
      </c>
      <c r="E42" t="str">
        <f>IF(B42="holiday",B42,IF(B42="weekend",B42,IF(D42&gt;parameters!$B$7,"incident","non-incident")))</f>
        <v>incident</v>
      </c>
      <c r="F42" t="str">
        <f t="shared" si="2"/>
        <v>incident</v>
      </c>
      <c r="G42">
        <f>SUMIFS('CHP WB'!$M$2:$M$460,'CHP WB'!$A$2:$A$460,'WB PM'!A42)</f>
        <v>1</v>
      </c>
      <c r="I42" s="27" t="s">
        <v>255</v>
      </c>
      <c r="J42" s="55">
        <v>41</v>
      </c>
    </row>
    <row r="43" spans="1:14" x14ac:dyDescent="0.25">
      <c r="A43" s="36">
        <f>PeMS!B44</f>
        <v>41681</v>
      </c>
      <c r="B43" t="str">
        <f>PeMS!D44</f>
        <v>regular</v>
      </c>
      <c r="C43" t="str">
        <f t="shared" si="0"/>
        <v>regular</v>
      </c>
      <c r="D43">
        <f>SUMIFS('CHP WB'!$G$2:$G$460,'CHP WB'!$A$2:$A$460,'WB PM'!A43,'CHP WB'!$M$2:$M$460,1)</f>
        <v>0</v>
      </c>
      <c r="E43" t="str">
        <f>IF(B43="holiday",B43,IF(B43="weekend",B43,IF(D43&gt;parameters!$B$7,"incident","non-incident")))</f>
        <v>non-incident</v>
      </c>
      <c r="F43" t="str">
        <f t="shared" si="2"/>
        <v>regular</v>
      </c>
      <c r="G43">
        <f>SUMIFS('CHP WB'!$M$2:$M$460,'CHP WB'!$A$2:$A$460,'WB PM'!A43)</f>
        <v>0</v>
      </c>
      <c r="I43" s="27" t="s">
        <v>258</v>
      </c>
      <c r="J43" s="55">
        <v>2</v>
      </c>
    </row>
    <row r="44" spans="1:14" x14ac:dyDescent="0.25">
      <c r="A44" s="36">
        <f>PeMS!B45</f>
        <v>41682</v>
      </c>
      <c r="B44" t="str">
        <f>PeMS!D45</f>
        <v>regular</v>
      </c>
      <c r="C44" t="str">
        <f t="shared" si="0"/>
        <v>regular</v>
      </c>
      <c r="D44">
        <f>SUMIFS('CHP WB'!$G$2:$G$460,'CHP WB'!$A$2:$A$460,'WB PM'!A44,'CHP WB'!$M$2:$M$460,1)</f>
        <v>47</v>
      </c>
      <c r="E44" t="str">
        <f>IF(B44="holiday",B44,IF(B44="weekend",B44,IF(D44&gt;parameters!$B$7,"incident","non-incident")))</f>
        <v>incident</v>
      </c>
      <c r="F44" t="str">
        <f t="shared" si="2"/>
        <v>incident</v>
      </c>
      <c r="G44">
        <f>SUMIFS('CHP WB'!$M$2:$M$460,'CHP WB'!$A$2:$A$460,'WB PM'!A44)</f>
        <v>1</v>
      </c>
      <c r="I44" s="27" t="s">
        <v>253</v>
      </c>
      <c r="J44" s="55">
        <v>3</v>
      </c>
    </row>
    <row r="45" spans="1:14" x14ac:dyDescent="0.25">
      <c r="A45" s="36">
        <f>PeMS!B46</f>
        <v>41683</v>
      </c>
      <c r="B45" t="str">
        <f>PeMS!D46</f>
        <v>regular</v>
      </c>
      <c r="C45" t="str">
        <f t="shared" si="0"/>
        <v>regular</v>
      </c>
      <c r="D45">
        <f>SUMIFS('CHP WB'!$G$2:$G$460,'CHP WB'!$A$2:$A$460,'WB PM'!A45,'CHP WB'!$M$2:$M$460,1)</f>
        <v>17</v>
      </c>
      <c r="E45" t="str">
        <f>IF(B45="holiday",B45,IF(B45="weekend",B45,IF(D45&gt;parameters!$B$7,"incident","non-incident")))</f>
        <v>incident</v>
      </c>
      <c r="F45" t="str">
        <f t="shared" si="2"/>
        <v>incident</v>
      </c>
      <c r="G45">
        <f>SUMIFS('CHP WB'!$M$2:$M$460,'CHP WB'!$A$2:$A$460,'WB PM'!A45)</f>
        <v>1</v>
      </c>
      <c r="I45" s="27" t="s">
        <v>252</v>
      </c>
      <c r="J45" s="55">
        <v>55</v>
      </c>
    </row>
    <row r="46" spans="1:14" x14ac:dyDescent="0.25">
      <c r="A46" s="36">
        <f>PeMS!B47</f>
        <v>41684</v>
      </c>
      <c r="B46" t="str">
        <f>PeMS!D47</f>
        <v>incident</v>
      </c>
      <c r="C46" t="str">
        <f t="shared" si="0"/>
        <v>incident</v>
      </c>
      <c r="D46">
        <f>SUMIFS('CHP WB'!$G$2:$G$460,'CHP WB'!$A$2:$A$460,'WB PM'!A46,'CHP WB'!$M$2:$M$460,1)</f>
        <v>173</v>
      </c>
      <c r="E46" t="str">
        <f>IF(B46="holiday",B46,IF(B46="weekend",B46,IF(D46&gt;parameters!$B$7,"incident","non-incident")))</f>
        <v>incident</v>
      </c>
      <c r="F46" t="str">
        <f t="shared" si="2"/>
        <v>incident</v>
      </c>
      <c r="G46">
        <f>SUMIFS('CHP WB'!$M$2:$M$460,'CHP WB'!$A$2:$A$460,'WB PM'!A46)</f>
        <v>1</v>
      </c>
      <c r="I46" s="27" t="s">
        <v>254</v>
      </c>
      <c r="J46" s="55">
        <v>43</v>
      </c>
    </row>
    <row r="47" spans="1:14" x14ac:dyDescent="0.25">
      <c r="A47" s="36">
        <f>PeMS!B48</f>
        <v>41685</v>
      </c>
      <c r="B47" t="str">
        <f>PeMS!D48</f>
        <v>weekend</v>
      </c>
      <c r="C47" t="str">
        <f t="shared" si="0"/>
        <v>weekend</v>
      </c>
      <c r="D47">
        <f>SUMIFS('CHP WB'!$G$2:$G$460,'CHP WB'!$A$2:$A$460,'WB PM'!A47,'CHP WB'!$M$2:$M$460,1)</f>
        <v>68</v>
      </c>
      <c r="E47" t="str">
        <f>IF(B47="holiday",B47,IF(B47="weekend",B47,IF(D47&gt;parameters!$B$7,"incident","non-incident")))</f>
        <v>weekend</v>
      </c>
      <c r="F47" t="str">
        <f t="shared" si="2"/>
        <v>weekend</v>
      </c>
      <c r="G47">
        <f>SUMIFS('CHP WB'!$M$2:$M$460,'CHP WB'!$A$2:$A$460,'WB PM'!A47)</f>
        <v>1</v>
      </c>
      <c r="I47" s="27" t="s">
        <v>289</v>
      </c>
      <c r="J47" s="55">
        <v>151</v>
      </c>
    </row>
    <row r="48" spans="1:14" x14ac:dyDescent="0.25">
      <c r="A48" s="36">
        <f>PeMS!B49</f>
        <v>41686</v>
      </c>
      <c r="B48" t="str">
        <f>PeMS!D49</f>
        <v>weekend</v>
      </c>
      <c r="C48" t="str">
        <f t="shared" si="0"/>
        <v>weekend</v>
      </c>
      <c r="D48">
        <f>SUMIFS('CHP WB'!$G$2:$G$460,'CHP WB'!$A$2:$A$460,'WB PM'!A48,'CHP WB'!$M$2:$M$460,1)</f>
        <v>0</v>
      </c>
      <c r="E48" t="str">
        <f>IF(B48="holiday",B48,IF(B48="weekend",B48,IF(D48&gt;parameters!$B$7,"incident","non-incident")))</f>
        <v>weekend</v>
      </c>
      <c r="F48" t="str">
        <f t="shared" si="2"/>
        <v>weekend</v>
      </c>
      <c r="G48">
        <f>SUMIFS('CHP WB'!$M$2:$M$460,'CHP WB'!$A$2:$A$460,'WB PM'!A48)</f>
        <v>0</v>
      </c>
    </row>
    <row r="49" spans="1:11" x14ac:dyDescent="0.25">
      <c r="A49" s="36">
        <f>PeMS!B50</f>
        <v>41687</v>
      </c>
      <c r="B49" t="str">
        <f>PeMS!D50</f>
        <v>holiday</v>
      </c>
      <c r="C49" t="str">
        <f t="shared" si="0"/>
        <v>holiday</v>
      </c>
      <c r="D49">
        <f>SUMIFS('CHP WB'!$G$2:$G$460,'CHP WB'!$A$2:$A$460,'WB PM'!A49,'CHP WB'!$M$2:$M$460,1)</f>
        <v>18</v>
      </c>
      <c r="E49" t="str">
        <f>IF(B49="holiday",B49,IF(B49="weekend",B49,IF(D49&gt;parameters!$B$7,"incident","non-incident")))</f>
        <v>holiday</v>
      </c>
      <c r="F49" t="str">
        <f t="shared" si="2"/>
        <v>holiday</v>
      </c>
      <c r="G49">
        <f>SUMIFS('CHP WB'!$M$2:$M$460,'CHP WB'!$A$2:$A$460,'WB PM'!A49)</f>
        <v>1</v>
      </c>
    </row>
    <row r="50" spans="1:11" x14ac:dyDescent="0.25">
      <c r="A50" s="36">
        <f>PeMS!B51</f>
        <v>41688</v>
      </c>
      <c r="B50" t="str">
        <f>PeMS!D51</f>
        <v>regular</v>
      </c>
      <c r="C50" t="str">
        <f t="shared" si="0"/>
        <v>regular</v>
      </c>
      <c r="D50">
        <f>SUMIFS('CHP WB'!$G$2:$G$460,'CHP WB'!$A$2:$A$460,'WB PM'!A50,'CHP WB'!$M$2:$M$460,1)</f>
        <v>0</v>
      </c>
      <c r="E50" t="str">
        <f>IF(B50="holiday",B50,IF(B50="weekend",B50,IF(D50&gt;parameters!$B$7,"incident","non-incident")))</f>
        <v>non-incident</v>
      </c>
      <c r="F50" t="str">
        <f t="shared" si="2"/>
        <v>regular</v>
      </c>
      <c r="G50">
        <f>SUMIFS('CHP WB'!$M$2:$M$460,'CHP WB'!$A$2:$A$460,'WB PM'!A50)</f>
        <v>0</v>
      </c>
      <c r="I50" s="13" t="s">
        <v>304</v>
      </c>
    </row>
    <row r="51" spans="1:11" x14ac:dyDescent="0.25">
      <c r="A51" s="36">
        <f>PeMS!B52</f>
        <v>41689</v>
      </c>
      <c r="B51" t="str">
        <f>PeMS!D52</f>
        <v>regular</v>
      </c>
      <c r="C51" t="str">
        <f t="shared" si="0"/>
        <v>regular</v>
      </c>
      <c r="D51">
        <f>SUMIFS('CHP WB'!$G$2:$G$460,'CHP WB'!$A$2:$A$460,'WB PM'!A51,'CHP WB'!$M$2:$M$460,1)</f>
        <v>0</v>
      </c>
      <c r="E51" t="str">
        <f>IF(B51="holiday",B51,IF(B51="weekend",B51,IF(D51&gt;parameters!$B$7,"incident","non-incident")))</f>
        <v>non-incident</v>
      </c>
      <c r="F51" t="str">
        <f t="shared" si="2"/>
        <v>regular</v>
      </c>
      <c r="G51">
        <f>SUMIFS('CHP WB'!$M$2:$M$460,'CHP WB'!$A$2:$A$460,'WB PM'!A51)</f>
        <v>0</v>
      </c>
    </row>
    <row r="52" spans="1:11" x14ac:dyDescent="0.25">
      <c r="A52" s="36">
        <f>PeMS!B53</f>
        <v>41690</v>
      </c>
      <c r="B52" t="str">
        <f>PeMS!D53</f>
        <v>incident</v>
      </c>
      <c r="C52" t="str">
        <f t="shared" si="0"/>
        <v>incident</v>
      </c>
      <c r="D52">
        <f>SUMIFS('CHP WB'!$G$2:$G$460,'CHP WB'!$A$2:$A$460,'WB PM'!A52,'CHP WB'!$M$2:$M$460,1)</f>
        <v>30</v>
      </c>
      <c r="E52" t="str">
        <f>IF(B52="holiday",B52,IF(B52="weekend",B52,IF(D52&gt;parameters!$B$7,"incident","non-incident")))</f>
        <v>incident</v>
      </c>
      <c r="F52" t="str">
        <f t="shared" si="2"/>
        <v>incident</v>
      </c>
      <c r="G52">
        <f>SUMIFS('CHP WB'!$M$2:$M$460,'CHP WB'!$A$2:$A$460,'WB PM'!A52)</f>
        <v>1</v>
      </c>
      <c r="I52" s="56" t="s">
        <v>309</v>
      </c>
      <c r="J52" s="56" t="s">
        <v>290</v>
      </c>
    </row>
    <row r="53" spans="1:11" x14ac:dyDescent="0.25">
      <c r="A53" s="36">
        <f>PeMS!B54</f>
        <v>41691</v>
      </c>
      <c r="B53" t="str">
        <f>PeMS!D54</f>
        <v>regular</v>
      </c>
      <c r="C53" t="str">
        <f t="shared" si="0"/>
        <v>regular</v>
      </c>
      <c r="D53">
        <f>SUMIFS('CHP WB'!$G$2:$G$460,'CHP WB'!$A$2:$A$460,'WB PM'!A53,'CHP WB'!$M$2:$M$460,1)</f>
        <v>184</v>
      </c>
      <c r="E53" t="str">
        <f>IF(B53="holiday",B53,IF(B53="weekend",B53,IF(D53&gt;parameters!$B$7,"incident","non-incident")))</f>
        <v>incident</v>
      </c>
      <c r="F53" t="str">
        <f t="shared" si="2"/>
        <v>incident</v>
      </c>
      <c r="G53">
        <f>SUMIFS('CHP WB'!$M$2:$M$460,'CHP WB'!$A$2:$A$460,'WB PM'!A53)</f>
        <v>1</v>
      </c>
      <c r="I53" s="56" t="s">
        <v>288</v>
      </c>
      <c r="J53" t="s">
        <v>255</v>
      </c>
      <c r="K53" t="s">
        <v>289</v>
      </c>
    </row>
    <row r="54" spans="1:11" x14ac:dyDescent="0.25">
      <c r="A54" s="36">
        <f>PeMS!B55</f>
        <v>41692</v>
      </c>
      <c r="B54" t="str">
        <f>PeMS!D55</f>
        <v>weekend</v>
      </c>
      <c r="C54" t="str">
        <f t="shared" si="0"/>
        <v>weekend</v>
      </c>
      <c r="D54">
        <f>SUMIFS('CHP WB'!$G$2:$G$460,'CHP WB'!$A$2:$A$460,'WB PM'!A54,'CHP WB'!$M$2:$M$460,1)</f>
        <v>166</v>
      </c>
      <c r="E54" t="str">
        <f>IF(B54="holiday",B54,IF(B54="weekend",B54,IF(D54&gt;parameters!$B$7,"incident","non-incident")))</f>
        <v>weekend</v>
      </c>
      <c r="F54" t="str">
        <f t="shared" si="2"/>
        <v>weekend</v>
      </c>
      <c r="G54">
        <f>SUMIFS('CHP WB'!$M$2:$M$460,'CHP WB'!$A$2:$A$460,'WB PM'!A54)</f>
        <v>2</v>
      </c>
      <c r="I54" s="27">
        <v>0</v>
      </c>
      <c r="J54" s="55">
        <v>3</v>
      </c>
      <c r="K54" s="55">
        <v>3</v>
      </c>
    </row>
    <row r="55" spans="1:11" x14ac:dyDescent="0.25">
      <c r="A55" s="36">
        <f>PeMS!B56</f>
        <v>41693</v>
      </c>
      <c r="B55" t="str">
        <f>PeMS!D56</f>
        <v>weekend</v>
      </c>
      <c r="C55" t="str">
        <f t="shared" si="0"/>
        <v>weekend</v>
      </c>
      <c r="D55">
        <f>SUMIFS('CHP WB'!$G$2:$G$460,'CHP WB'!$A$2:$A$460,'WB PM'!A55,'CHP WB'!$M$2:$M$460,1)</f>
        <v>0</v>
      </c>
      <c r="E55" t="str">
        <f>IF(B55="holiday",B55,IF(B55="weekend",B55,IF(D55&gt;parameters!$B$7,"incident","non-incident")))</f>
        <v>weekend</v>
      </c>
      <c r="F55" t="str">
        <f t="shared" si="2"/>
        <v>weekend</v>
      </c>
      <c r="G55">
        <f>SUMIFS('CHP WB'!$M$2:$M$460,'CHP WB'!$A$2:$A$460,'WB PM'!A55)</f>
        <v>0</v>
      </c>
      <c r="I55" s="27">
        <v>1</v>
      </c>
      <c r="J55" s="55">
        <v>30</v>
      </c>
      <c r="K55" s="55">
        <v>30</v>
      </c>
    </row>
    <row r="56" spans="1:11" x14ac:dyDescent="0.25">
      <c r="A56" s="36">
        <f>PeMS!B57</f>
        <v>41694</v>
      </c>
      <c r="B56" t="str">
        <f>PeMS!D57</f>
        <v>regular</v>
      </c>
      <c r="C56" t="str">
        <f t="shared" si="0"/>
        <v>regular</v>
      </c>
      <c r="D56">
        <f>SUMIFS('CHP WB'!$G$2:$G$460,'CHP WB'!$A$2:$A$460,'WB PM'!A56,'CHP WB'!$M$2:$M$460,1)</f>
        <v>0</v>
      </c>
      <c r="E56" t="str">
        <f>IF(B56="holiday",B56,IF(B56="weekend",B56,IF(D56&gt;parameters!$B$7,"incident","non-incident")))</f>
        <v>non-incident</v>
      </c>
      <c r="F56" t="str">
        <f t="shared" si="2"/>
        <v>regular</v>
      </c>
      <c r="G56">
        <f>SUMIFS('CHP WB'!$M$2:$M$460,'CHP WB'!$A$2:$A$460,'WB PM'!A56)</f>
        <v>0</v>
      </c>
      <c r="I56" s="27">
        <v>2</v>
      </c>
      <c r="J56" s="55">
        <v>6</v>
      </c>
      <c r="K56" s="55">
        <v>6</v>
      </c>
    </row>
    <row r="57" spans="1:11" x14ac:dyDescent="0.25">
      <c r="A57" s="36">
        <f>PeMS!B58</f>
        <v>41695</v>
      </c>
      <c r="B57" t="str">
        <f>PeMS!D58</f>
        <v>regular</v>
      </c>
      <c r="C57" t="str">
        <f t="shared" si="0"/>
        <v>regular</v>
      </c>
      <c r="D57">
        <f>SUMIFS('CHP WB'!$G$2:$G$460,'CHP WB'!$A$2:$A$460,'WB PM'!A57,'CHP WB'!$M$2:$M$460,1)</f>
        <v>0</v>
      </c>
      <c r="E57" t="str">
        <f>IF(B57="holiday",B57,IF(B57="weekend",B57,IF(D57&gt;parameters!$B$7,"incident","non-incident")))</f>
        <v>non-incident</v>
      </c>
      <c r="F57" t="str">
        <f t="shared" si="2"/>
        <v>regular</v>
      </c>
      <c r="G57">
        <f>SUMIFS('CHP WB'!$M$2:$M$460,'CHP WB'!$A$2:$A$460,'WB PM'!A57)</f>
        <v>0</v>
      </c>
      <c r="I57" s="27">
        <v>3</v>
      </c>
      <c r="J57" s="55">
        <v>1</v>
      </c>
      <c r="K57" s="55">
        <v>1</v>
      </c>
    </row>
    <row r="58" spans="1:11" x14ac:dyDescent="0.25">
      <c r="A58" s="36">
        <f>PeMS!B59</f>
        <v>41696</v>
      </c>
      <c r="B58" t="str">
        <f>PeMS!D59</f>
        <v>regular</v>
      </c>
      <c r="C58" t="str">
        <f t="shared" si="0"/>
        <v>regular</v>
      </c>
      <c r="D58">
        <f>SUMIFS('CHP WB'!$G$2:$G$460,'CHP WB'!$A$2:$A$460,'WB PM'!A58,'CHP WB'!$M$2:$M$460,1)</f>
        <v>0</v>
      </c>
      <c r="E58" t="str">
        <f>IF(B58="holiday",B58,IF(B58="weekend",B58,IF(D58&gt;parameters!$B$7,"incident","non-incident")))</f>
        <v>non-incident</v>
      </c>
      <c r="F58" t="str">
        <f t="shared" si="2"/>
        <v>regular</v>
      </c>
      <c r="G58">
        <f>SUMIFS('CHP WB'!$M$2:$M$460,'CHP WB'!$A$2:$A$460,'WB PM'!A58)</f>
        <v>0</v>
      </c>
      <c r="I58" s="27">
        <v>4</v>
      </c>
      <c r="J58" s="55">
        <v>1</v>
      </c>
      <c r="K58" s="55">
        <v>1</v>
      </c>
    </row>
    <row r="59" spans="1:11" x14ac:dyDescent="0.25">
      <c r="A59" s="36">
        <f>PeMS!B60</f>
        <v>41697</v>
      </c>
      <c r="B59" t="str">
        <f>PeMS!D60</f>
        <v>regular</v>
      </c>
      <c r="C59" t="str">
        <f t="shared" si="0"/>
        <v>regular</v>
      </c>
      <c r="D59">
        <f>SUMIFS('CHP WB'!$G$2:$G$460,'CHP WB'!$A$2:$A$460,'WB PM'!A59,'CHP WB'!$M$2:$M$460,1)</f>
        <v>0</v>
      </c>
      <c r="E59" t="str">
        <f>IF(B59="holiday",B59,IF(B59="weekend",B59,IF(D59&gt;parameters!$B$7,"incident","non-incident")))</f>
        <v>non-incident</v>
      </c>
      <c r="F59" t="str">
        <f t="shared" si="2"/>
        <v>regular</v>
      </c>
      <c r="G59">
        <f>SUMIFS('CHP WB'!$M$2:$M$460,'CHP WB'!$A$2:$A$460,'WB PM'!A59)</f>
        <v>0</v>
      </c>
      <c r="I59" s="27" t="s">
        <v>289</v>
      </c>
      <c r="J59" s="55">
        <v>41</v>
      </c>
      <c r="K59" s="55">
        <v>41</v>
      </c>
    </row>
    <row r="60" spans="1:11" x14ac:dyDescent="0.25">
      <c r="A60" s="36">
        <f>PeMS!B61</f>
        <v>41698</v>
      </c>
      <c r="B60" t="str">
        <f>PeMS!D61</f>
        <v>regular</v>
      </c>
      <c r="C60" t="str">
        <f t="shared" si="0"/>
        <v>regular</v>
      </c>
      <c r="D60">
        <f>SUMIFS('CHP WB'!$G$2:$G$460,'CHP WB'!$A$2:$A$460,'WB PM'!A60,'CHP WB'!$M$2:$M$460,1)</f>
        <v>0</v>
      </c>
      <c r="E60" t="str">
        <f>IF(B60="holiday",B60,IF(B60="weekend",B60,IF(D60&gt;parameters!$B$7,"incident","non-incident")))</f>
        <v>non-incident</v>
      </c>
      <c r="F60" t="str">
        <f t="shared" si="2"/>
        <v>regular</v>
      </c>
      <c r="G60">
        <f>SUMIFS('CHP WB'!$M$2:$M$460,'CHP WB'!$A$2:$A$460,'WB PM'!A60)</f>
        <v>0</v>
      </c>
    </row>
    <row r="61" spans="1:11" x14ac:dyDescent="0.25">
      <c r="A61" s="36">
        <f>PeMS!B62</f>
        <v>41699</v>
      </c>
      <c r="B61" t="str">
        <f>PeMS!D62</f>
        <v>weekend</v>
      </c>
      <c r="C61" t="str">
        <f t="shared" si="0"/>
        <v>weekend</v>
      </c>
      <c r="D61">
        <f>SUMIFS('CHP WB'!$G$2:$G$460,'CHP WB'!$A$2:$A$460,'WB PM'!A61,'CHP WB'!$M$2:$M$460,1)</f>
        <v>0</v>
      </c>
      <c r="E61" t="str">
        <f>IF(B61="holiday",B61,IF(B61="weekend",B61,IF(D61&gt;parameters!$B$7,"incident","non-incident")))</f>
        <v>weekend</v>
      </c>
      <c r="F61" t="str">
        <f t="shared" si="2"/>
        <v>weekend</v>
      </c>
      <c r="G61">
        <f>SUMIFS('CHP WB'!$M$2:$M$460,'CHP WB'!$A$2:$A$460,'WB PM'!A61)</f>
        <v>0</v>
      </c>
    </row>
    <row r="62" spans="1:11" x14ac:dyDescent="0.25">
      <c r="A62" s="36">
        <f>PeMS!B63</f>
        <v>41700</v>
      </c>
      <c r="B62" t="str">
        <f>PeMS!D63</f>
        <v>weekend</v>
      </c>
      <c r="C62" t="str">
        <f t="shared" si="0"/>
        <v>weekend</v>
      </c>
      <c r="D62">
        <f>SUMIFS('CHP WB'!$G$2:$G$460,'CHP WB'!$A$2:$A$460,'WB PM'!A62,'CHP WB'!$M$2:$M$460,1)</f>
        <v>89</v>
      </c>
      <c r="E62" t="str">
        <f>IF(B62="holiday",B62,IF(B62="weekend",B62,IF(D62&gt;parameters!$B$7,"incident","non-incident")))</f>
        <v>weekend</v>
      </c>
      <c r="F62" t="str">
        <f t="shared" si="2"/>
        <v>weekend</v>
      </c>
      <c r="G62">
        <f>SUMIFS('CHP WB'!$M$2:$M$460,'CHP WB'!$A$2:$A$460,'WB PM'!A62)</f>
        <v>1</v>
      </c>
    </row>
    <row r="63" spans="1:11" x14ac:dyDescent="0.25">
      <c r="A63" s="36">
        <f>PeMS!B64</f>
        <v>41701</v>
      </c>
      <c r="B63" t="str">
        <f>PeMS!D64</f>
        <v>regular</v>
      </c>
      <c r="C63" t="str">
        <f t="shared" si="0"/>
        <v>regular</v>
      </c>
      <c r="D63">
        <f>SUMIFS('CHP WB'!$G$2:$G$460,'CHP WB'!$A$2:$A$460,'WB PM'!A63,'CHP WB'!$M$2:$M$460,1)</f>
        <v>0</v>
      </c>
      <c r="E63" t="str">
        <f>IF(B63="holiday",B63,IF(B63="weekend",B63,IF(D63&gt;parameters!$B$7,"incident","non-incident")))</f>
        <v>non-incident</v>
      </c>
      <c r="F63" t="str">
        <f t="shared" si="2"/>
        <v>regular</v>
      </c>
      <c r="G63">
        <f>SUMIFS('CHP WB'!$M$2:$M$460,'CHP WB'!$A$2:$A$460,'WB PM'!A63)</f>
        <v>0</v>
      </c>
    </row>
    <row r="64" spans="1:11" x14ac:dyDescent="0.25">
      <c r="A64" s="36">
        <f>PeMS!B65</f>
        <v>41702</v>
      </c>
      <c r="B64" t="str">
        <f>PeMS!D65</f>
        <v>incident</v>
      </c>
      <c r="C64" t="str">
        <f t="shared" si="0"/>
        <v>incident</v>
      </c>
      <c r="D64">
        <f>SUMIFS('CHP WB'!$G$2:$G$460,'CHP WB'!$A$2:$A$460,'WB PM'!A64,'CHP WB'!$M$2:$M$460,1)</f>
        <v>87</v>
      </c>
      <c r="E64" t="str">
        <f>IF(B64="holiday",B64,IF(B64="weekend",B64,IF(D64&gt;parameters!$B$7,"incident","non-incident")))</f>
        <v>incident</v>
      </c>
      <c r="F64" t="str">
        <f t="shared" si="2"/>
        <v>incident</v>
      </c>
      <c r="G64">
        <f>SUMIFS('CHP WB'!$M$2:$M$460,'CHP WB'!$A$2:$A$460,'WB PM'!A64)</f>
        <v>1</v>
      </c>
    </row>
    <row r="65" spans="1:7" x14ac:dyDescent="0.25">
      <c r="A65" s="36">
        <f>PeMS!B66</f>
        <v>41703</v>
      </c>
      <c r="B65" t="str">
        <f>PeMS!D66</f>
        <v>regular</v>
      </c>
      <c r="C65" t="str">
        <f t="shared" si="0"/>
        <v>regular</v>
      </c>
      <c r="D65">
        <f>SUMIFS('CHP WB'!$G$2:$G$460,'CHP WB'!$A$2:$A$460,'WB PM'!A65,'CHP WB'!$M$2:$M$460,1)</f>
        <v>122</v>
      </c>
      <c r="E65" t="str">
        <f>IF(B65="holiday",B65,IF(B65="weekend",B65,IF(D65&gt;parameters!$B$7,"incident","non-incident")))</f>
        <v>incident</v>
      </c>
      <c r="F65" t="str">
        <f t="shared" si="2"/>
        <v>incident</v>
      </c>
      <c r="G65">
        <f>SUMIFS('CHP WB'!$M$2:$M$460,'CHP WB'!$A$2:$A$460,'WB PM'!A65)</f>
        <v>1</v>
      </c>
    </row>
    <row r="66" spans="1:7" x14ac:dyDescent="0.25">
      <c r="A66" s="36">
        <f>PeMS!B67</f>
        <v>41704</v>
      </c>
      <c r="B66" t="str">
        <f>PeMS!D67</f>
        <v>regular</v>
      </c>
      <c r="C66" t="str">
        <f t="shared" si="0"/>
        <v>regular</v>
      </c>
      <c r="D66">
        <f>SUMIFS('CHP WB'!$G$2:$G$460,'CHP WB'!$A$2:$A$460,'WB PM'!A66,'CHP WB'!$M$2:$M$460,1)</f>
        <v>0</v>
      </c>
      <c r="E66" t="str">
        <f>IF(B66="holiday",B66,IF(B66="weekend",B66,IF(D66&gt;parameters!$B$7,"incident","non-incident")))</f>
        <v>non-incident</v>
      </c>
      <c r="F66" t="str">
        <f t="shared" si="2"/>
        <v>regular</v>
      </c>
      <c r="G66">
        <f>SUMIFS('CHP WB'!$M$2:$M$460,'CHP WB'!$A$2:$A$460,'WB PM'!A66)</f>
        <v>0</v>
      </c>
    </row>
    <row r="67" spans="1:7" x14ac:dyDescent="0.25">
      <c r="A67" s="36">
        <f>PeMS!B68</f>
        <v>41705</v>
      </c>
      <c r="B67" t="str">
        <f>PeMS!D68</f>
        <v>regular</v>
      </c>
      <c r="C67" t="str">
        <f t="shared" ref="C67:C130" si="3">IF(B67="bad data","other",IF(B67="no data","other",B67))</f>
        <v>regular</v>
      </c>
      <c r="D67">
        <f>SUMIFS('CHP WB'!$G$2:$G$460,'CHP WB'!$A$2:$A$460,'WB PM'!A67,'CHP WB'!$M$2:$M$460,1)</f>
        <v>55</v>
      </c>
      <c r="E67" t="str">
        <f>IF(B67="holiday",B67,IF(B67="weekend",B67,IF(D67&gt;parameters!$B$7,"incident","non-incident")))</f>
        <v>incident</v>
      </c>
      <c r="F67" t="str">
        <f t="shared" si="2"/>
        <v>incident</v>
      </c>
      <c r="G67">
        <f>SUMIFS('CHP WB'!$M$2:$M$460,'CHP WB'!$A$2:$A$460,'WB PM'!A67)</f>
        <v>1</v>
      </c>
    </row>
    <row r="68" spans="1:7" x14ac:dyDescent="0.25">
      <c r="A68" s="36">
        <f>PeMS!B69</f>
        <v>41706</v>
      </c>
      <c r="B68" t="str">
        <f>PeMS!D69</f>
        <v>weekend</v>
      </c>
      <c r="C68" t="str">
        <f t="shared" si="3"/>
        <v>weekend</v>
      </c>
      <c r="D68">
        <f>SUMIFS('CHP WB'!$G$2:$G$460,'CHP WB'!$A$2:$A$460,'WB PM'!A68,'CHP WB'!$M$2:$M$460,1)</f>
        <v>0</v>
      </c>
      <c r="E68" t="str">
        <f>IF(B68="holiday",B68,IF(B68="weekend",B68,IF(D68&gt;parameters!$B$7,"incident","non-incident")))</f>
        <v>weekend</v>
      </c>
      <c r="F68" t="str">
        <f t="shared" si="2"/>
        <v>weekend</v>
      </c>
      <c r="G68">
        <f>SUMIFS('CHP WB'!$M$2:$M$460,'CHP WB'!$A$2:$A$460,'WB PM'!A68)</f>
        <v>0</v>
      </c>
    </row>
    <row r="69" spans="1:7" x14ac:dyDescent="0.25">
      <c r="A69" s="36">
        <f>PeMS!B70</f>
        <v>41707</v>
      </c>
      <c r="B69" t="str">
        <f>PeMS!D70</f>
        <v>weekend</v>
      </c>
      <c r="C69" t="str">
        <f t="shared" si="3"/>
        <v>weekend</v>
      </c>
      <c r="D69">
        <f>SUMIFS('CHP WB'!$G$2:$G$460,'CHP WB'!$A$2:$A$460,'WB PM'!A69,'CHP WB'!$M$2:$M$460,1)</f>
        <v>0</v>
      </c>
      <c r="E69" t="str">
        <f>IF(B69="holiday",B69,IF(B69="weekend",B69,IF(D69&gt;parameters!$B$7,"incident","non-incident")))</f>
        <v>weekend</v>
      </c>
      <c r="F69" t="str">
        <f t="shared" ref="F69:F132" si="4">IF(E69="incident","incident",B69)</f>
        <v>weekend</v>
      </c>
      <c r="G69">
        <f>SUMIFS('CHP WB'!$M$2:$M$460,'CHP WB'!$A$2:$A$460,'WB PM'!A69)</f>
        <v>0</v>
      </c>
    </row>
    <row r="70" spans="1:7" x14ac:dyDescent="0.25">
      <c r="A70" s="36">
        <f>PeMS!B71</f>
        <v>41708</v>
      </c>
      <c r="B70" t="str">
        <f>PeMS!D71</f>
        <v>regular</v>
      </c>
      <c r="C70" t="str">
        <f t="shared" si="3"/>
        <v>regular</v>
      </c>
      <c r="D70">
        <f>SUMIFS('CHP WB'!$G$2:$G$460,'CHP WB'!$A$2:$A$460,'WB PM'!A70,'CHP WB'!$M$2:$M$460,1)</f>
        <v>0</v>
      </c>
      <c r="E70" t="str">
        <f>IF(B70="holiday",B70,IF(B70="weekend",B70,IF(D70&gt;parameters!$B$7,"incident","non-incident")))</f>
        <v>non-incident</v>
      </c>
      <c r="F70" t="str">
        <f t="shared" si="4"/>
        <v>regular</v>
      </c>
      <c r="G70">
        <f>SUMIFS('CHP WB'!$M$2:$M$460,'CHP WB'!$A$2:$A$460,'WB PM'!A70)</f>
        <v>0</v>
      </c>
    </row>
    <row r="71" spans="1:7" x14ac:dyDescent="0.25">
      <c r="A71" s="36">
        <f>PeMS!B72</f>
        <v>41709</v>
      </c>
      <c r="B71" t="str">
        <f>PeMS!D72</f>
        <v>regular</v>
      </c>
      <c r="C71" t="str">
        <f t="shared" si="3"/>
        <v>regular</v>
      </c>
      <c r="D71">
        <f>SUMIFS('CHP WB'!$G$2:$G$460,'CHP WB'!$A$2:$A$460,'WB PM'!A71,'CHP WB'!$M$2:$M$460,1)</f>
        <v>0</v>
      </c>
      <c r="E71" t="str">
        <f>IF(B71="holiday",B71,IF(B71="weekend",B71,IF(D71&gt;parameters!$B$7,"incident","non-incident")))</f>
        <v>non-incident</v>
      </c>
      <c r="F71" t="str">
        <f t="shared" si="4"/>
        <v>regular</v>
      </c>
      <c r="G71">
        <f>SUMIFS('CHP WB'!$M$2:$M$460,'CHP WB'!$A$2:$A$460,'WB PM'!A71)</f>
        <v>0</v>
      </c>
    </row>
    <row r="72" spans="1:7" x14ac:dyDescent="0.25">
      <c r="A72" s="36">
        <f>PeMS!B73</f>
        <v>41710</v>
      </c>
      <c r="B72" t="str">
        <f>PeMS!D73</f>
        <v>regular</v>
      </c>
      <c r="C72" t="str">
        <f t="shared" si="3"/>
        <v>regular</v>
      </c>
      <c r="D72">
        <f>SUMIFS('CHP WB'!$G$2:$G$460,'CHP WB'!$A$2:$A$460,'WB PM'!A72,'CHP WB'!$M$2:$M$460,1)</f>
        <v>0</v>
      </c>
      <c r="E72" t="str">
        <f>IF(B72="holiday",B72,IF(B72="weekend",B72,IF(D72&gt;parameters!$B$7,"incident","non-incident")))</f>
        <v>non-incident</v>
      </c>
      <c r="F72" t="str">
        <f t="shared" si="4"/>
        <v>regular</v>
      </c>
      <c r="G72">
        <f>SUMIFS('CHP WB'!$M$2:$M$460,'CHP WB'!$A$2:$A$460,'WB PM'!A72)</f>
        <v>0</v>
      </c>
    </row>
    <row r="73" spans="1:7" x14ac:dyDescent="0.25">
      <c r="A73" s="36">
        <f>PeMS!B74</f>
        <v>41711</v>
      </c>
      <c r="B73" t="str">
        <f>PeMS!D74</f>
        <v>regular</v>
      </c>
      <c r="C73" t="str">
        <f t="shared" si="3"/>
        <v>regular</v>
      </c>
      <c r="D73">
        <f>SUMIFS('CHP WB'!$G$2:$G$460,'CHP WB'!$A$2:$A$460,'WB PM'!A73,'CHP WB'!$M$2:$M$460,1)</f>
        <v>0</v>
      </c>
      <c r="E73" t="str">
        <f>IF(B73="holiday",B73,IF(B73="weekend",B73,IF(D73&gt;parameters!$B$7,"incident","non-incident")))</f>
        <v>non-incident</v>
      </c>
      <c r="F73" t="str">
        <f t="shared" si="4"/>
        <v>regular</v>
      </c>
      <c r="G73">
        <f>SUMIFS('CHP WB'!$M$2:$M$460,'CHP WB'!$A$2:$A$460,'WB PM'!A73)</f>
        <v>0</v>
      </c>
    </row>
    <row r="74" spans="1:7" x14ac:dyDescent="0.25">
      <c r="A74" s="36">
        <f>PeMS!B75</f>
        <v>41712</v>
      </c>
      <c r="B74" t="str">
        <f>PeMS!D75</f>
        <v>regular</v>
      </c>
      <c r="C74" t="str">
        <f t="shared" si="3"/>
        <v>regular</v>
      </c>
      <c r="D74">
        <f>SUMIFS('CHP WB'!$G$2:$G$460,'CHP WB'!$A$2:$A$460,'WB PM'!A74,'CHP WB'!$M$2:$M$460,1)</f>
        <v>24</v>
      </c>
      <c r="E74" t="str">
        <f>IF(B74="holiday",B74,IF(B74="weekend",B74,IF(D74&gt;parameters!$B$7,"incident","non-incident")))</f>
        <v>incident</v>
      </c>
      <c r="F74" t="str">
        <f t="shared" si="4"/>
        <v>incident</v>
      </c>
      <c r="G74">
        <f>SUMIFS('CHP WB'!$M$2:$M$460,'CHP WB'!$A$2:$A$460,'WB PM'!A74)</f>
        <v>1</v>
      </c>
    </row>
    <row r="75" spans="1:7" x14ac:dyDescent="0.25">
      <c r="A75" s="36">
        <f>PeMS!B76</f>
        <v>41713</v>
      </c>
      <c r="B75" t="str">
        <f>PeMS!D76</f>
        <v>weekend</v>
      </c>
      <c r="C75" t="str">
        <f t="shared" si="3"/>
        <v>weekend</v>
      </c>
      <c r="D75">
        <f>SUMIFS('CHP WB'!$G$2:$G$460,'CHP WB'!$A$2:$A$460,'WB PM'!A75,'CHP WB'!$M$2:$M$460,1)</f>
        <v>165</v>
      </c>
      <c r="E75" t="str">
        <f>IF(B75="holiday",B75,IF(B75="weekend",B75,IF(D75&gt;parameters!$B$7,"incident","non-incident")))</f>
        <v>weekend</v>
      </c>
      <c r="F75" t="str">
        <f t="shared" si="4"/>
        <v>weekend</v>
      </c>
      <c r="G75">
        <f>SUMIFS('CHP WB'!$M$2:$M$460,'CHP WB'!$A$2:$A$460,'WB PM'!A75)</f>
        <v>2</v>
      </c>
    </row>
    <row r="76" spans="1:7" x14ac:dyDescent="0.25">
      <c r="A76" s="36">
        <f>PeMS!B77</f>
        <v>41714</v>
      </c>
      <c r="B76" t="str">
        <f>PeMS!D77</f>
        <v>weekend</v>
      </c>
      <c r="C76" t="str">
        <f t="shared" si="3"/>
        <v>weekend</v>
      </c>
      <c r="D76">
        <f>SUMIFS('CHP WB'!$G$2:$G$460,'CHP WB'!$A$2:$A$460,'WB PM'!A76,'CHP WB'!$M$2:$M$460,1)</f>
        <v>0</v>
      </c>
      <c r="E76" t="str">
        <f>IF(B76="holiday",B76,IF(B76="weekend",B76,IF(D76&gt;parameters!$B$7,"incident","non-incident")))</f>
        <v>weekend</v>
      </c>
      <c r="F76" t="str">
        <f t="shared" si="4"/>
        <v>weekend</v>
      </c>
      <c r="G76">
        <f>SUMIFS('CHP WB'!$M$2:$M$460,'CHP WB'!$A$2:$A$460,'WB PM'!A76)</f>
        <v>0</v>
      </c>
    </row>
    <row r="77" spans="1:7" x14ac:dyDescent="0.25">
      <c r="A77" s="36">
        <f>PeMS!B78</f>
        <v>41715</v>
      </c>
      <c r="B77" t="str">
        <f>PeMS!D78</f>
        <v>regular</v>
      </c>
      <c r="C77" t="str">
        <f t="shared" si="3"/>
        <v>regular</v>
      </c>
      <c r="D77">
        <f>SUMIFS('CHP WB'!$G$2:$G$460,'CHP WB'!$A$2:$A$460,'WB PM'!A77,'CHP WB'!$M$2:$M$460,1)</f>
        <v>821</v>
      </c>
      <c r="E77" t="str">
        <f>IF(B77="holiday",B77,IF(B77="weekend",B77,IF(D77&gt;parameters!$B$7,"incident","non-incident")))</f>
        <v>incident</v>
      </c>
      <c r="F77" t="str">
        <f t="shared" si="4"/>
        <v>incident</v>
      </c>
      <c r="G77">
        <f>SUMIFS('CHP WB'!$M$2:$M$460,'CHP WB'!$A$2:$A$460,'WB PM'!A77)</f>
        <v>2</v>
      </c>
    </row>
    <row r="78" spans="1:7" x14ac:dyDescent="0.25">
      <c r="A78" s="36">
        <f>PeMS!B79</f>
        <v>41716</v>
      </c>
      <c r="B78" t="str">
        <f>PeMS!D79</f>
        <v>regular</v>
      </c>
      <c r="C78" t="str">
        <f t="shared" si="3"/>
        <v>regular</v>
      </c>
      <c r="D78">
        <f>SUMIFS('CHP WB'!$G$2:$G$460,'CHP WB'!$A$2:$A$460,'WB PM'!A78,'CHP WB'!$M$2:$M$460,1)</f>
        <v>0</v>
      </c>
      <c r="E78" t="str">
        <f>IF(B78="holiday",B78,IF(B78="weekend",B78,IF(D78&gt;parameters!$B$7,"incident","non-incident")))</f>
        <v>non-incident</v>
      </c>
      <c r="F78" t="str">
        <f t="shared" si="4"/>
        <v>regular</v>
      </c>
      <c r="G78">
        <f>SUMIFS('CHP WB'!$M$2:$M$460,'CHP WB'!$A$2:$A$460,'WB PM'!A78)</f>
        <v>0</v>
      </c>
    </row>
    <row r="79" spans="1:7" x14ac:dyDescent="0.25">
      <c r="A79" s="36">
        <f>PeMS!B80</f>
        <v>41717</v>
      </c>
      <c r="B79" t="str">
        <f>PeMS!D80</f>
        <v>regular</v>
      </c>
      <c r="C79" t="str">
        <f t="shared" si="3"/>
        <v>regular</v>
      </c>
      <c r="D79">
        <f>SUMIFS('CHP WB'!$G$2:$G$460,'CHP WB'!$A$2:$A$460,'WB PM'!A79,'CHP WB'!$M$2:$M$460,1)</f>
        <v>0</v>
      </c>
      <c r="E79" t="str">
        <f>IF(B79="holiday",B79,IF(B79="weekend",B79,IF(D79&gt;parameters!$B$7,"incident","non-incident")))</f>
        <v>non-incident</v>
      </c>
      <c r="F79" t="str">
        <f t="shared" si="4"/>
        <v>regular</v>
      </c>
      <c r="G79">
        <f>SUMIFS('CHP WB'!$M$2:$M$460,'CHP WB'!$A$2:$A$460,'WB PM'!A79)</f>
        <v>0</v>
      </c>
    </row>
    <row r="80" spans="1:7" x14ac:dyDescent="0.25">
      <c r="A80" s="36">
        <f>PeMS!B81</f>
        <v>41718</v>
      </c>
      <c r="B80" t="str">
        <f>PeMS!D81</f>
        <v>incident</v>
      </c>
      <c r="C80" t="str">
        <f t="shared" si="3"/>
        <v>incident</v>
      </c>
      <c r="D80">
        <f>SUMIFS('CHP WB'!$G$2:$G$460,'CHP WB'!$A$2:$A$460,'WB PM'!A80,'CHP WB'!$M$2:$M$460,1)</f>
        <v>187</v>
      </c>
      <c r="E80" t="str">
        <f>IF(B80="holiday",B80,IF(B80="weekend",B80,IF(D80&gt;parameters!$B$7,"incident","non-incident")))</f>
        <v>incident</v>
      </c>
      <c r="F80" t="str">
        <f t="shared" si="4"/>
        <v>incident</v>
      </c>
      <c r="G80">
        <f>SUMIFS('CHP WB'!$M$2:$M$460,'CHP WB'!$A$2:$A$460,'WB PM'!A80)</f>
        <v>2</v>
      </c>
    </row>
    <row r="81" spans="1:7" x14ac:dyDescent="0.25">
      <c r="A81" s="36">
        <f>PeMS!B82</f>
        <v>41719</v>
      </c>
      <c r="B81" t="str">
        <f>PeMS!D82</f>
        <v>other</v>
      </c>
      <c r="C81" t="str">
        <f t="shared" si="3"/>
        <v>other</v>
      </c>
      <c r="D81">
        <f>SUMIFS('CHP WB'!$G$2:$G$460,'CHP WB'!$A$2:$A$460,'WB PM'!A81,'CHP WB'!$M$2:$M$460,1)</f>
        <v>34</v>
      </c>
      <c r="E81" t="str">
        <f>IF(B81="holiday",B81,IF(B81="weekend",B81,IF(D81&gt;parameters!$B$7,"incident","non-incident")))</f>
        <v>incident</v>
      </c>
      <c r="F81" t="str">
        <f t="shared" si="4"/>
        <v>incident</v>
      </c>
      <c r="G81">
        <f>SUMIFS('CHP WB'!$M$2:$M$460,'CHP WB'!$A$2:$A$460,'WB PM'!A81)</f>
        <v>2</v>
      </c>
    </row>
    <row r="82" spans="1:7" x14ac:dyDescent="0.25">
      <c r="A82" s="36">
        <f>PeMS!B83</f>
        <v>41720</v>
      </c>
      <c r="B82" t="str">
        <f>PeMS!D83</f>
        <v>weekend</v>
      </c>
      <c r="C82" t="str">
        <f t="shared" si="3"/>
        <v>weekend</v>
      </c>
      <c r="D82">
        <f>SUMIFS('CHP WB'!$G$2:$G$460,'CHP WB'!$A$2:$A$460,'WB PM'!A82,'CHP WB'!$M$2:$M$460,1)</f>
        <v>38</v>
      </c>
      <c r="E82" t="str">
        <f>IF(B82="holiday",B82,IF(B82="weekend",B82,IF(D82&gt;parameters!$B$7,"incident","non-incident")))</f>
        <v>weekend</v>
      </c>
      <c r="F82" t="str">
        <f t="shared" si="4"/>
        <v>weekend</v>
      </c>
      <c r="G82">
        <f>SUMIFS('CHP WB'!$M$2:$M$460,'CHP WB'!$A$2:$A$460,'WB PM'!A82)</f>
        <v>1</v>
      </c>
    </row>
    <row r="83" spans="1:7" x14ac:dyDescent="0.25">
      <c r="A83" s="36">
        <f>PeMS!B84</f>
        <v>41721</v>
      </c>
      <c r="B83" t="str">
        <f>PeMS!D84</f>
        <v>weekend</v>
      </c>
      <c r="C83" t="str">
        <f t="shared" si="3"/>
        <v>weekend</v>
      </c>
      <c r="D83">
        <f>SUMIFS('CHP WB'!$G$2:$G$460,'CHP WB'!$A$2:$A$460,'WB PM'!A83,'CHP WB'!$M$2:$M$460,1)</f>
        <v>51</v>
      </c>
      <c r="E83" t="str">
        <f>IF(B83="holiday",B83,IF(B83="weekend",B83,IF(D83&gt;parameters!$B$7,"incident","non-incident")))</f>
        <v>weekend</v>
      </c>
      <c r="F83" t="str">
        <f t="shared" si="4"/>
        <v>weekend</v>
      </c>
      <c r="G83">
        <f>SUMIFS('CHP WB'!$M$2:$M$460,'CHP WB'!$A$2:$A$460,'WB PM'!A83)</f>
        <v>1</v>
      </c>
    </row>
    <row r="84" spans="1:7" x14ac:dyDescent="0.25">
      <c r="A84" s="36">
        <f>PeMS!B85</f>
        <v>41722</v>
      </c>
      <c r="B84" t="str">
        <f>PeMS!D85</f>
        <v>regular</v>
      </c>
      <c r="C84" t="str">
        <f t="shared" si="3"/>
        <v>regular</v>
      </c>
      <c r="D84">
        <f>SUMIFS('CHP WB'!$G$2:$G$460,'CHP WB'!$A$2:$A$460,'WB PM'!A84,'CHP WB'!$M$2:$M$460,1)</f>
        <v>138</v>
      </c>
      <c r="E84" t="str">
        <f>IF(B84="holiday",B84,IF(B84="weekend",B84,IF(D84&gt;parameters!$B$7,"incident","non-incident")))</f>
        <v>incident</v>
      </c>
      <c r="F84" t="str">
        <f t="shared" si="4"/>
        <v>incident</v>
      </c>
      <c r="G84">
        <f>SUMIFS('CHP WB'!$M$2:$M$460,'CHP WB'!$A$2:$A$460,'WB PM'!A84)</f>
        <v>2</v>
      </c>
    </row>
    <row r="85" spans="1:7" x14ac:dyDescent="0.25">
      <c r="A85" s="36">
        <f>PeMS!B86</f>
        <v>41723</v>
      </c>
      <c r="B85" t="str">
        <f>PeMS!D86</f>
        <v>regular</v>
      </c>
      <c r="C85" t="str">
        <f t="shared" si="3"/>
        <v>regular</v>
      </c>
      <c r="D85">
        <f>SUMIFS('CHP WB'!$G$2:$G$460,'CHP WB'!$A$2:$A$460,'WB PM'!A85,'CHP WB'!$M$2:$M$460,1)</f>
        <v>22</v>
      </c>
      <c r="E85" t="str">
        <f>IF(B85="holiday",B85,IF(B85="weekend",B85,IF(D85&gt;parameters!$B$7,"incident","non-incident")))</f>
        <v>incident</v>
      </c>
      <c r="F85" t="str">
        <f t="shared" si="4"/>
        <v>incident</v>
      </c>
      <c r="G85">
        <f>SUMIFS('CHP WB'!$M$2:$M$460,'CHP WB'!$A$2:$A$460,'WB PM'!A85)</f>
        <v>1</v>
      </c>
    </row>
    <row r="86" spans="1:7" x14ac:dyDescent="0.25">
      <c r="A86" s="36">
        <f>PeMS!B87</f>
        <v>41724</v>
      </c>
      <c r="B86" t="str">
        <f>PeMS!D87</f>
        <v>regular</v>
      </c>
      <c r="C86" t="str">
        <f t="shared" si="3"/>
        <v>regular</v>
      </c>
      <c r="D86">
        <f>SUMIFS('CHP WB'!$G$2:$G$460,'CHP WB'!$A$2:$A$460,'WB PM'!A86,'CHP WB'!$M$2:$M$460,1)</f>
        <v>0</v>
      </c>
      <c r="E86" t="str">
        <f>IF(B86="holiday",B86,IF(B86="weekend",B86,IF(D86&gt;parameters!$B$7,"incident","non-incident")))</f>
        <v>non-incident</v>
      </c>
      <c r="F86" t="str">
        <f t="shared" si="4"/>
        <v>regular</v>
      </c>
      <c r="G86">
        <f>SUMIFS('CHP WB'!$M$2:$M$460,'CHP WB'!$A$2:$A$460,'WB PM'!A86)</f>
        <v>0</v>
      </c>
    </row>
    <row r="87" spans="1:7" x14ac:dyDescent="0.25">
      <c r="A87" s="36">
        <f>PeMS!B88</f>
        <v>41725</v>
      </c>
      <c r="B87" t="str">
        <f>PeMS!D88</f>
        <v>regular</v>
      </c>
      <c r="C87" t="str">
        <f t="shared" si="3"/>
        <v>regular</v>
      </c>
      <c r="D87">
        <f>SUMIFS('CHP WB'!$G$2:$G$460,'CHP WB'!$A$2:$A$460,'WB PM'!A87,'CHP WB'!$M$2:$M$460,1)</f>
        <v>118</v>
      </c>
      <c r="E87" t="str">
        <f>IF(B87="holiday",B87,IF(B87="weekend",B87,IF(D87&gt;parameters!$B$7,"incident","non-incident")))</f>
        <v>incident</v>
      </c>
      <c r="F87" t="str">
        <f t="shared" si="4"/>
        <v>incident</v>
      </c>
      <c r="G87">
        <f>SUMIFS('CHP WB'!$M$2:$M$460,'CHP WB'!$A$2:$A$460,'WB PM'!A87)</f>
        <v>1</v>
      </c>
    </row>
    <row r="88" spans="1:7" x14ac:dyDescent="0.25">
      <c r="A88" s="36">
        <f>PeMS!B89</f>
        <v>41726</v>
      </c>
      <c r="B88" t="str">
        <f>PeMS!D89</f>
        <v>regular</v>
      </c>
      <c r="C88" t="str">
        <f t="shared" si="3"/>
        <v>regular</v>
      </c>
      <c r="D88">
        <f>SUMIFS('CHP WB'!$G$2:$G$460,'CHP WB'!$A$2:$A$460,'WB PM'!A88,'CHP WB'!$M$2:$M$460,1)</f>
        <v>0</v>
      </c>
      <c r="E88" t="str">
        <f>IF(B88="holiday",B88,IF(B88="weekend",B88,IF(D88&gt;parameters!$B$7,"incident","non-incident")))</f>
        <v>non-incident</v>
      </c>
      <c r="F88" t="str">
        <f t="shared" si="4"/>
        <v>regular</v>
      </c>
      <c r="G88">
        <f>SUMIFS('CHP WB'!$M$2:$M$460,'CHP WB'!$A$2:$A$460,'WB PM'!A88)</f>
        <v>0</v>
      </c>
    </row>
    <row r="89" spans="1:7" x14ac:dyDescent="0.25">
      <c r="A89" s="36">
        <f>PeMS!B90</f>
        <v>41727</v>
      </c>
      <c r="B89" t="str">
        <f>PeMS!D90</f>
        <v>weekend</v>
      </c>
      <c r="C89" t="str">
        <f t="shared" si="3"/>
        <v>weekend</v>
      </c>
      <c r="D89">
        <f>SUMIFS('CHP WB'!$G$2:$G$460,'CHP WB'!$A$2:$A$460,'WB PM'!A89,'CHP WB'!$M$2:$M$460,1)</f>
        <v>58</v>
      </c>
      <c r="E89" t="str">
        <f>IF(B89="holiday",B89,IF(B89="weekend",B89,IF(D89&gt;parameters!$B$7,"incident","non-incident")))</f>
        <v>weekend</v>
      </c>
      <c r="F89" t="str">
        <f t="shared" si="4"/>
        <v>weekend</v>
      </c>
      <c r="G89">
        <f>SUMIFS('CHP WB'!$M$2:$M$460,'CHP WB'!$A$2:$A$460,'WB PM'!A89)</f>
        <v>1</v>
      </c>
    </row>
    <row r="90" spans="1:7" x14ac:dyDescent="0.25">
      <c r="A90" s="36">
        <f>PeMS!B91</f>
        <v>41728</v>
      </c>
      <c r="B90" t="str">
        <f>PeMS!D91</f>
        <v>weekend</v>
      </c>
      <c r="C90" t="str">
        <f t="shared" si="3"/>
        <v>weekend</v>
      </c>
      <c r="D90">
        <f>SUMIFS('CHP WB'!$G$2:$G$460,'CHP WB'!$A$2:$A$460,'WB PM'!A90,'CHP WB'!$M$2:$M$460,1)</f>
        <v>0</v>
      </c>
      <c r="E90" t="str">
        <f>IF(B90="holiday",B90,IF(B90="weekend",B90,IF(D90&gt;parameters!$B$7,"incident","non-incident")))</f>
        <v>weekend</v>
      </c>
      <c r="F90" t="str">
        <f t="shared" si="4"/>
        <v>weekend</v>
      </c>
      <c r="G90">
        <f>SUMIFS('CHP WB'!$M$2:$M$460,'CHP WB'!$A$2:$A$460,'WB PM'!A90)</f>
        <v>0</v>
      </c>
    </row>
    <row r="91" spans="1:7" x14ac:dyDescent="0.25">
      <c r="A91" s="36">
        <f>PeMS!B92</f>
        <v>41729</v>
      </c>
      <c r="B91" t="str">
        <f>PeMS!D92</f>
        <v>holiday</v>
      </c>
      <c r="C91" t="str">
        <f t="shared" si="3"/>
        <v>holiday</v>
      </c>
      <c r="D91">
        <f>SUMIFS('CHP WB'!$G$2:$G$460,'CHP WB'!$A$2:$A$460,'WB PM'!A91,'CHP WB'!$M$2:$M$460,1)</f>
        <v>0</v>
      </c>
      <c r="E91" t="str">
        <f>IF(B91="holiday",B91,IF(B91="weekend",B91,IF(D91&gt;parameters!$B$7,"incident","non-incident")))</f>
        <v>holiday</v>
      </c>
      <c r="F91" t="str">
        <f t="shared" si="4"/>
        <v>holiday</v>
      </c>
      <c r="G91">
        <f>SUMIFS('CHP WB'!$M$2:$M$460,'CHP WB'!$A$2:$A$460,'WB PM'!A91)</f>
        <v>0</v>
      </c>
    </row>
    <row r="92" spans="1:7" x14ac:dyDescent="0.25">
      <c r="A92" s="36">
        <f>PeMS!B93</f>
        <v>41730</v>
      </c>
      <c r="B92" t="str">
        <f>PeMS!D93</f>
        <v>regular</v>
      </c>
      <c r="C92" t="str">
        <f t="shared" si="3"/>
        <v>regular</v>
      </c>
      <c r="D92">
        <f>SUMIFS('CHP WB'!$G$2:$G$460,'CHP WB'!$A$2:$A$460,'WB PM'!A92,'CHP WB'!$M$2:$M$460,1)</f>
        <v>0</v>
      </c>
      <c r="E92" t="str">
        <f>IF(B92="holiday",B92,IF(B92="weekend",B92,IF(D92&gt;parameters!$B$7,"incident","non-incident")))</f>
        <v>non-incident</v>
      </c>
      <c r="F92" t="str">
        <f t="shared" si="4"/>
        <v>regular</v>
      </c>
      <c r="G92">
        <f>SUMIFS('CHP WB'!$M$2:$M$460,'CHP WB'!$A$2:$A$460,'WB PM'!A92)</f>
        <v>0</v>
      </c>
    </row>
    <row r="93" spans="1:7" x14ac:dyDescent="0.25">
      <c r="A93" s="36">
        <f>PeMS!B94</f>
        <v>41731</v>
      </c>
      <c r="B93" t="str">
        <f>PeMS!D94</f>
        <v>regular</v>
      </c>
      <c r="C93" t="str">
        <f t="shared" si="3"/>
        <v>regular</v>
      </c>
      <c r="D93">
        <f>SUMIFS('CHP WB'!$G$2:$G$460,'CHP WB'!$A$2:$A$460,'WB PM'!A93,'CHP WB'!$M$2:$M$460,1)</f>
        <v>0</v>
      </c>
      <c r="E93" t="str">
        <f>IF(B93="holiday",B93,IF(B93="weekend",B93,IF(D93&gt;parameters!$B$7,"incident","non-incident")))</f>
        <v>non-incident</v>
      </c>
      <c r="F93" t="str">
        <f t="shared" si="4"/>
        <v>regular</v>
      </c>
      <c r="G93">
        <f>SUMIFS('CHP WB'!$M$2:$M$460,'CHP WB'!$A$2:$A$460,'WB PM'!A93)</f>
        <v>0</v>
      </c>
    </row>
    <row r="94" spans="1:7" x14ac:dyDescent="0.25">
      <c r="A94" s="36">
        <f>PeMS!B95</f>
        <v>41732</v>
      </c>
      <c r="B94" t="str">
        <f>PeMS!D95</f>
        <v>regular</v>
      </c>
      <c r="C94" t="str">
        <f t="shared" si="3"/>
        <v>regular</v>
      </c>
      <c r="D94">
        <f>SUMIFS('CHP WB'!$G$2:$G$460,'CHP WB'!$A$2:$A$460,'WB PM'!A94,'CHP WB'!$M$2:$M$460,1)</f>
        <v>0</v>
      </c>
      <c r="E94" t="str">
        <f>IF(B94="holiday",B94,IF(B94="weekend",B94,IF(D94&gt;parameters!$B$7,"incident","non-incident")))</f>
        <v>non-incident</v>
      </c>
      <c r="F94" t="str">
        <f t="shared" si="4"/>
        <v>regular</v>
      </c>
      <c r="G94">
        <f>SUMIFS('CHP WB'!$M$2:$M$460,'CHP WB'!$A$2:$A$460,'WB PM'!A94)</f>
        <v>0</v>
      </c>
    </row>
    <row r="95" spans="1:7" x14ac:dyDescent="0.25">
      <c r="A95" s="36">
        <f>PeMS!B96</f>
        <v>41733</v>
      </c>
      <c r="B95" t="str">
        <f>PeMS!D96</f>
        <v>incident</v>
      </c>
      <c r="C95" t="str">
        <f t="shared" si="3"/>
        <v>incident</v>
      </c>
      <c r="D95">
        <f>SUMIFS('CHP WB'!$G$2:$G$460,'CHP WB'!$A$2:$A$460,'WB PM'!A95,'CHP WB'!$M$2:$M$460,1)</f>
        <v>39</v>
      </c>
      <c r="E95" t="str">
        <f>IF(B95="holiday",B95,IF(B95="weekend",B95,IF(D95&gt;parameters!$B$7,"incident","non-incident")))</f>
        <v>incident</v>
      </c>
      <c r="F95" t="str">
        <f t="shared" si="4"/>
        <v>incident</v>
      </c>
      <c r="G95">
        <f>SUMIFS('CHP WB'!$M$2:$M$460,'CHP WB'!$A$2:$A$460,'WB PM'!A95)</f>
        <v>2</v>
      </c>
    </row>
    <row r="96" spans="1:7" x14ac:dyDescent="0.25">
      <c r="A96" s="36">
        <f>PeMS!B97</f>
        <v>41734</v>
      </c>
      <c r="B96" t="str">
        <f>PeMS!D97</f>
        <v>weekend</v>
      </c>
      <c r="C96" t="str">
        <f t="shared" si="3"/>
        <v>weekend</v>
      </c>
      <c r="D96">
        <f>SUMIFS('CHP WB'!$G$2:$G$460,'CHP WB'!$A$2:$A$460,'WB PM'!A96,'CHP WB'!$M$2:$M$460,1)</f>
        <v>44</v>
      </c>
      <c r="E96" t="str">
        <f>IF(B96="holiday",B96,IF(B96="weekend",B96,IF(D96&gt;parameters!$B$7,"incident","non-incident")))</f>
        <v>weekend</v>
      </c>
      <c r="F96" t="str">
        <f t="shared" si="4"/>
        <v>weekend</v>
      </c>
      <c r="G96">
        <f>SUMIFS('CHP WB'!$M$2:$M$460,'CHP WB'!$A$2:$A$460,'WB PM'!A96)</f>
        <v>1</v>
      </c>
    </row>
    <row r="97" spans="1:7" x14ac:dyDescent="0.25">
      <c r="A97" s="36">
        <f>PeMS!B98</f>
        <v>41735</v>
      </c>
      <c r="B97" t="str">
        <f>PeMS!D98</f>
        <v>weekend</v>
      </c>
      <c r="C97" t="str">
        <f t="shared" si="3"/>
        <v>weekend</v>
      </c>
      <c r="D97">
        <f>SUMIFS('CHP WB'!$G$2:$G$460,'CHP WB'!$A$2:$A$460,'WB PM'!A97,'CHP WB'!$M$2:$M$460,1)</f>
        <v>0</v>
      </c>
      <c r="E97" t="str">
        <f>IF(B97="holiday",B97,IF(B97="weekend",B97,IF(D97&gt;parameters!$B$7,"incident","non-incident")))</f>
        <v>weekend</v>
      </c>
      <c r="F97" t="str">
        <f t="shared" si="4"/>
        <v>weekend</v>
      </c>
      <c r="G97">
        <f>SUMIFS('CHP WB'!$M$2:$M$460,'CHP WB'!$A$2:$A$460,'WB PM'!A97)</f>
        <v>0</v>
      </c>
    </row>
    <row r="98" spans="1:7" x14ac:dyDescent="0.25">
      <c r="A98" s="36">
        <f>PeMS!B99</f>
        <v>41736</v>
      </c>
      <c r="B98" t="str">
        <f>PeMS!D99</f>
        <v>regular</v>
      </c>
      <c r="C98" t="str">
        <f t="shared" si="3"/>
        <v>regular</v>
      </c>
      <c r="D98">
        <f>SUMIFS('CHP WB'!$G$2:$G$460,'CHP WB'!$A$2:$A$460,'WB PM'!A98,'CHP WB'!$M$2:$M$460,1)</f>
        <v>0</v>
      </c>
      <c r="E98" t="str">
        <f>IF(B98="holiday",B98,IF(B98="weekend",B98,IF(D98&gt;parameters!$B$7,"incident","non-incident")))</f>
        <v>non-incident</v>
      </c>
      <c r="F98" t="str">
        <f t="shared" si="4"/>
        <v>regular</v>
      </c>
      <c r="G98">
        <f>SUMIFS('CHP WB'!$M$2:$M$460,'CHP WB'!$A$2:$A$460,'WB PM'!A98)</f>
        <v>0</v>
      </c>
    </row>
    <row r="99" spans="1:7" x14ac:dyDescent="0.25">
      <c r="A99" s="36">
        <f>PeMS!B100</f>
        <v>41737</v>
      </c>
      <c r="B99" t="str">
        <f>PeMS!D100</f>
        <v>regular</v>
      </c>
      <c r="C99" t="str">
        <f t="shared" si="3"/>
        <v>regular</v>
      </c>
      <c r="D99">
        <f>SUMIFS('CHP WB'!$G$2:$G$460,'CHP WB'!$A$2:$A$460,'WB PM'!A99,'CHP WB'!$M$2:$M$460,1)</f>
        <v>0</v>
      </c>
      <c r="E99" t="str">
        <f>IF(B99="holiday",B99,IF(B99="weekend",B99,IF(D99&gt;parameters!$B$7,"incident","non-incident")))</f>
        <v>non-incident</v>
      </c>
      <c r="F99" t="str">
        <f t="shared" si="4"/>
        <v>regular</v>
      </c>
      <c r="G99">
        <f>SUMIFS('CHP WB'!$M$2:$M$460,'CHP WB'!$A$2:$A$460,'WB PM'!A99)</f>
        <v>0</v>
      </c>
    </row>
    <row r="100" spans="1:7" x14ac:dyDescent="0.25">
      <c r="A100" s="36">
        <f>PeMS!B101</f>
        <v>41738</v>
      </c>
      <c r="B100" t="str">
        <f>PeMS!D101</f>
        <v>regular</v>
      </c>
      <c r="C100" t="str">
        <f t="shared" si="3"/>
        <v>regular</v>
      </c>
      <c r="D100">
        <f>SUMIFS('CHP WB'!$G$2:$G$460,'CHP WB'!$A$2:$A$460,'WB PM'!A100,'CHP WB'!$M$2:$M$460,1)</f>
        <v>18</v>
      </c>
      <c r="E100" t="str">
        <f>IF(B100="holiday",B100,IF(B100="weekend",B100,IF(D100&gt;parameters!$B$7,"incident","non-incident")))</f>
        <v>incident</v>
      </c>
      <c r="F100" t="str">
        <f t="shared" si="4"/>
        <v>incident</v>
      </c>
      <c r="G100">
        <f>SUMIFS('CHP WB'!$M$2:$M$460,'CHP WB'!$A$2:$A$460,'WB PM'!A100)</f>
        <v>1</v>
      </c>
    </row>
    <row r="101" spans="1:7" x14ac:dyDescent="0.25">
      <c r="A101" s="36">
        <f>PeMS!B102</f>
        <v>41739</v>
      </c>
      <c r="B101" t="str">
        <f>PeMS!D102</f>
        <v>other</v>
      </c>
      <c r="C101" t="str">
        <f t="shared" si="3"/>
        <v>other</v>
      </c>
      <c r="D101">
        <f>SUMIFS('CHP WB'!$G$2:$G$460,'CHP WB'!$A$2:$A$460,'WB PM'!A101,'CHP WB'!$M$2:$M$460,1)</f>
        <v>0</v>
      </c>
      <c r="E101" t="str">
        <f>IF(B101="holiday",B101,IF(B101="weekend",B101,IF(D101&gt;parameters!$B$7,"incident","non-incident")))</f>
        <v>non-incident</v>
      </c>
      <c r="F101" t="str">
        <f t="shared" si="4"/>
        <v>other</v>
      </c>
      <c r="G101">
        <f>SUMIFS('CHP WB'!$M$2:$M$460,'CHP WB'!$A$2:$A$460,'WB PM'!A101)</f>
        <v>0</v>
      </c>
    </row>
    <row r="102" spans="1:7" x14ac:dyDescent="0.25">
      <c r="A102" s="36">
        <f>PeMS!B103</f>
        <v>41740</v>
      </c>
      <c r="B102" t="str">
        <f>PeMS!D103</f>
        <v>regular</v>
      </c>
      <c r="C102" t="str">
        <f t="shared" si="3"/>
        <v>regular</v>
      </c>
      <c r="D102">
        <f>SUMIFS('CHP WB'!$G$2:$G$460,'CHP WB'!$A$2:$A$460,'WB PM'!A102,'CHP WB'!$M$2:$M$460,1)</f>
        <v>0</v>
      </c>
      <c r="E102" t="str">
        <f>IF(B102="holiday",B102,IF(B102="weekend",B102,IF(D102&gt;parameters!$B$7,"incident","non-incident")))</f>
        <v>non-incident</v>
      </c>
      <c r="F102" t="str">
        <f t="shared" si="4"/>
        <v>regular</v>
      </c>
      <c r="G102">
        <f>SUMIFS('CHP WB'!$M$2:$M$460,'CHP WB'!$A$2:$A$460,'WB PM'!A102)</f>
        <v>0</v>
      </c>
    </row>
    <row r="103" spans="1:7" x14ac:dyDescent="0.25">
      <c r="A103" s="36">
        <f>PeMS!B104</f>
        <v>41741</v>
      </c>
      <c r="B103" t="str">
        <f>PeMS!D104</f>
        <v>weekend</v>
      </c>
      <c r="C103" t="str">
        <f t="shared" si="3"/>
        <v>weekend</v>
      </c>
      <c r="D103">
        <f>SUMIFS('CHP WB'!$G$2:$G$460,'CHP WB'!$A$2:$A$460,'WB PM'!A103,'CHP WB'!$M$2:$M$460,1)</f>
        <v>0</v>
      </c>
      <c r="E103" t="str">
        <f>IF(B103="holiday",B103,IF(B103="weekend",B103,IF(D103&gt;parameters!$B$7,"incident","non-incident")))</f>
        <v>weekend</v>
      </c>
      <c r="F103" t="str">
        <f t="shared" si="4"/>
        <v>weekend</v>
      </c>
      <c r="G103">
        <f>SUMIFS('CHP WB'!$M$2:$M$460,'CHP WB'!$A$2:$A$460,'WB PM'!A103)</f>
        <v>0</v>
      </c>
    </row>
    <row r="104" spans="1:7" x14ac:dyDescent="0.25">
      <c r="A104" s="36">
        <f>PeMS!B105</f>
        <v>41742</v>
      </c>
      <c r="B104" t="str">
        <f>PeMS!D105</f>
        <v>weekend</v>
      </c>
      <c r="C104" t="str">
        <f t="shared" si="3"/>
        <v>weekend</v>
      </c>
      <c r="D104">
        <f>SUMIFS('CHP WB'!$G$2:$G$460,'CHP WB'!$A$2:$A$460,'WB PM'!A104,'CHP WB'!$M$2:$M$460,1)</f>
        <v>27</v>
      </c>
      <c r="E104" t="str">
        <f>IF(B104="holiday",B104,IF(B104="weekend",B104,IF(D104&gt;parameters!$B$7,"incident","non-incident")))</f>
        <v>weekend</v>
      </c>
      <c r="F104" t="str">
        <f t="shared" si="4"/>
        <v>weekend</v>
      </c>
      <c r="G104">
        <f>SUMIFS('CHP WB'!$M$2:$M$460,'CHP WB'!$A$2:$A$460,'WB PM'!A104)</f>
        <v>1</v>
      </c>
    </row>
    <row r="105" spans="1:7" x14ac:dyDescent="0.25">
      <c r="A105" s="36">
        <f>PeMS!B106</f>
        <v>41743</v>
      </c>
      <c r="B105" t="str">
        <f>PeMS!D106</f>
        <v>regular</v>
      </c>
      <c r="C105" t="str">
        <f t="shared" si="3"/>
        <v>regular</v>
      </c>
      <c r="D105">
        <f>SUMIFS('CHP WB'!$G$2:$G$460,'CHP WB'!$A$2:$A$460,'WB PM'!A105,'CHP WB'!$M$2:$M$460,1)</f>
        <v>91</v>
      </c>
      <c r="E105" t="str">
        <f>IF(B105="holiday",B105,IF(B105="weekend",B105,IF(D105&gt;parameters!$B$7,"incident","non-incident")))</f>
        <v>incident</v>
      </c>
      <c r="F105" t="str">
        <f t="shared" si="4"/>
        <v>incident</v>
      </c>
      <c r="G105">
        <f>SUMIFS('CHP WB'!$M$2:$M$460,'CHP WB'!$A$2:$A$460,'WB PM'!A105)</f>
        <v>1</v>
      </c>
    </row>
    <row r="106" spans="1:7" x14ac:dyDescent="0.25">
      <c r="A106" s="36">
        <f>PeMS!B107</f>
        <v>41744</v>
      </c>
      <c r="B106" t="str">
        <f>PeMS!D107</f>
        <v>regular</v>
      </c>
      <c r="C106" t="str">
        <f t="shared" si="3"/>
        <v>regular</v>
      </c>
      <c r="D106">
        <f>SUMIFS('CHP WB'!$G$2:$G$460,'CHP WB'!$A$2:$A$460,'WB PM'!A106,'CHP WB'!$M$2:$M$460,1)</f>
        <v>0</v>
      </c>
      <c r="E106" t="str">
        <f>IF(B106="holiday",B106,IF(B106="weekend",B106,IF(D106&gt;parameters!$B$7,"incident","non-incident")))</f>
        <v>non-incident</v>
      </c>
      <c r="F106" t="str">
        <f t="shared" si="4"/>
        <v>regular</v>
      </c>
      <c r="G106">
        <f>SUMIFS('CHP WB'!$M$2:$M$460,'CHP WB'!$A$2:$A$460,'WB PM'!A106)</f>
        <v>0</v>
      </c>
    </row>
    <row r="107" spans="1:7" x14ac:dyDescent="0.25">
      <c r="A107" s="36">
        <f>PeMS!B108</f>
        <v>41745</v>
      </c>
      <c r="B107" t="str">
        <f>PeMS!D108</f>
        <v>regular</v>
      </c>
      <c r="C107" t="str">
        <f t="shared" si="3"/>
        <v>regular</v>
      </c>
      <c r="D107">
        <f>SUMIFS('CHP WB'!$G$2:$G$460,'CHP WB'!$A$2:$A$460,'WB PM'!A107,'CHP WB'!$M$2:$M$460,1)</f>
        <v>0</v>
      </c>
      <c r="E107" t="str">
        <f>IF(B107="holiday",B107,IF(B107="weekend",B107,IF(D107&gt;parameters!$B$7,"incident","non-incident")))</f>
        <v>non-incident</v>
      </c>
      <c r="F107" t="str">
        <f t="shared" si="4"/>
        <v>regular</v>
      </c>
      <c r="G107">
        <f>SUMIFS('CHP WB'!$M$2:$M$460,'CHP WB'!$A$2:$A$460,'WB PM'!A107)</f>
        <v>0</v>
      </c>
    </row>
    <row r="108" spans="1:7" x14ac:dyDescent="0.25">
      <c r="A108" s="36">
        <f>PeMS!B109</f>
        <v>41746</v>
      </c>
      <c r="B108" t="str">
        <f>PeMS!D109</f>
        <v>regular</v>
      </c>
      <c r="C108" t="str">
        <f t="shared" si="3"/>
        <v>regular</v>
      </c>
      <c r="D108">
        <f>SUMIFS('CHP WB'!$G$2:$G$460,'CHP WB'!$A$2:$A$460,'WB PM'!A108,'CHP WB'!$M$2:$M$460,1)</f>
        <v>36</v>
      </c>
      <c r="E108" t="str">
        <f>IF(B108="holiday",B108,IF(B108="weekend",B108,IF(D108&gt;parameters!$B$7,"incident","non-incident")))</f>
        <v>incident</v>
      </c>
      <c r="F108" t="str">
        <f t="shared" si="4"/>
        <v>incident</v>
      </c>
      <c r="G108">
        <f>SUMIFS('CHP WB'!$M$2:$M$460,'CHP WB'!$A$2:$A$460,'WB PM'!A108)</f>
        <v>1</v>
      </c>
    </row>
    <row r="109" spans="1:7" x14ac:dyDescent="0.25">
      <c r="A109" s="36">
        <f>PeMS!B110</f>
        <v>41747</v>
      </c>
      <c r="B109" t="str">
        <f>PeMS!D110</f>
        <v>holiday</v>
      </c>
      <c r="C109" t="str">
        <f t="shared" si="3"/>
        <v>holiday</v>
      </c>
      <c r="D109">
        <f>SUMIFS('CHP WB'!$G$2:$G$460,'CHP WB'!$A$2:$A$460,'WB PM'!A109,'CHP WB'!$M$2:$M$460,1)</f>
        <v>245</v>
      </c>
      <c r="E109" t="str">
        <f>IF(B109="holiday",B109,IF(B109="weekend",B109,IF(D109&gt;parameters!$B$7,"incident","non-incident")))</f>
        <v>holiday</v>
      </c>
      <c r="F109" t="str">
        <f t="shared" si="4"/>
        <v>holiday</v>
      </c>
      <c r="G109">
        <f>SUMIFS('CHP WB'!$M$2:$M$460,'CHP WB'!$A$2:$A$460,'WB PM'!A109)</f>
        <v>2</v>
      </c>
    </row>
    <row r="110" spans="1:7" x14ac:dyDescent="0.25">
      <c r="A110" s="36">
        <f>PeMS!B111</f>
        <v>41748</v>
      </c>
      <c r="B110" t="str">
        <f>PeMS!D111</f>
        <v>weekend</v>
      </c>
      <c r="C110" t="str">
        <f t="shared" si="3"/>
        <v>weekend</v>
      </c>
      <c r="D110">
        <f>SUMIFS('CHP WB'!$G$2:$G$460,'CHP WB'!$A$2:$A$460,'WB PM'!A110,'CHP WB'!$M$2:$M$460,1)</f>
        <v>0</v>
      </c>
      <c r="E110" t="str">
        <f>IF(B110="holiday",B110,IF(B110="weekend",B110,IF(D110&gt;parameters!$B$7,"incident","non-incident")))</f>
        <v>weekend</v>
      </c>
      <c r="F110" t="str">
        <f t="shared" si="4"/>
        <v>weekend</v>
      </c>
      <c r="G110">
        <f>SUMIFS('CHP WB'!$M$2:$M$460,'CHP WB'!$A$2:$A$460,'WB PM'!A110)</f>
        <v>0</v>
      </c>
    </row>
    <row r="111" spans="1:7" x14ac:dyDescent="0.25">
      <c r="A111" s="36">
        <f>PeMS!B112</f>
        <v>41749</v>
      </c>
      <c r="B111" t="str">
        <f>PeMS!D112</f>
        <v>weekend</v>
      </c>
      <c r="C111" t="str">
        <f t="shared" si="3"/>
        <v>weekend</v>
      </c>
      <c r="D111">
        <f>SUMIFS('CHP WB'!$G$2:$G$460,'CHP WB'!$A$2:$A$460,'WB PM'!A111,'CHP WB'!$M$2:$M$460,1)</f>
        <v>22</v>
      </c>
      <c r="E111" t="str">
        <f>IF(B111="holiday",B111,IF(B111="weekend",B111,IF(D111&gt;parameters!$B$7,"incident","non-incident")))</f>
        <v>weekend</v>
      </c>
      <c r="F111" t="str">
        <f t="shared" si="4"/>
        <v>weekend</v>
      </c>
      <c r="G111">
        <f>SUMIFS('CHP WB'!$M$2:$M$460,'CHP WB'!$A$2:$A$460,'WB PM'!A111)</f>
        <v>1</v>
      </c>
    </row>
    <row r="112" spans="1:7" x14ac:dyDescent="0.25">
      <c r="A112" s="36">
        <f>PeMS!B113</f>
        <v>41750</v>
      </c>
      <c r="B112" t="str">
        <f>PeMS!D113</f>
        <v>holiday</v>
      </c>
      <c r="C112" t="str">
        <f t="shared" si="3"/>
        <v>holiday</v>
      </c>
      <c r="D112">
        <f>SUMIFS('CHP WB'!$G$2:$G$460,'CHP WB'!$A$2:$A$460,'WB PM'!A112,'CHP WB'!$M$2:$M$460,1)</f>
        <v>0</v>
      </c>
      <c r="E112" t="str">
        <f>IF(B112="holiday",B112,IF(B112="weekend",B112,IF(D112&gt;parameters!$B$7,"incident","non-incident")))</f>
        <v>holiday</v>
      </c>
      <c r="F112" t="str">
        <f t="shared" si="4"/>
        <v>holiday</v>
      </c>
      <c r="G112">
        <f>SUMIFS('CHP WB'!$M$2:$M$460,'CHP WB'!$A$2:$A$460,'WB PM'!A112)</f>
        <v>0</v>
      </c>
    </row>
    <row r="113" spans="1:7" x14ac:dyDescent="0.25">
      <c r="A113" s="36">
        <f>PeMS!B114</f>
        <v>41751</v>
      </c>
      <c r="B113" t="str">
        <f>PeMS!D114</f>
        <v>regular</v>
      </c>
      <c r="C113" t="str">
        <f t="shared" si="3"/>
        <v>regular</v>
      </c>
      <c r="D113">
        <f>SUMIFS('CHP WB'!$G$2:$G$460,'CHP WB'!$A$2:$A$460,'WB PM'!A113,'CHP WB'!$M$2:$M$460,1)</f>
        <v>0</v>
      </c>
      <c r="E113" t="str">
        <f>IF(B113="holiday",B113,IF(B113="weekend",B113,IF(D113&gt;parameters!$B$7,"incident","non-incident")))</f>
        <v>non-incident</v>
      </c>
      <c r="F113" t="str">
        <f t="shared" si="4"/>
        <v>regular</v>
      </c>
      <c r="G113">
        <f>SUMIFS('CHP WB'!$M$2:$M$460,'CHP WB'!$A$2:$A$460,'WB PM'!A113)</f>
        <v>0</v>
      </c>
    </row>
    <row r="114" spans="1:7" x14ac:dyDescent="0.25">
      <c r="A114" s="36">
        <f>PeMS!B115</f>
        <v>41752</v>
      </c>
      <c r="B114" t="str">
        <f>PeMS!D115</f>
        <v>regular</v>
      </c>
      <c r="C114" t="str">
        <f t="shared" si="3"/>
        <v>regular</v>
      </c>
      <c r="D114">
        <f>SUMIFS('CHP WB'!$G$2:$G$460,'CHP WB'!$A$2:$A$460,'WB PM'!A114,'CHP WB'!$M$2:$M$460,1)</f>
        <v>0</v>
      </c>
      <c r="E114" t="str">
        <f>IF(B114="holiday",B114,IF(B114="weekend",B114,IF(D114&gt;parameters!$B$7,"incident","non-incident")))</f>
        <v>non-incident</v>
      </c>
      <c r="F114" t="str">
        <f t="shared" si="4"/>
        <v>regular</v>
      </c>
      <c r="G114">
        <f>SUMIFS('CHP WB'!$M$2:$M$460,'CHP WB'!$A$2:$A$460,'WB PM'!A114)</f>
        <v>0</v>
      </c>
    </row>
    <row r="115" spans="1:7" x14ac:dyDescent="0.25">
      <c r="A115" s="36">
        <f>PeMS!B116</f>
        <v>41753</v>
      </c>
      <c r="B115" t="str">
        <f>PeMS!D116</f>
        <v>other</v>
      </c>
      <c r="C115" t="str">
        <f t="shared" si="3"/>
        <v>other</v>
      </c>
      <c r="D115">
        <f>SUMIFS('CHP WB'!$G$2:$G$460,'CHP WB'!$A$2:$A$460,'WB PM'!A115,'CHP WB'!$M$2:$M$460,1)</f>
        <v>2370</v>
      </c>
      <c r="E115" t="str">
        <f>IF(B115="holiday",B115,IF(B115="weekend",B115,IF(D115&gt;parameters!$B$7,"incident","non-incident")))</f>
        <v>incident</v>
      </c>
      <c r="F115" t="str">
        <f t="shared" si="4"/>
        <v>incident</v>
      </c>
      <c r="G115">
        <f>SUMIFS('CHP WB'!$M$2:$M$460,'CHP WB'!$A$2:$A$460,'WB PM'!A115)</f>
        <v>1</v>
      </c>
    </row>
    <row r="116" spans="1:7" x14ac:dyDescent="0.25">
      <c r="A116" s="36">
        <f>PeMS!B117</f>
        <v>41754</v>
      </c>
      <c r="B116" t="str">
        <f>PeMS!D117</f>
        <v>other</v>
      </c>
      <c r="C116" t="str">
        <f t="shared" si="3"/>
        <v>other</v>
      </c>
      <c r="D116">
        <f>SUMIFS('CHP WB'!$G$2:$G$460,'CHP WB'!$A$2:$A$460,'WB PM'!A116,'CHP WB'!$M$2:$M$460,1)</f>
        <v>0</v>
      </c>
      <c r="E116" t="str">
        <f>IF(B116="holiday",B116,IF(B116="weekend",B116,IF(D116&gt;parameters!$B$7,"incident","non-incident")))</f>
        <v>non-incident</v>
      </c>
      <c r="F116" t="str">
        <f t="shared" si="4"/>
        <v>other</v>
      </c>
      <c r="G116">
        <f>SUMIFS('CHP WB'!$M$2:$M$460,'CHP WB'!$A$2:$A$460,'WB PM'!A116)</f>
        <v>0</v>
      </c>
    </row>
    <row r="117" spans="1:7" x14ac:dyDescent="0.25">
      <c r="A117" s="36">
        <f>PeMS!B118</f>
        <v>41755</v>
      </c>
      <c r="B117" t="str">
        <f>PeMS!D118</f>
        <v>weekend</v>
      </c>
      <c r="C117" t="str">
        <f t="shared" si="3"/>
        <v>weekend</v>
      </c>
      <c r="D117">
        <f>SUMIFS('CHP WB'!$G$2:$G$460,'CHP WB'!$A$2:$A$460,'WB PM'!A117,'CHP WB'!$M$2:$M$460,1)</f>
        <v>0</v>
      </c>
      <c r="E117" t="str">
        <f>IF(B117="holiday",B117,IF(B117="weekend",B117,IF(D117&gt;parameters!$B$7,"incident","non-incident")))</f>
        <v>weekend</v>
      </c>
      <c r="F117" t="str">
        <f t="shared" si="4"/>
        <v>weekend</v>
      </c>
      <c r="G117">
        <f>SUMIFS('CHP WB'!$M$2:$M$460,'CHP WB'!$A$2:$A$460,'WB PM'!A117)</f>
        <v>0</v>
      </c>
    </row>
    <row r="118" spans="1:7" x14ac:dyDescent="0.25">
      <c r="A118" s="36">
        <f>PeMS!B119</f>
        <v>41756</v>
      </c>
      <c r="B118" t="str">
        <f>PeMS!D119</f>
        <v>weekend</v>
      </c>
      <c r="C118" t="str">
        <f t="shared" si="3"/>
        <v>weekend</v>
      </c>
      <c r="D118">
        <f>SUMIFS('CHP WB'!$G$2:$G$460,'CHP WB'!$A$2:$A$460,'WB PM'!A118,'CHP WB'!$M$2:$M$460,1)</f>
        <v>43</v>
      </c>
      <c r="E118" t="str">
        <f>IF(B118="holiday",B118,IF(B118="weekend",B118,IF(D118&gt;parameters!$B$7,"incident","non-incident")))</f>
        <v>weekend</v>
      </c>
      <c r="F118" t="str">
        <f t="shared" si="4"/>
        <v>weekend</v>
      </c>
      <c r="G118">
        <f>SUMIFS('CHP WB'!$M$2:$M$460,'CHP WB'!$A$2:$A$460,'WB PM'!A118)</f>
        <v>1</v>
      </c>
    </row>
    <row r="119" spans="1:7" x14ac:dyDescent="0.25">
      <c r="A119" s="36">
        <f>PeMS!B120</f>
        <v>41757</v>
      </c>
      <c r="B119" t="str">
        <f>PeMS!D120</f>
        <v>regular</v>
      </c>
      <c r="C119" t="str">
        <f t="shared" si="3"/>
        <v>regular</v>
      </c>
      <c r="D119">
        <f>SUMIFS('CHP WB'!$G$2:$G$460,'CHP WB'!$A$2:$A$460,'WB PM'!A119,'CHP WB'!$M$2:$M$460,1)</f>
        <v>0</v>
      </c>
      <c r="E119" t="str">
        <f>IF(B119="holiday",B119,IF(B119="weekend",B119,IF(D119&gt;parameters!$B$7,"incident","non-incident")))</f>
        <v>non-incident</v>
      </c>
      <c r="F119" t="str">
        <f t="shared" si="4"/>
        <v>regular</v>
      </c>
      <c r="G119">
        <f>SUMIFS('CHP WB'!$M$2:$M$460,'CHP WB'!$A$2:$A$460,'WB PM'!A119)</f>
        <v>0</v>
      </c>
    </row>
    <row r="120" spans="1:7" x14ac:dyDescent="0.25">
      <c r="A120" s="36">
        <f>PeMS!B121</f>
        <v>41758</v>
      </c>
      <c r="B120" t="str">
        <f>PeMS!D121</f>
        <v>incident</v>
      </c>
      <c r="C120" t="str">
        <f t="shared" si="3"/>
        <v>incident</v>
      </c>
      <c r="D120">
        <f>SUMIFS('CHP WB'!$G$2:$G$460,'CHP WB'!$A$2:$A$460,'WB PM'!A120,'CHP WB'!$M$2:$M$460,1)</f>
        <v>0</v>
      </c>
      <c r="E120" t="str">
        <f>IF(B120="holiday",B120,IF(B120="weekend",B120,IF(D120&gt;parameters!$B$7,"incident","non-incident")))</f>
        <v>non-incident</v>
      </c>
      <c r="F120" t="str">
        <f t="shared" si="4"/>
        <v>incident</v>
      </c>
      <c r="G120">
        <f>SUMIFS('CHP WB'!$M$2:$M$460,'CHP WB'!$A$2:$A$460,'WB PM'!A120)</f>
        <v>0</v>
      </c>
    </row>
    <row r="121" spans="1:7" x14ac:dyDescent="0.25">
      <c r="A121" s="36">
        <f>PeMS!B122</f>
        <v>41759</v>
      </c>
      <c r="B121" t="str">
        <f>PeMS!D122</f>
        <v>regular</v>
      </c>
      <c r="C121" t="str">
        <f t="shared" si="3"/>
        <v>regular</v>
      </c>
      <c r="D121">
        <f>SUMIFS('CHP WB'!$G$2:$G$460,'CHP WB'!$A$2:$A$460,'WB PM'!A121,'CHP WB'!$M$2:$M$460,1)</f>
        <v>143</v>
      </c>
      <c r="E121" t="str">
        <f>IF(B121="holiday",B121,IF(B121="weekend",B121,IF(D121&gt;parameters!$B$7,"incident","non-incident")))</f>
        <v>incident</v>
      </c>
      <c r="F121" t="str">
        <f t="shared" si="4"/>
        <v>incident</v>
      </c>
      <c r="G121">
        <f>SUMIFS('CHP WB'!$M$2:$M$460,'CHP WB'!$A$2:$A$460,'WB PM'!A121)</f>
        <v>3</v>
      </c>
    </row>
    <row r="122" spans="1:7" x14ac:dyDescent="0.25">
      <c r="A122" s="36">
        <f>PeMS!B123</f>
        <v>41760</v>
      </c>
      <c r="B122" t="str">
        <f>PeMS!D123</f>
        <v>regular</v>
      </c>
      <c r="C122" t="str">
        <f t="shared" si="3"/>
        <v>regular</v>
      </c>
      <c r="D122">
        <f>SUMIFS('CHP WB'!$G$2:$G$460,'CHP WB'!$A$2:$A$460,'WB PM'!A122,'CHP WB'!$M$2:$M$460,1)</f>
        <v>0</v>
      </c>
      <c r="E122" t="str">
        <f>IF(B122="holiday",B122,IF(B122="weekend",B122,IF(D122&gt;parameters!$B$7,"incident","non-incident")))</f>
        <v>non-incident</v>
      </c>
      <c r="F122" t="str">
        <f t="shared" si="4"/>
        <v>regular</v>
      </c>
      <c r="G122">
        <f>SUMIFS('CHP WB'!$M$2:$M$460,'CHP WB'!$A$2:$A$460,'WB PM'!A122)</f>
        <v>0</v>
      </c>
    </row>
    <row r="123" spans="1:7" x14ac:dyDescent="0.25">
      <c r="A123" s="36">
        <f>PeMS!B124</f>
        <v>41761</v>
      </c>
      <c r="B123" t="str">
        <f>PeMS!D124</f>
        <v>regular</v>
      </c>
      <c r="C123" t="str">
        <f t="shared" si="3"/>
        <v>regular</v>
      </c>
      <c r="D123">
        <f>SUMIFS('CHP WB'!$G$2:$G$460,'CHP WB'!$A$2:$A$460,'WB PM'!A123,'CHP WB'!$M$2:$M$460,1)</f>
        <v>0</v>
      </c>
      <c r="E123" t="str">
        <f>IF(B123="holiday",B123,IF(B123="weekend",B123,IF(D123&gt;parameters!$B$7,"incident","non-incident")))</f>
        <v>non-incident</v>
      </c>
      <c r="F123" t="str">
        <f t="shared" si="4"/>
        <v>regular</v>
      </c>
      <c r="G123">
        <f>SUMIFS('CHP WB'!$M$2:$M$460,'CHP WB'!$A$2:$A$460,'WB PM'!A123)</f>
        <v>0</v>
      </c>
    </row>
    <row r="124" spans="1:7" x14ac:dyDescent="0.25">
      <c r="A124" s="36">
        <f>PeMS!B125</f>
        <v>41762</v>
      </c>
      <c r="B124" t="str">
        <f>PeMS!D125</f>
        <v>weekend</v>
      </c>
      <c r="C124" t="str">
        <f t="shared" si="3"/>
        <v>weekend</v>
      </c>
      <c r="D124">
        <f>SUMIFS('CHP WB'!$G$2:$G$460,'CHP WB'!$A$2:$A$460,'WB PM'!A124,'CHP WB'!$M$2:$M$460,1)</f>
        <v>17</v>
      </c>
      <c r="E124" t="str">
        <f>IF(B124="holiday",B124,IF(B124="weekend",B124,IF(D124&gt;parameters!$B$7,"incident","non-incident")))</f>
        <v>weekend</v>
      </c>
      <c r="F124" t="str">
        <f t="shared" si="4"/>
        <v>weekend</v>
      </c>
      <c r="G124">
        <f>SUMIFS('CHP WB'!$M$2:$M$460,'CHP WB'!$A$2:$A$460,'WB PM'!A124)</f>
        <v>1</v>
      </c>
    </row>
    <row r="125" spans="1:7" x14ac:dyDescent="0.25">
      <c r="A125" s="36">
        <f>PeMS!B126</f>
        <v>41763</v>
      </c>
      <c r="B125" t="str">
        <f>PeMS!D126</f>
        <v>weekend</v>
      </c>
      <c r="C125" t="str">
        <f t="shared" si="3"/>
        <v>weekend</v>
      </c>
      <c r="D125">
        <f>SUMIFS('CHP WB'!$G$2:$G$460,'CHP WB'!$A$2:$A$460,'WB PM'!A125,'CHP WB'!$M$2:$M$460,1)</f>
        <v>0</v>
      </c>
      <c r="E125" t="str">
        <f>IF(B125="holiday",B125,IF(B125="weekend",B125,IF(D125&gt;parameters!$B$7,"incident","non-incident")))</f>
        <v>weekend</v>
      </c>
      <c r="F125" t="str">
        <f t="shared" si="4"/>
        <v>weekend</v>
      </c>
      <c r="G125">
        <f>SUMIFS('CHP WB'!$M$2:$M$460,'CHP WB'!$A$2:$A$460,'WB PM'!A125)</f>
        <v>0</v>
      </c>
    </row>
    <row r="126" spans="1:7" x14ac:dyDescent="0.25">
      <c r="A126" s="36">
        <f>PeMS!B127</f>
        <v>41764</v>
      </c>
      <c r="B126" t="str">
        <f>PeMS!D127</f>
        <v>regular</v>
      </c>
      <c r="C126" t="str">
        <f t="shared" si="3"/>
        <v>regular</v>
      </c>
      <c r="D126">
        <f>SUMIFS('CHP WB'!$G$2:$G$460,'CHP WB'!$A$2:$A$460,'WB PM'!A126,'CHP WB'!$M$2:$M$460,1)</f>
        <v>17</v>
      </c>
      <c r="E126" t="str">
        <f>IF(B126="holiday",B126,IF(B126="weekend",B126,IF(D126&gt;parameters!$B$7,"incident","non-incident")))</f>
        <v>incident</v>
      </c>
      <c r="F126" t="str">
        <f t="shared" si="4"/>
        <v>incident</v>
      </c>
      <c r="G126">
        <f>SUMIFS('CHP WB'!$M$2:$M$460,'CHP WB'!$A$2:$A$460,'WB PM'!A126)</f>
        <v>1</v>
      </c>
    </row>
    <row r="127" spans="1:7" x14ac:dyDescent="0.25">
      <c r="A127" s="36">
        <f>PeMS!B128</f>
        <v>41765</v>
      </c>
      <c r="B127" t="str">
        <f>PeMS!D128</f>
        <v>regular</v>
      </c>
      <c r="C127" t="str">
        <f t="shared" si="3"/>
        <v>regular</v>
      </c>
      <c r="D127">
        <f>SUMIFS('CHP WB'!$G$2:$G$460,'CHP WB'!$A$2:$A$460,'WB PM'!A127,'CHP WB'!$M$2:$M$460,1)</f>
        <v>26</v>
      </c>
      <c r="E127" t="str">
        <f>IF(B127="holiday",B127,IF(B127="weekend",B127,IF(D127&gt;parameters!$B$7,"incident","non-incident")))</f>
        <v>incident</v>
      </c>
      <c r="F127" t="str">
        <f t="shared" si="4"/>
        <v>incident</v>
      </c>
      <c r="G127">
        <f>SUMIFS('CHP WB'!$M$2:$M$460,'CHP WB'!$A$2:$A$460,'WB PM'!A127)</f>
        <v>1</v>
      </c>
    </row>
    <row r="128" spans="1:7" x14ac:dyDescent="0.25">
      <c r="A128" s="36">
        <f>PeMS!B129</f>
        <v>41766</v>
      </c>
      <c r="B128" t="str">
        <f>PeMS!D129</f>
        <v>regular</v>
      </c>
      <c r="C128" t="str">
        <f t="shared" si="3"/>
        <v>regular</v>
      </c>
      <c r="D128">
        <f>SUMIFS('CHP WB'!$G$2:$G$460,'CHP WB'!$A$2:$A$460,'WB PM'!A128,'CHP WB'!$M$2:$M$460,1)</f>
        <v>0</v>
      </c>
      <c r="E128" t="str">
        <f>IF(B128="holiday",B128,IF(B128="weekend",B128,IF(D128&gt;parameters!$B$7,"incident","non-incident")))</f>
        <v>non-incident</v>
      </c>
      <c r="F128" t="str">
        <f t="shared" si="4"/>
        <v>regular</v>
      </c>
      <c r="G128">
        <f>SUMIFS('CHP WB'!$M$2:$M$460,'CHP WB'!$A$2:$A$460,'WB PM'!A128)</f>
        <v>0</v>
      </c>
    </row>
    <row r="129" spans="1:7" x14ac:dyDescent="0.25">
      <c r="A129" s="36">
        <f>PeMS!B130</f>
        <v>41767</v>
      </c>
      <c r="B129" t="str">
        <f>PeMS!D130</f>
        <v>regular</v>
      </c>
      <c r="C129" t="str">
        <f t="shared" si="3"/>
        <v>regular</v>
      </c>
      <c r="D129">
        <f>SUMIFS('CHP WB'!$G$2:$G$460,'CHP WB'!$A$2:$A$460,'WB PM'!A129,'CHP WB'!$M$2:$M$460,1)</f>
        <v>85</v>
      </c>
      <c r="E129" t="str">
        <f>IF(B129="holiday",B129,IF(B129="weekend",B129,IF(D129&gt;parameters!$B$7,"incident","non-incident")))</f>
        <v>incident</v>
      </c>
      <c r="F129" t="str">
        <f t="shared" si="4"/>
        <v>incident</v>
      </c>
      <c r="G129">
        <f>SUMIFS('CHP WB'!$M$2:$M$460,'CHP WB'!$A$2:$A$460,'WB PM'!A129)</f>
        <v>2</v>
      </c>
    </row>
    <row r="130" spans="1:7" x14ac:dyDescent="0.25">
      <c r="A130" s="36">
        <f>PeMS!B131</f>
        <v>41768</v>
      </c>
      <c r="B130" t="str">
        <f>PeMS!D131</f>
        <v>incident</v>
      </c>
      <c r="C130" t="str">
        <f t="shared" si="3"/>
        <v>incident</v>
      </c>
      <c r="D130">
        <f>SUMIFS('CHP WB'!$G$2:$G$460,'CHP WB'!$A$2:$A$460,'WB PM'!A130,'CHP WB'!$M$2:$M$460,1)</f>
        <v>338</v>
      </c>
      <c r="E130" t="str">
        <f>IF(B130="holiday",B130,IF(B130="weekend",B130,IF(D130&gt;parameters!$B$7,"incident","non-incident")))</f>
        <v>incident</v>
      </c>
      <c r="F130" t="str">
        <f t="shared" si="4"/>
        <v>incident</v>
      </c>
      <c r="G130">
        <f>SUMIFS('CHP WB'!$M$2:$M$460,'CHP WB'!$A$2:$A$460,'WB PM'!A130)</f>
        <v>1</v>
      </c>
    </row>
    <row r="131" spans="1:7" x14ac:dyDescent="0.25">
      <c r="A131" s="36">
        <f>PeMS!B132</f>
        <v>41769</v>
      </c>
      <c r="B131" t="str">
        <f>PeMS!D132</f>
        <v>weekend</v>
      </c>
      <c r="C131" t="str">
        <f t="shared" ref="C131:C152" si="5">IF(B131="bad data","other",IF(B131="no data","other",B131))</f>
        <v>weekend</v>
      </c>
      <c r="D131">
        <f>SUMIFS('CHP WB'!$G$2:$G$460,'CHP WB'!$A$2:$A$460,'WB PM'!A131,'CHP WB'!$M$2:$M$460,1)</f>
        <v>0</v>
      </c>
      <c r="E131" t="str">
        <f>IF(B131="holiday",B131,IF(B131="weekend",B131,IF(D131&gt;parameters!$B$7,"incident","non-incident")))</f>
        <v>weekend</v>
      </c>
      <c r="F131" t="str">
        <f t="shared" si="4"/>
        <v>weekend</v>
      </c>
      <c r="G131">
        <f>SUMIFS('CHP WB'!$M$2:$M$460,'CHP WB'!$A$2:$A$460,'WB PM'!A131)</f>
        <v>0</v>
      </c>
    </row>
    <row r="132" spans="1:7" x14ac:dyDescent="0.25">
      <c r="A132" s="36">
        <f>PeMS!B133</f>
        <v>41770</v>
      </c>
      <c r="B132" t="str">
        <f>PeMS!D133</f>
        <v>weekend</v>
      </c>
      <c r="C132" t="str">
        <f t="shared" si="5"/>
        <v>weekend</v>
      </c>
      <c r="D132">
        <f>SUMIFS('CHP WB'!$G$2:$G$460,'CHP WB'!$A$2:$A$460,'WB PM'!A132,'CHP WB'!$M$2:$M$460,1)</f>
        <v>0</v>
      </c>
      <c r="E132" t="str">
        <f>IF(B132="holiday",B132,IF(B132="weekend",B132,IF(D132&gt;parameters!$B$7,"incident","non-incident")))</f>
        <v>weekend</v>
      </c>
      <c r="F132" t="str">
        <f t="shared" si="4"/>
        <v>weekend</v>
      </c>
      <c r="G132">
        <f>SUMIFS('CHP WB'!$M$2:$M$460,'CHP WB'!$A$2:$A$460,'WB PM'!A132)</f>
        <v>0</v>
      </c>
    </row>
    <row r="133" spans="1:7" x14ac:dyDescent="0.25">
      <c r="A133" s="36">
        <f>PeMS!B134</f>
        <v>41771</v>
      </c>
      <c r="B133" t="str">
        <f>PeMS!D134</f>
        <v>regular</v>
      </c>
      <c r="C133" t="str">
        <f t="shared" si="5"/>
        <v>regular</v>
      </c>
      <c r="D133">
        <f>SUMIFS('CHP WB'!$G$2:$G$460,'CHP WB'!$A$2:$A$460,'WB PM'!A133,'CHP WB'!$M$2:$M$460,1)</f>
        <v>0</v>
      </c>
      <c r="E133" t="str">
        <f>IF(B133="holiday",B133,IF(B133="weekend",B133,IF(D133&gt;parameters!$B$7,"incident","non-incident")))</f>
        <v>non-incident</v>
      </c>
      <c r="F133" t="str">
        <f t="shared" ref="F133:F152" si="6">IF(E133="incident","incident",B133)</f>
        <v>regular</v>
      </c>
      <c r="G133">
        <f>SUMIFS('CHP WB'!$M$2:$M$460,'CHP WB'!$A$2:$A$460,'WB PM'!A133)</f>
        <v>0</v>
      </c>
    </row>
    <row r="134" spans="1:7" x14ac:dyDescent="0.25">
      <c r="A134" s="36">
        <f>PeMS!B135</f>
        <v>41772</v>
      </c>
      <c r="B134" t="str">
        <f>PeMS!D135</f>
        <v>regular</v>
      </c>
      <c r="C134" t="str">
        <f t="shared" si="5"/>
        <v>regular</v>
      </c>
      <c r="D134">
        <f>SUMIFS('CHP WB'!$G$2:$G$460,'CHP WB'!$A$2:$A$460,'WB PM'!A134,'CHP WB'!$M$2:$M$460,1)</f>
        <v>0</v>
      </c>
      <c r="E134" t="str">
        <f>IF(B134="holiday",B134,IF(B134="weekend",B134,IF(D134&gt;parameters!$B$7,"incident","non-incident")))</f>
        <v>non-incident</v>
      </c>
      <c r="F134" t="str">
        <f t="shared" si="6"/>
        <v>regular</v>
      </c>
      <c r="G134">
        <f>SUMIFS('CHP WB'!$M$2:$M$460,'CHP WB'!$A$2:$A$460,'WB PM'!A134)</f>
        <v>0</v>
      </c>
    </row>
    <row r="135" spans="1:7" x14ac:dyDescent="0.25">
      <c r="A135" s="36">
        <f>PeMS!B136</f>
        <v>41773</v>
      </c>
      <c r="B135" t="str">
        <f>PeMS!D136</f>
        <v>regular</v>
      </c>
      <c r="C135" t="str">
        <f t="shared" si="5"/>
        <v>regular</v>
      </c>
      <c r="D135">
        <f>SUMIFS('CHP WB'!$G$2:$G$460,'CHP WB'!$A$2:$A$460,'WB PM'!A135,'CHP WB'!$M$2:$M$460,1)</f>
        <v>0</v>
      </c>
      <c r="E135" t="str">
        <f>IF(B135="holiday",B135,IF(B135="weekend",B135,IF(D135&gt;parameters!$B$7,"incident","non-incident")))</f>
        <v>non-incident</v>
      </c>
      <c r="F135" t="str">
        <f t="shared" si="6"/>
        <v>regular</v>
      </c>
      <c r="G135">
        <f>SUMIFS('CHP WB'!$M$2:$M$460,'CHP WB'!$A$2:$A$460,'WB PM'!A135)</f>
        <v>0</v>
      </c>
    </row>
    <row r="136" spans="1:7" x14ac:dyDescent="0.25">
      <c r="A136" s="36">
        <f>PeMS!B137</f>
        <v>41774</v>
      </c>
      <c r="B136" t="str">
        <f>PeMS!D137</f>
        <v>regular</v>
      </c>
      <c r="C136" t="str">
        <f t="shared" si="5"/>
        <v>regular</v>
      </c>
      <c r="D136">
        <f>SUMIFS('CHP WB'!$G$2:$G$460,'CHP WB'!$A$2:$A$460,'WB PM'!A136,'CHP WB'!$M$2:$M$460,1)</f>
        <v>0</v>
      </c>
      <c r="E136" t="str">
        <f>IF(B136="holiday",B136,IF(B136="weekend",B136,IF(D136&gt;parameters!$B$7,"incident","non-incident")))</f>
        <v>non-incident</v>
      </c>
      <c r="F136" t="str">
        <f t="shared" si="6"/>
        <v>regular</v>
      </c>
      <c r="G136">
        <f>SUMIFS('CHP WB'!$M$2:$M$460,'CHP WB'!$A$2:$A$460,'WB PM'!A136)</f>
        <v>0</v>
      </c>
    </row>
    <row r="137" spans="1:7" x14ac:dyDescent="0.25">
      <c r="A137" s="36">
        <f>PeMS!B138</f>
        <v>41775</v>
      </c>
      <c r="B137" t="str">
        <f>PeMS!D138</f>
        <v>regular</v>
      </c>
      <c r="C137" t="str">
        <f t="shared" si="5"/>
        <v>regular</v>
      </c>
      <c r="D137">
        <f>SUMIFS('CHP WB'!$G$2:$G$460,'CHP WB'!$A$2:$A$460,'WB PM'!A137,'CHP WB'!$M$2:$M$460,1)</f>
        <v>22</v>
      </c>
      <c r="E137" t="str">
        <f>IF(B137="holiday",B137,IF(B137="weekend",B137,IF(D137&gt;parameters!$B$7,"incident","non-incident")))</f>
        <v>incident</v>
      </c>
      <c r="F137" t="str">
        <f t="shared" si="6"/>
        <v>incident</v>
      </c>
      <c r="G137">
        <f>SUMIFS('CHP WB'!$M$2:$M$460,'CHP WB'!$A$2:$A$460,'WB PM'!A137)</f>
        <v>1</v>
      </c>
    </row>
    <row r="138" spans="1:7" x14ac:dyDescent="0.25">
      <c r="A138" s="36">
        <f>PeMS!B139</f>
        <v>41776</v>
      </c>
      <c r="B138" t="str">
        <f>PeMS!D139</f>
        <v>weekend</v>
      </c>
      <c r="C138" t="str">
        <f t="shared" si="5"/>
        <v>weekend</v>
      </c>
      <c r="D138">
        <f>SUMIFS('CHP WB'!$G$2:$G$460,'CHP WB'!$A$2:$A$460,'WB PM'!A138,'CHP WB'!$M$2:$M$460,1)</f>
        <v>0</v>
      </c>
      <c r="E138" t="str">
        <f>IF(B138="holiday",B138,IF(B138="weekend",B138,IF(D138&gt;parameters!$B$7,"incident","non-incident")))</f>
        <v>weekend</v>
      </c>
      <c r="F138" t="str">
        <f t="shared" si="6"/>
        <v>weekend</v>
      </c>
      <c r="G138">
        <f>SUMIFS('CHP WB'!$M$2:$M$460,'CHP WB'!$A$2:$A$460,'WB PM'!A138)</f>
        <v>0</v>
      </c>
    </row>
    <row r="139" spans="1:7" x14ac:dyDescent="0.25">
      <c r="A139" s="36">
        <f>PeMS!B140</f>
        <v>41777</v>
      </c>
      <c r="B139" t="str">
        <f>PeMS!D140</f>
        <v>weekend</v>
      </c>
      <c r="C139" t="str">
        <f t="shared" si="5"/>
        <v>weekend</v>
      </c>
      <c r="D139">
        <f>SUMIFS('CHP WB'!$G$2:$G$460,'CHP WB'!$A$2:$A$460,'WB PM'!A139,'CHP WB'!$M$2:$M$460,1)</f>
        <v>94</v>
      </c>
      <c r="E139" t="str">
        <f>IF(B139="holiday",B139,IF(B139="weekend",B139,IF(D139&gt;parameters!$B$7,"incident","non-incident")))</f>
        <v>weekend</v>
      </c>
      <c r="F139" t="str">
        <f t="shared" si="6"/>
        <v>weekend</v>
      </c>
      <c r="G139">
        <f>SUMIFS('CHP WB'!$M$2:$M$460,'CHP WB'!$A$2:$A$460,'WB PM'!A139)</f>
        <v>1</v>
      </c>
    </row>
    <row r="140" spans="1:7" x14ac:dyDescent="0.25">
      <c r="A140" s="36">
        <f>PeMS!B141</f>
        <v>41778</v>
      </c>
      <c r="B140" t="str">
        <f>PeMS!D141</f>
        <v>other</v>
      </c>
      <c r="C140" t="str">
        <f t="shared" si="5"/>
        <v>other</v>
      </c>
      <c r="D140">
        <f>SUMIFS('CHP WB'!$G$2:$G$460,'CHP WB'!$A$2:$A$460,'WB PM'!A140,'CHP WB'!$M$2:$M$460,1)</f>
        <v>0</v>
      </c>
      <c r="E140" t="str">
        <f>IF(B140="holiday",B140,IF(B140="weekend",B140,IF(D140&gt;parameters!$B$7,"incident","non-incident")))</f>
        <v>non-incident</v>
      </c>
      <c r="F140" t="str">
        <f t="shared" si="6"/>
        <v>other</v>
      </c>
      <c r="G140">
        <f>SUMIFS('CHP WB'!$M$2:$M$460,'CHP WB'!$A$2:$A$460,'WB PM'!A140)</f>
        <v>0</v>
      </c>
    </row>
    <row r="141" spans="1:7" x14ac:dyDescent="0.25">
      <c r="A141" s="36">
        <f>PeMS!B142</f>
        <v>41779</v>
      </c>
      <c r="B141" t="str">
        <f>PeMS!D142</f>
        <v>regular</v>
      </c>
      <c r="C141" t="str">
        <f t="shared" si="5"/>
        <v>regular</v>
      </c>
      <c r="D141">
        <f>SUMIFS('CHP WB'!$G$2:$G$460,'CHP WB'!$A$2:$A$460,'WB PM'!A141,'CHP WB'!$M$2:$M$460,1)</f>
        <v>0</v>
      </c>
      <c r="E141" t="str">
        <f>IF(B141="holiday",B141,IF(B141="weekend",B141,IF(D141&gt;parameters!$B$7,"incident","non-incident")))</f>
        <v>non-incident</v>
      </c>
      <c r="F141" t="str">
        <f t="shared" si="6"/>
        <v>regular</v>
      </c>
      <c r="G141">
        <f>SUMIFS('CHP WB'!$M$2:$M$460,'CHP WB'!$A$2:$A$460,'WB PM'!A141)</f>
        <v>0</v>
      </c>
    </row>
    <row r="142" spans="1:7" x14ac:dyDescent="0.25">
      <c r="A142" s="36">
        <f>PeMS!B143</f>
        <v>41780</v>
      </c>
      <c r="B142" t="str">
        <f>PeMS!D143</f>
        <v>NO DATA</v>
      </c>
      <c r="C142" t="str">
        <f t="shared" si="5"/>
        <v>other</v>
      </c>
      <c r="D142">
        <f>SUMIFS('CHP WB'!$G$2:$G$460,'CHP WB'!$A$2:$A$460,'WB PM'!A142,'CHP WB'!$M$2:$M$460,1)</f>
        <v>0</v>
      </c>
      <c r="E142" t="str">
        <f>IF(B142="holiday",B142,IF(B142="weekend",B142,IF(D142&gt;parameters!$B$7,"incident","non-incident")))</f>
        <v>non-incident</v>
      </c>
      <c r="F142" t="str">
        <f t="shared" si="6"/>
        <v>NO DATA</v>
      </c>
      <c r="G142">
        <f>SUMIFS('CHP WB'!$M$2:$M$460,'CHP WB'!$A$2:$A$460,'WB PM'!A142)</f>
        <v>0</v>
      </c>
    </row>
    <row r="143" spans="1:7" x14ac:dyDescent="0.25">
      <c r="A143" s="36">
        <f>PeMS!B144</f>
        <v>41781</v>
      </c>
      <c r="B143" t="str">
        <f>PeMS!D144</f>
        <v>NO DATA</v>
      </c>
      <c r="C143" t="str">
        <f t="shared" si="5"/>
        <v>other</v>
      </c>
      <c r="D143">
        <f>SUMIFS('CHP WB'!$G$2:$G$460,'CHP WB'!$A$2:$A$460,'WB PM'!A143,'CHP WB'!$M$2:$M$460,1)</f>
        <v>0</v>
      </c>
      <c r="E143" t="str">
        <f>IF(B143="holiday",B143,IF(B143="weekend",B143,IF(D143&gt;parameters!$B$7,"incident","non-incident")))</f>
        <v>non-incident</v>
      </c>
      <c r="F143" t="str">
        <f t="shared" si="6"/>
        <v>NO DATA</v>
      </c>
      <c r="G143">
        <f>SUMIFS('CHP WB'!$M$2:$M$460,'CHP WB'!$A$2:$A$460,'WB PM'!A143)</f>
        <v>0</v>
      </c>
    </row>
    <row r="144" spans="1:7" x14ac:dyDescent="0.25">
      <c r="A144" s="36">
        <f>PeMS!B145</f>
        <v>41782</v>
      </c>
      <c r="B144" t="str">
        <f>PeMS!D145</f>
        <v>regular</v>
      </c>
      <c r="C144" t="str">
        <f t="shared" si="5"/>
        <v>regular</v>
      </c>
      <c r="D144">
        <f>SUMIFS('CHP WB'!$G$2:$G$460,'CHP WB'!$A$2:$A$460,'WB PM'!A144,'CHP WB'!$M$2:$M$460,1)</f>
        <v>0</v>
      </c>
      <c r="E144" t="str">
        <f>IF(B144="holiday",B144,IF(B144="weekend",B144,IF(D144&gt;parameters!$B$7,"incident","non-incident")))</f>
        <v>non-incident</v>
      </c>
      <c r="F144" t="str">
        <f t="shared" si="6"/>
        <v>regular</v>
      </c>
      <c r="G144">
        <f>SUMIFS('CHP WB'!$M$2:$M$460,'CHP WB'!$A$2:$A$460,'WB PM'!A144)</f>
        <v>0</v>
      </c>
    </row>
    <row r="145" spans="1:7" x14ac:dyDescent="0.25">
      <c r="A145" s="36">
        <f>PeMS!B146</f>
        <v>41783</v>
      </c>
      <c r="B145" t="str">
        <f>PeMS!D146</f>
        <v>weekend</v>
      </c>
      <c r="C145" t="str">
        <f t="shared" si="5"/>
        <v>weekend</v>
      </c>
      <c r="D145">
        <f>SUMIFS('CHP WB'!$G$2:$G$460,'CHP WB'!$A$2:$A$460,'WB PM'!A145,'CHP WB'!$M$2:$M$460,1)</f>
        <v>0</v>
      </c>
      <c r="E145" t="str">
        <f>IF(B145="holiday",B145,IF(B145="weekend",B145,IF(D145&gt;parameters!$B$7,"incident","non-incident")))</f>
        <v>weekend</v>
      </c>
      <c r="F145" t="str">
        <f t="shared" si="6"/>
        <v>weekend</v>
      </c>
      <c r="G145">
        <f>SUMIFS('CHP WB'!$M$2:$M$460,'CHP WB'!$A$2:$A$460,'WB PM'!A145)</f>
        <v>0</v>
      </c>
    </row>
    <row r="146" spans="1:7" x14ac:dyDescent="0.25">
      <c r="A146" s="36">
        <f>PeMS!B147</f>
        <v>41784</v>
      </c>
      <c r="B146" t="str">
        <f>PeMS!D147</f>
        <v>weekend</v>
      </c>
      <c r="C146" t="str">
        <f t="shared" si="5"/>
        <v>weekend</v>
      </c>
      <c r="D146">
        <f>SUMIFS('CHP WB'!$G$2:$G$460,'CHP WB'!$A$2:$A$460,'WB PM'!A146,'CHP WB'!$M$2:$M$460,1)</f>
        <v>0</v>
      </c>
      <c r="E146" t="str">
        <f>IF(B146="holiday",B146,IF(B146="weekend",B146,IF(D146&gt;parameters!$B$7,"incident","non-incident")))</f>
        <v>weekend</v>
      </c>
      <c r="F146" t="str">
        <f t="shared" si="6"/>
        <v>weekend</v>
      </c>
      <c r="G146">
        <f>SUMIFS('CHP WB'!$M$2:$M$460,'CHP WB'!$A$2:$A$460,'WB PM'!A146)</f>
        <v>0</v>
      </c>
    </row>
    <row r="147" spans="1:7" x14ac:dyDescent="0.25">
      <c r="A147" s="36">
        <f>PeMS!B148</f>
        <v>41785</v>
      </c>
      <c r="B147" t="str">
        <f>PeMS!D148</f>
        <v>holiday</v>
      </c>
      <c r="C147" t="str">
        <f t="shared" si="5"/>
        <v>holiday</v>
      </c>
      <c r="D147">
        <f>SUMIFS('CHP WB'!$G$2:$G$460,'CHP WB'!$A$2:$A$460,'WB PM'!A147,'CHP WB'!$M$2:$M$460,1)</f>
        <v>0</v>
      </c>
      <c r="E147" t="str">
        <f>IF(B147="holiday",B147,IF(B147="weekend",B147,IF(D147&gt;parameters!$B$7,"incident","non-incident")))</f>
        <v>holiday</v>
      </c>
      <c r="F147" t="str">
        <f t="shared" si="6"/>
        <v>holiday</v>
      </c>
      <c r="G147">
        <f>SUMIFS('CHP WB'!$M$2:$M$460,'CHP WB'!$A$2:$A$460,'WB PM'!A147)</f>
        <v>0</v>
      </c>
    </row>
    <row r="148" spans="1:7" x14ac:dyDescent="0.25">
      <c r="A148" s="36">
        <f>PeMS!B149</f>
        <v>41786</v>
      </c>
      <c r="B148" t="str">
        <f>PeMS!D149</f>
        <v>incident</v>
      </c>
      <c r="C148" t="str">
        <f t="shared" si="5"/>
        <v>incident</v>
      </c>
      <c r="D148">
        <f>SUMIFS('CHP WB'!$G$2:$G$460,'CHP WB'!$A$2:$A$460,'WB PM'!A148,'CHP WB'!$M$2:$M$460,1)</f>
        <v>0</v>
      </c>
      <c r="E148" t="str">
        <f>IF(B148="holiday",B148,IF(B148="weekend",B148,IF(D148&gt;parameters!$B$7,"incident","non-incident")))</f>
        <v>non-incident</v>
      </c>
      <c r="F148" t="str">
        <f t="shared" si="6"/>
        <v>incident</v>
      </c>
      <c r="G148">
        <f>SUMIFS('CHP WB'!$M$2:$M$460,'CHP WB'!$A$2:$A$460,'WB PM'!A148)</f>
        <v>0</v>
      </c>
    </row>
    <row r="149" spans="1:7" x14ac:dyDescent="0.25">
      <c r="A149" s="36">
        <f>PeMS!B150</f>
        <v>41787</v>
      </c>
      <c r="B149" t="str">
        <f>PeMS!D150</f>
        <v>regular</v>
      </c>
      <c r="C149" t="str">
        <f t="shared" si="5"/>
        <v>regular</v>
      </c>
      <c r="D149">
        <f>SUMIFS('CHP WB'!$G$2:$G$460,'CHP WB'!$A$2:$A$460,'WB PM'!A149,'CHP WB'!$M$2:$M$460,1)</f>
        <v>0</v>
      </c>
      <c r="E149" t="str">
        <f>IF(B149="holiday",B149,IF(B149="weekend",B149,IF(D149&gt;parameters!$B$7,"incident","non-incident")))</f>
        <v>non-incident</v>
      </c>
      <c r="F149" t="str">
        <f t="shared" si="6"/>
        <v>regular</v>
      </c>
      <c r="G149">
        <f>SUMIFS('CHP WB'!$M$2:$M$460,'CHP WB'!$A$2:$A$460,'WB PM'!A149)</f>
        <v>0</v>
      </c>
    </row>
    <row r="150" spans="1:7" x14ac:dyDescent="0.25">
      <c r="A150" s="36">
        <f>PeMS!B151</f>
        <v>41788</v>
      </c>
      <c r="B150" t="str">
        <f>PeMS!D151</f>
        <v>regular</v>
      </c>
      <c r="C150" t="str">
        <f t="shared" si="5"/>
        <v>regular</v>
      </c>
      <c r="D150">
        <f>SUMIFS('CHP WB'!$G$2:$G$460,'CHP WB'!$A$2:$A$460,'WB PM'!A150,'CHP WB'!$M$2:$M$460,1)</f>
        <v>0</v>
      </c>
      <c r="E150" t="str">
        <f>IF(B150="holiday",B150,IF(B150="weekend",B150,IF(D150&gt;parameters!$B$7,"incident","non-incident")))</f>
        <v>non-incident</v>
      </c>
      <c r="F150" t="str">
        <f t="shared" si="6"/>
        <v>regular</v>
      </c>
      <c r="G150">
        <f>SUMIFS('CHP WB'!$M$2:$M$460,'CHP WB'!$A$2:$A$460,'WB PM'!A150)</f>
        <v>0</v>
      </c>
    </row>
    <row r="151" spans="1:7" x14ac:dyDescent="0.25">
      <c r="A151" s="36">
        <f>PeMS!B152</f>
        <v>41789</v>
      </c>
      <c r="B151" t="str">
        <f>PeMS!D152</f>
        <v>incident</v>
      </c>
      <c r="C151" t="str">
        <f t="shared" si="5"/>
        <v>incident</v>
      </c>
      <c r="D151">
        <f>SUMIFS('CHP WB'!$G$2:$G$460,'CHP WB'!$A$2:$A$460,'WB PM'!A151,'CHP WB'!$M$2:$M$460,1)</f>
        <v>0</v>
      </c>
      <c r="E151" t="str">
        <f>IF(B151="holiday",B151,IF(B151="weekend",B151,IF(D151&gt;parameters!$B$7,"incident","non-incident")))</f>
        <v>non-incident</v>
      </c>
      <c r="F151" t="str">
        <f t="shared" si="6"/>
        <v>incident</v>
      </c>
      <c r="G151">
        <f>SUMIFS('CHP WB'!$M$2:$M$460,'CHP WB'!$A$2:$A$460,'WB PM'!A151)</f>
        <v>0</v>
      </c>
    </row>
    <row r="152" spans="1:7" x14ac:dyDescent="0.25">
      <c r="A152" s="36">
        <f>PeMS!B153</f>
        <v>41790</v>
      </c>
      <c r="B152" t="str">
        <f>PeMS!D153</f>
        <v>weekend</v>
      </c>
      <c r="C152" t="str">
        <f t="shared" si="5"/>
        <v>weekend</v>
      </c>
      <c r="D152">
        <f>SUMIFS('CHP WB'!$G$2:$G$460,'CHP WB'!$A$2:$A$460,'WB PM'!A152,'CHP WB'!$M$2:$M$460,1)</f>
        <v>18</v>
      </c>
      <c r="E152" t="str">
        <f>IF(B152="holiday",B152,IF(B152="weekend",B152,IF(D152&gt;parameters!$B$7,"incident","non-incident")))</f>
        <v>weekend</v>
      </c>
      <c r="F152" t="str">
        <f t="shared" si="6"/>
        <v>weekend</v>
      </c>
      <c r="G152">
        <f>SUMIFS('CHP WB'!$M$2:$M$460,'CHP WB'!$A$2:$A$460,'WB PM'!A152)</f>
        <v>1</v>
      </c>
    </row>
    <row r="153" spans="1:7" x14ac:dyDescent="0.25">
      <c r="A153" s="36"/>
    </row>
    <row r="154" spans="1:7" x14ac:dyDescent="0.25">
      <c r="A154" s="36"/>
    </row>
    <row r="155" spans="1:7" x14ac:dyDescent="0.25">
      <c r="A155" s="36"/>
    </row>
    <row r="156" spans="1:7" x14ac:dyDescent="0.25">
      <c r="A156" s="36"/>
    </row>
    <row r="157" spans="1:7" x14ac:dyDescent="0.25">
      <c r="A157" s="36"/>
    </row>
    <row r="158" spans="1:7" x14ac:dyDescent="0.25">
      <c r="A158" s="36"/>
    </row>
    <row r="159" spans="1:7" x14ac:dyDescent="0.25">
      <c r="A159" s="36"/>
    </row>
    <row r="160" spans="1:7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2" spans="1:1" x14ac:dyDescent="0.25">
      <c r="A222" s="36"/>
    </row>
    <row r="223" spans="1:1" x14ac:dyDescent="0.25">
      <c r="A223" s="36"/>
    </row>
    <row r="224" spans="1:1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</sheetData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parameters</vt:lpstr>
      <vt:lpstr>Incident Details WB</vt:lpstr>
      <vt:lpstr>Incident Details EB</vt:lpstr>
      <vt:lpstr>PeMS</vt:lpstr>
      <vt:lpstr>CHP WB</vt:lpstr>
      <vt:lpstr>CHP EB</vt:lpstr>
      <vt:lpstr>CHP</vt:lpstr>
      <vt:lpstr>WB AM</vt:lpstr>
      <vt:lpstr>WB PM</vt:lpstr>
      <vt:lpstr>EB AM</vt:lpstr>
      <vt:lpstr>EB PM</vt:lpstr>
    </vt:vector>
  </TitlesOfParts>
  <Company>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EthanXuan</dc:creator>
  <cp:lastModifiedBy>fred</cp:lastModifiedBy>
  <dcterms:created xsi:type="dcterms:W3CDTF">2014-11-04T23:37:50Z</dcterms:created>
  <dcterms:modified xsi:type="dcterms:W3CDTF">2015-03-23T17:59:36Z</dcterms:modified>
</cp:coreProperties>
</file>